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025" windowWidth="24030" windowHeight="2100"/>
  </bookViews>
  <sheets>
    <sheet name="2013_roster_v1.4" sheetId="29" r:id="rId1"/>
    <sheet name="pitchers" sheetId="2" r:id="rId2"/>
    <sheet name="path" sheetId="23" r:id="rId3"/>
    <sheet name="batters" sheetId="24" r:id="rId4"/>
    <sheet name="teams" sheetId="27" r:id="rId5"/>
  </sheets>
  <definedNames>
    <definedName name="ExternalData_1" localSheetId="3" hidden="1">batters!$A$1:$AQ$421</definedName>
    <definedName name="ExternalData_1" localSheetId="1" hidden="1">pitchers!$A$1:$AY$301</definedName>
    <definedName name="ExternalData_1" localSheetId="4" hidden="1">teams!$A$1:$C$31</definedName>
  </definedNames>
  <calcPr calcId="145621"/>
</workbook>
</file>

<file path=xl/calcChain.xml><?xml version="1.0" encoding="utf-8"?>
<calcChain xmlns="http://schemas.openxmlformats.org/spreadsheetml/2006/main">
  <c r="F725" i="29" l="1"/>
  <c r="F726" i="29"/>
  <c r="F727" i="29"/>
  <c r="F728" i="29"/>
  <c r="F729" i="29"/>
  <c r="F730" i="29"/>
  <c r="F731" i="29"/>
  <c r="F732" i="29"/>
  <c r="F733" i="29"/>
  <c r="F734" i="29"/>
  <c r="F735" i="29"/>
  <c r="F736" i="29"/>
  <c r="F737" i="29"/>
  <c r="F738" i="29"/>
  <c r="F739" i="29"/>
  <c r="F740" i="29"/>
  <c r="F741" i="29"/>
  <c r="F742" i="29"/>
  <c r="F743" i="29"/>
  <c r="F744" i="29"/>
  <c r="F745" i="29"/>
  <c r="F746" i="29"/>
  <c r="F747" i="29"/>
  <c r="F748" i="29"/>
  <c r="F749" i="29"/>
  <c r="F750" i="29"/>
  <c r="F751" i="29"/>
  <c r="F752" i="29"/>
  <c r="F753" i="29"/>
  <c r="F724" i="29"/>
  <c r="C430" i="29"/>
  <c r="D430" i="29"/>
  <c r="E430" i="29"/>
  <c r="F430" i="29"/>
  <c r="G430" i="29"/>
  <c r="H430" i="29"/>
  <c r="I430" i="29"/>
  <c r="J430" i="29"/>
  <c r="K430" i="29"/>
  <c r="L430" i="29"/>
  <c r="C431" i="29"/>
  <c r="D431" i="29"/>
  <c r="E431" i="29"/>
  <c r="F431" i="29"/>
  <c r="G431" i="29"/>
  <c r="H431" i="29"/>
  <c r="I431" i="29"/>
  <c r="J431" i="29"/>
  <c r="K431" i="29"/>
  <c r="L431" i="29"/>
  <c r="C432" i="29"/>
  <c r="D432" i="29"/>
  <c r="E432" i="29"/>
  <c r="F432" i="29"/>
  <c r="G432" i="29"/>
  <c r="H432" i="29"/>
  <c r="I432" i="29"/>
  <c r="J432" i="29"/>
  <c r="K432" i="29"/>
  <c r="L432" i="29"/>
  <c r="C433" i="29"/>
  <c r="D433" i="29"/>
  <c r="E433" i="29"/>
  <c r="F433" i="29"/>
  <c r="G433" i="29"/>
  <c r="H433" i="29"/>
  <c r="I433" i="29"/>
  <c r="J433" i="29"/>
  <c r="K433" i="29"/>
  <c r="L433" i="29"/>
  <c r="C434" i="29"/>
  <c r="D434" i="29"/>
  <c r="E434" i="29"/>
  <c r="F434" i="29"/>
  <c r="G434" i="29"/>
  <c r="H434" i="29"/>
  <c r="I434" i="29"/>
  <c r="J434" i="29"/>
  <c r="K434" i="29"/>
  <c r="L434" i="29"/>
  <c r="C435" i="29"/>
  <c r="D435" i="29"/>
  <c r="E435" i="29"/>
  <c r="F435" i="29"/>
  <c r="G435" i="29"/>
  <c r="H435" i="29"/>
  <c r="I435" i="29"/>
  <c r="J435" i="29"/>
  <c r="K435" i="29"/>
  <c r="L435" i="29"/>
  <c r="C436" i="29"/>
  <c r="D436" i="29"/>
  <c r="E436" i="29"/>
  <c r="F436" i="29"/>
  <c r="G436" i="29"/>
  <c r="H436" i="29"/>
  <c r="I436" i="29"/>
  <c r="J436" i="29"/>
  <c r="K436" i="29"/>
  <c r="L436" i="29"/>
  <c r="C437" i="29"/>
  <c r="D437" i="29"/>
  <c r="E437" i="29"/>
  <c r="F437" i="29"/>
  <c r="G437" i="29"/>
  <c r="H437" i="29"/>
  <c r="I437" i="29"/>
  <c r="J437" i="29"/>
  <c r="K437" i="29"/>
  <c r="L437" i="29"/>
  <c r="C438" i="29"/>
  <c r="D438" i="29"/>
  <c r="E438" i="29"/>
  <c r="F438" i="29"/>
  <c r="G438" i="29"/>
  <c r="H438" i="29"/>
  <c r="I438" i="29"/>
  <c r="J438" i="29"/>
  <c r="K438" i="29"/>
  <c r="L438" i="29"/>
  <c r="C439" i="29"/>
  <c r="D439" i="29"/>
  <c r="E439" i="29"/>
  <c r="F439" i="29"/>
  <c r="G439" i="29"/>
  <c r="H439" i="29"/>
  <c r="I439" i="29"/>
  <c r="J439" i="29"/>
  <c r="K439" i="29"/>
  <c r="L439" i="29"/>
  <c r="C440" i="29"/>
  <c r="D440" i="29"/>
  <c r="E440" i="29"/>
  <c r="F440" i="29"/>
  <c r="G440" i="29"/>
  <c r="H440" i="29"/>
  <c r="I440" i="29"/>
  <c r="J440" i="29"/>
  <c r="K440" i="29"/>
  <c r="L440" i="29"/>
  <c r="C441" i="29"/>
  <c r="D441" i="29"/>
  <c r="E441" i="29"/>
  <c r="F441" i="29"/>
  <c r="G441" i="29"/>
  <c r="H441" i="29"/>
  <c r="I441" i="29"/>
  <c r="J441" i="29"/>
  <c r="K441" i="29"/>
  <c r="L441" i="29"/>
  <c r="C442" i="29"/>
  <c r="D442" i="29"/>
  <c r="E442" i="29"/>
  <c r="F442" i="29"/>
  <c r="G442" i="29"/>
  <c r="H442" i="29"/>
  <c r="I442" i="29"/>
  <c r="J442" i="29"/>
  <c r="K442" i="29"/>
  <c r="L442" i="29"/>
  <c r="C443" i="29"/>
  <c r="D443" i="29"/>
  <c r="E443" i="29"/>
  <c r="F443" i="29"/>
  <c r="G443" i="29"/>
  <c r="H443" i="29"/>
  <c r="I443" i="29"/>
  <c r="J443" i="29"/>
  <c r="K443" i="29"/>
  <c r="L443" i="29"/>
  <c r="C444" i="29"/>
  <c r="D444" i="29"/>
  <c r="E444" i="29"/>
  <c r="F444" i="29"/>
  <c r="G444" i="29"/>
  <c r="H444" i="29"/>
  <c r="I444" i="29"/>
  <c r="J444" i="29"/>
  <c r="K444" i="29"/>
  <c r="L444" i="29"/>
  <c r="C445" i="29"/>
  <c r="D445" i="29"/>
  <c r="E445" i="29"/>
  <c r="F445" i="29"/>
  <c r="G445" i="29"/>
  <c r="H445" i="29"/>
  <c r="I445" i="29"/>
  <c r="J445" i="29"/>
  <c r="K445" i="29"/>
  <c r="L445" i="29"/>
  <c r="C446" i="29"/>
  <c r="D446" i="29"/>
  <c r="E446" i="29"/>
  <c r="F446" i="29"/>
  <c r="G446" i="29"/>
  <c r="H446" i="29"/>
  <c r="I446" i="29"/>
  <c r="J446" i="29"/>
  <c r="K446" i="29"/>
  <c r="L446" i="29"/>
  <c r="C447" i="29"/>
  <c r="D447" i="29"/>
  <c r="E447" i="29"/>
  <c r="F447" i="29"/>
  <c r="G447" i="29"/>
  <c r="H447" i="29"/>
  <c r="I447" i="29"/>
  <c r="J447" i="29"/>
  <c r="K447" i="29"/>
  <c r="L447" i="29"/>
  <c r="C448" i="29"/>
  <c r="D448" i="29"/>
  <c r="E448" i="29"/>
  <c r="F448" i="29"/>
  <c r="G448" i="29"/>
  <c r="H448" i="29"/>
  <c r="I448" i="29"/>
  <c r="J448" i="29"/>
  <c r="K448" i="29"/>
  <c r="L448" i="29"/>
  <c r="C449" i="29"/>
  <c r="D449" i="29"/>
  <c r="E449" i="29"/>
  <c r="F449" i="29"/>
  <c r="G449" i="29"/>
  <c r="H449" i="29"/>
  <c r="I449" i="29"/>
  <c r="J449" i="29"/>
  <c r="K449" i="29"/>
  <c r="L449" i="29"/>
  <c r="C450" i="29"/>
  <c r="D450" i="29"/>
  <c r="E450" i="29"/>
  <c r="F450" i="29"/>
  <c r="G450" i="29"/>
  <c r="H450" i="29"/>
  <c r="I450" i="29"/>
  <c r="J450" i="29"/>
  <c r="K450" i="29"/>
  <c r="L450" i="29"/>
  <c r="C451" i="29"/>
  <c r="D451" i="29"/>
  <c r="E451" i="29"/>
  <c r="F451" i="29"/>
  <c r="G451" i="29"/>
  <c r="H451" i="29"/>
  <c r="I451" i="29"/>
  <c r="J451" i="29"/>
  <c r="K451" i="29"/>
  <c r="L451" i="29"/>
  <c r="C452" i="29"/>
  <c r="D452" i="29"/>
  <c r="E452" i="29"/>
  <c r="F452" i="29"/>
  <c r="G452" i="29"/>
  <c r="H452" i="29"/>
  <c r="I452" i="29"/>
  <c r="J452" i="29"/>
  <c r="K452" i="29"/>
  <c r="L452" i="29"/>
  <c r="C453" i="29"/>
  <c r="D453" i="29"/>
  <c r="E453" i="29"/>
  <c r="F453" i="29"/>
  <c r="G453" i="29"/>
  <c r="H453" i="29"/>
  <c r="I453" i="29"/>
  <c r="J453" i="29"/>
  <c r="K453" i="29"/>
  <c r="L453" i="29"/>
  <c r="C454" i="29"/>
  <c r="D454" i="29"/>
  <c r="E454" i="29"/>
  <c r="F454" i="29"/>
  <c r="G454" i="29"/>
  <c r="H454" i="29"/>
  <c r="I454" i="29"/>
  <c r="J454" i="29"/>
  <c r="K454" i="29"/>
  <c r="L454" i="29"/>
  <c r="C455" i="29"/>
  <c r="D455" i="29"/>
  <c r="E455" i="29"/>
  <c r="F455" i="29"/>
  <c r="G455" i="29"/>
  <c r="H455" i="29"/>
  <c r="I455" i="29"/>
  <c r="J455" i="29"/>
  <c r="K455" i="29"/>
  <c r="L455" i="29"/>
  <c r="C456" i="29"/>
  <c r="D456" i="29"/>
  <c r="E456" i="29"/>
  <c r="F456" i="29"/>
  <c r="G456" i="29"/>
  <c r="H456" i="29"/>
  <c r="I456" i="29"/>
  <c r="J456" i="29"/>
  <c r="K456" i="29"/>
  <c r="L456" i="29"/>
  <c r="C457" i="29"/>
  <c r="D457" i="29"/>
  <c r="E457" i="29"/>
  <c r="F457" i="29"/>
  <c r="G457" i="29"/>
  <c r="H457" i="29"/>
  <c r="I457" i="29"/>
  <c r="J457" i="29"/>
  <c r="K457" i="29"/>
  <c r="L457" i="29"/>
  <c r="C458" i="29"/>
  <c r="D458" i="29"/>
  <c r="E458" i="29"/>
  <c r="F458" i="29"/>
  <c r="G458" i="29"/>
  <c r="H458" i="29"/>
  <c r="I458" i="29"/>
  <c r="J458" i="29"/>
  <c r="K458" i="29"/>
  <c r="L458" i="29"/>
  <c r="C459" i="29"/>
  <c r="D459" i="29"/>
  <c r="E459" i="29"/>
  <c r="F459" i="29"/>
  <c r="G459" i="29"/>
  <c r="H459" i="29"/>
  <c r="I459" i="29"/>
  <c r="J459" i="29"/>
  <c r="K459" i="29"/>
  <c r="L459" i="29"/>
  <c r="C460" i="29"/>
  <c r="D460" i="29"/>
  <c r="E460" i="29"/>
  <c r="F460" i="29"/>
  <c r="G460" i="29"/>
  <c r="H460" i="29"/>
  <c r="I460" i="29"/>
  <c r="J460" i="29"/>
  <c r="K460" i="29"/>
  <c r="L460" i="29"/>
  <c r="C461" i="29"/>
  <c r="D461" i="29"/>
  <c r="E461" i="29"/>
  <c r="F461" i="29"/>
  <c r="G461" i="29"/>
  <c r="H461" i="29"/>
  <c r="I461" i="29"/>
  <c r="J461" i="29"/>
  <c r="K461" i="29"/>
  <c r="L461" i="29"/>
  <c r="C462" i="29"/>
  <c r="D462" i="29"/>
  <c r="E462" i="29"/>
  <c r="F462" i="29"/>
  <c r="G462" i="29"/>
  <c r="H462" i="29"/>
  <c r="I462" i="29"/>
  <c r="J462" i="29"/>
  <c r="K462" i="29"/>
  <c r="L462" i="29"/>
  <c r="C463" i="29"/>
  <c r="D463" i="29"/>
  <c r="E463" i="29"/>
  <c r="F463" i="29"/>
  <c r="G463" i="29"/>
  <c r="H463" i="29"/>
  <c r="I463" i="29"/>
  <c r="J463" i="29"/>
  <c r="K463" i="29"/>
  <c r="L463" i="29"/>
  <c r="C464" i="29"/>
  <c r="D464" i="29"/>
  <c r="E464" i="29"/>
  <c r="F464" i="29"/>
  <c r="G464" i="29"/>
  <c r="H464" i="29"/>
  <c r="I464" i="29"/>
  <c r="J464" i="29"/>
  <c r="K464" i="29"/>
  <c r="L464" i="29"/>
  <c r="C465" i="29"/>
  <c r="D465" i="29"/>
  <c r="E465" i="29"/>
  <c r="F465" i="29"/>
  <c r="G465" i="29"/>
  <c r="H465" i="29"/>
  <c r="I465" i="29"/>
  <c r="J465" i="29"/>
  <c r="K465" i="29"/>
  <c r="L465" i="29"/>
  <c r="C466" i="29"/>
  <c r="D466" i="29"/>
  <c r="E466" i="29"/>
  <c r="F466" i="29"/>
  <c r="G466" i="29"/>
  <c r="H466" i="29"/>
  <c r="I466" i="29"/>
  <c r="J466" i="29"/>
  <c r="K466" i="29"/>
  <c r="L466" i="29"/>
  <c r="C467" i="29"/>
  <c r="D467" i="29"/>
  <c r="E467" i="29"/>
  <c r="F467" i="29"/>
  <c r="G467" i="29"/>
  <c r="H467" i="29"/>
  <c r="I467" i="29"/>
  <c r="J467" i="29"/>
  <c r="K467" i="29"/>
  <c r="L467" i="29"/>
  <c r="C468" i="29"/>
  <c r="D468" i="29"/>
  <c r="E468" i="29"/>
  <c r="F468" i="29"/>
  <c r="G468" i="29"/>
  <c r="H468" i="29"/>
  <c r="I468" i="29"/>
  <c r="J468" i="29"/>
  <c r="K468" i="29"/>
  <c r="L468" i="29"/>
  <c r="C469" i="29"/>
  <c r="D469" i="29"/>
  <c r="E469" i="29"/>
  <c r="F469" i="29"/>
  <c r="G469" i="29"/>
  <c r="H469" i="29"/>
  <c r="I469" i="29"/>
  <c r="J469" i="29"/>
  <c r="K469" i="29"/>
  <c r="L469" i="29"/>
  <c r="C470" i="29"/>
  <c r="D470" i="29"/>
  <c r="E470" i="29"/>
  <c r="F470" i="29"/>
  <c r="G470" i="29"/>
  <c r="H470" i="29"/>
  <c r="I470" i="29"/>
  <c r="J470" i="29"/>
  <c r="K470" i="29"/>
  <c r="L470" i="29"/>
  <c r="C471" i="29"/>
  <c r="D471" i="29"/>
  <c r="E471" i="29"/>
  <c r="F471" i="29"/>
  <c r="G471" i="29"/>
  <c r="H471" i="29"/>
  <c r="I471" i="29"/>
  <c r="J471" i="29"/>
  <c r="K471" i="29"/>
  <c r="L471" i="29"/>
  <c r="C472" i="29"/>
  <c r="D472" i="29"/>
  <c r="E472" i="29"/>
  <c r="F472" i="29"/>
  <c r="G472" i="29"/>
  <c r="H472" i="29"/>
  <c r="I472" i="29"/>
  <c r="J472" i="29"/>
  <c r="K472" i="29"/>
  <c r="L472" i="29"/>
  <c r="C473" i="29"/>
  <c r="D473" i="29"/>
  <c r="E473" i="29"/>
  <c r="F473" i="29"/>
  <c r="G473" i="29"/>
  <c r="H473" i="29"/>
  <c r="I473" i="29"/>
  <c r="J473" i="29"/>
  <c r="K473" i="29"/>
  <c r="L473" i="29"/>
  <c r="C474" i="29"/>
  <c r="D474" i="29"/>
  <c r="E474" i="29"/>
  <c r="F474" i="29"/>
  <c r="G474" i="29"/>
  <c r="H474" i="29"/>
  <c r="I474" i="29"/>
  <c r="J474" i="29"/>
  <c r="K474" i="29"/>
  <c r="L474" i="29"/>
  <c r="C475" i="29"/>
  <c r="D475" i="29"/>
  <c r="E475" i="29"/>
  <c r="F475" i="29"/>
  <c r="G475" i="29"/>
  <c r="H475" i="29"/>
  <c r="I475" i="29"/>
  <c r="J475" i="29"/>
  <c r="K475" i="29"/>
  <c r="L475" i="29"/>
  <c r="C476" i="29"/>
  <c r="D476" i="29"/>
  <c r="E476" i="29"/>
  <c r="F476" i="29"/>
  <c r="G476" i="29"/>
  <c r="H476" i="29"/>
  <c r="I476" i="29"/>
  <c r="J476" i="29"/>
  <c r="K476" i="29"/>
  <c r="L476" i="29"/>
  <c r="C477" i="29"/>
  <c r="D477" i="29"/>
  <c r="E477" i="29"/>
  <c r="F477" i="29"/>
  <c r="G477" i="29"/>
  <c r="H477" i="29"/>
  <c r="I477" i="29"/>
  <c r="J477" i="29"/>
  <c r="K477" i="29"/>
  <c r="L477" i="29"/>
  <c r="C478" i="29"/>
  <c r="D478" i="29"/>
  <c r="E478" i="29"/>
  <c r="F478" i="29"/>
  <c r="G478" i="29"/>
  <c r="H478" i="29"/>
  <c r="I478" i="29"/>
  <c r="J478" i="29"/>
  <c r="K478" i="29"/>
  <c r="L478" i="29"/>
  <c r="C479" i="29"/>
  <c r="D479" i="29"/>
  <c r="E479" i="29"/>
  <c r="F479" i="29"/>
  <c r="G479" i="29"/>
  <c r="H479" i="29"/>
  <c r="I479" i="29"/>
  <c r="J479" i="29"/>
  <c r="K479" i="29"/>
  <c r="L479" i="29"/>
  <c r="C480" i="29"/>
  <c r="D480" i="29"/>
  <c r="E480" i="29"/>
  <c r="F480" i="29"/>
  <c r="G480" i="29"/>
  <c r="H480" i="29"/>
  <c r="I480" i="29"/>
  <c r="J480" i="29"/>
  <c r="K480" i="29"/>
  <c r="L480" i="29"/>
  <c r="C481" i="29"/>
  <c r="D481" i="29"/>
  <c r="E481" i="29"/>
  <c r="F481" i="29"/>
  <c r="G481" i="29"/>
  <c r="H481" i="29"/>
  <c r="I481" i="29"/>
  <c r="J481" i="29"/>
  <c r="K481" i="29"/>
  <c r="L481" i="29"/>
  <c r="C482" i="29"/>
  <c r="D482" i="29"/>
  <c r="E482" i="29"/>
  <c r="F482" i="29"/>
  <c r="G482" i="29"/>
  <c r="H482" i="29"/>
  <c r="I482" i="29"/>
  <c r="J482" i="29"/>
  <c r="K482" i="29"/>
  <c r="L482" i="29"/>
  <c r="C483" i="29"/>
  <c r="D483" i="29"/>
  <c r="E483" i="29"/>
  <c r="F483" i="29"/>
  <c r="G483" i="29"/>
  <c r="H483" i="29"/>
  <c r="I483" i="29"/>
  <c r="J483" i="29"/>
  <c r="K483" i="29"/>
  <c r="L483" i="29"/>
  <c r="C484" i="29"/>
  <c r="D484" i="29"/>
  <c r="E484" i="29"/>
  <c r="F484" i="29"/>
  <c r="G484" i="29"/>
  <c r="H484" i="29"/>
  <c r="I484" i="29"/>
  <c r="J484" i="29"/>
  <c r="K484" i="29"/>
  <c r="L484" i="29"/>
  <c r="C485" i="29"/>
  <c r="D485" i="29"/>
  <c r="E485" i="29"/>
  <c r="F485" i="29"/>
  <c r="G485" i="29"/>
  <c r="H485" i="29"/>
  <c r="I485" i="29"/>
  <c r="J485" i="29"/>
  <c r="K485" i="29"/>
  <c r="L485" i="29"/>
  <c r="C486" i="29"/>
  <c r="D486" i="29"/>
  <c r="E486" i="29"/>
  <c r="F486" i="29"/>
  <c r="G486" i="29"/>
  <c r="H486" i="29"/>
  <c r="I486" i="29"/>
  <c r="J486" i="29"/>
  <c r="K486" i="29"/>
  <c r="L486" i="29"/>
  <c r="C487" i="29"/>
  <c r="D487" i="29"/>
  <c r="E487" i="29"/>
  <c r="F487" i="29"/>
  <c r="G487" i="29"/>
  <c r="H487" i="29"/>
  <c r="I487" i="29"/>
  <c r="J487" i="29"/>
  <c r="K487" i="29"/>
  <c r="L487" i="29"/>
  <c r="C488" i="29"/>
  <c r="D488" i="29"/>
  <c r="E488" i="29"/>
  <c r="F488" i="29"/>
  <c r="G488" i="29"/>
  <c r="H488" i="29"/>
  <c r="I488" i="29"/>
  <c r="J488" i="29"/>
  <c r="K488" i="29"/>
  <c r="L488" i="29"/>
  <c r="C489" i="29"/>
  <c r="D489" i="29"/>
  <c r="E489" i="29"/>
  <c r="F489" i="29"/>
  <c r="G489" i="29"/>
  <c r="H489" i="29"/>
  <c r="I489" i="29"/>
  <c r="J489" i="29"/>
  <c r="K489" i="29"/>
  <c r="L489" i="29"/>
  <c r="C490" i="29"/>
  <c r="D490" i="29"/>
  <c r="E490" i="29"/>
  <c r="F490" i="29"/>
  <c r="G490" i="29"/>
  <c r="H490" i="29"/>
  <c r="I490" i="29"/>
  <c r="J490" i="29"/>
  <c r="K490" i="29"/>
  <c r="L490" i="29"/>
  <c r="C491" i="29"/>
  <c r="D491" i="29"/>
  <c r="E491" i="29"/>
  <c r="F491" i="29"/>
  <c r="G491" i="29"/>
  <c r="H491" i="29"/>
  <c r="I491" i="29"/>
  <c r="J491" i="29"/>
  <c r="K491" i="29"/>
  <c r="L491" i="29"/>
  <c r="C492" i="29"/>
  <c r="D492" i="29"/>
  <c r="E492" i="29"/>
  <c r="F492" i="29"/>
  <c r="G492" i="29"/>
  <c r="H492" i="29"/>
  <c r="I492" i="29"/>
  <c r="J492" i="29"/>
  <c r="K492" i="29"/>
  <c r="L492" i="29"/>
  <c r="C493" i="29"/>
  <c r="D493" i="29"/>
  <c r="E493" i="29"/>
  <c r="F493" i="29"/>
  <c r="G493" i="29"/>
  <c r="H493" i="29"/>
  <c r="I493" i="29"/>
  <c r="J493" i="29"/>
  <c r="K493" i="29"/>
  <c r="L493" i="29"/>
  <c r="C494" i="29"/>
  <c r="D494" i="29"/>
  <c r="E494" i="29"/>
  <c r="F494" i="29"/>
  <c r="G494" i="29"/>
  <c r="H494" i="29"/>
  <c r="I494" i="29"/>
  <c r="J494" i="29"/>
  <c r="K494" i="29"/>
  <c r="L494" i="29"/>
  <c r="C495" i="29"/>
  <c r="D495" i="29"/>
  <c r="E495" i="29"/>
  <c r="F495" i="29"/>
  <c r="G495" i="29"/>
  <c r="H495" i="29"/>
  <c r="I495" i="29"/>
  <c r="J495" i="29"/>
  <c r="K495" i="29"/>
  <c r="L495" i="29"/>
  <c r="C496" i="29"/>
  <c r="D496" i="29"/>
  <c r="E496" i="29"/>
  <c r="F496" i="29"/>
  <c r="G496" i="29"/>
  <c r="H496" i="29"/>
  <c r="I496" i="29"/>
  <c r="J496" i="29"/>
  <c r="K496" i="29"/>
  <c r="L496" i="29"/>
  <c r="C497" i="29"/>
  <c r="D497" i="29"/>
  <c r="E497" i="29"/>
  <c r="F497" i="29"/>
  <c r="G497" i="29"/>
  <c r="H497" i="29"/>
  <c r="I497" i="29"/>
  <c r="J497" i="29"/>
  <c r="K497" i="29"/>
  <c r="L497" i="29"/>
  <c r="C498" i="29"/>
  <c r="D498" i="29"/>
  <c r="E498" i="29"/>
  <c r="F498" i="29"/>
  <c r="G498" i="29"/>
  <c r="H498" i="29"/>
  <c r="I498" i="29"/>
  <c r="J498" i="29"/>
  <c r="K498" i="29"/>
  <c r="L498" i="29"/>
  <c r="C499" i="29"/>
  <c r="D499" i="29"/>
  <c r="E499" i="29"/>
  <c r="F499" i="29"/>
  <c r="G499" i="29"/>
  <c r="H499" i="29"/>
  <c r="I499" i="29"/>
  <c r="J499" i="29"/>
  <c r="K499" i="29"/>
  <c r="L499" i="29"/>
  <c r="C500" i="29"/>
  <c r="D500" i="29"/>
  <c r="E500" i="29"/>
  <c r="F500" i="29"/>
  <c r="G500" i="29"/>
  <c r="H500" i="29"/>
  <c r="I500" i="29"/>
  <c r="J500" i="29"/>
  <c r="K500" i="29"/>
  <c r="L500" i="29"/>
  <c r="C501" i="29"/>
  <c r="D501" i="29"/>
  <c r="E501" i="29"/>
  <c r="F501" i="29"/>
  <c r="G501" i="29"/>
  <c r="H501" i="29"/>
  <c r="I501" i="29"/>
  <c r="J501" i="29"/>
  <c r="K501" i="29"/>
  <c r="L501" i="29"/>
  <c r="C502" i="29"/>
  <c r="D502" i="29"/>
  <c r="E502" i="29"/>
  <c r="F502" i="29"/>
  <c r="G502" i="29"/>
  <c r="H502" i="29"/>
  <c r="I502" i="29"/>
  <c r="J502" i="29"/>
  <c r="K502" i="29"/>
  <c r="L502" i="29"/>
  <c r="C503" i="29"/>
  <c r="D503" i="29"/>
  <c r="E503" i="29"/>
  <c r="F503" i="29"/>
  <c r="G503" i="29"/>
  <c r="H503" i="29"/>
  <c r="I503" i="29"/>
  <c r="J503" i="29"/>
  <c r="K503" i="29"/>
  <c r="L503" i="29"/>
  <c r="C504" i="29"/>
  <c r="D504" i="29"/>
  <c r="E504" i="29"/>
  <c r="F504" i="29"/>
  <c r="G504" i="29"/>
  <c r="H504" i="29"/>
  <c r="I504" i="29"/>
  <c r="J504" i="29"/>
  <c r="K504" i="29"/>
  <c r="L504" i="29"/>
  <c r="C505" i="29"/>
  <c r="D505" i="29"/>
  <c r="E505" i="29"/>
  <c r="F505" i="29"/>
  <c r="G505" i="29"/>
  <c r="H505" i="29"/>
  <c r="I505" i="29"/>
  <c r="J505" i="29"/>
  <c r="K505" i="29"/>
  <c r="L505" i="29"/>
  <c r="C506" i="29"/>
  <c r="D506" i="29"/>
  <c r="E506" i="29"/>
  <c r="F506" i="29"/>
  <c r="G506" i="29"/>
  <c r="H506" i="29"/>
  <c r="I506" i="29"/>
  <c r="J506" i="29"/>
  <c r="K506" i="29"/>
  <c r="L506" i="29"/>
  <c r="C507" i="29"/>
  <c r="D507" i="29"/>
  <c r="E507" i="29"/>
  <c r="F507" i="29"/>
  <c r="G507" i="29"/>
  <c r="H507" i="29"/>
  <c r="I507" i="29"/>
  <c r="J507" i="29"/>
  <c r="K507" i="29"/>
  <c r="L507" i="29"/>
  <c r="C508" i="29"/>
  <c r="D508" i="29"/>
  <c r="E508" i="29"/>
  <c r="F508" i="29"/>
  <c r="G508" i="29"/>
  <c r="H508" i="29"/>
  <c r="I508" i="29"/>
  <c r="J508" i="29"/>
  <c r="K508" i="29"/>
  <c r="L508" i="29"/>
  <c r="C509" i="29"/>
  <c r="D509" i="29"/>
  <c r="E509" i="29"/>
  <c r="F509" i="29"/>
  <c r="G509" i="29"/>
  <c r="H509" i="29"/>
  <c r="I509" i="29"/>
  <c r="J509" i="29"/>
  <c r="K509" i="29"/>
  <c r="L509" i="29"/>
  <c r="C510" i="29"/>
  <c r="D510" i="29"/>
  <c r="E510" i="29"/>
  <c r="F510" i="29"/>
  <c r="G510" i="29"/>
  <c r="H510" i="29"/>
  <c r="I510" i="29"/>
  <c r="J510" i="29"/>
  <c r="K510" i="29"/>
  <c r="L510" i="29"/>
  <c r="C511" i="29"/>
  <c r="D511" i="29"/>
  <c r="E511" i="29"/>
  <c r="F511" i="29"/>
  <c r="G511" i="29"/>
  <c r="H511" i="29"/>
  <c r="I511" i="29"/>
  <c r="J511" i="29"/>
  <c r="K511" i="29"/>
  <c r="L511" i="29"/>
  <c r="C512" i="29"/>
  <c r="D512" i="29"/>
  <c r="E512" i="29"/>
  <c r="F512" i="29"/>
  <c r="G512" i="29"/>
  <c r="H512" i="29"/>
  <c r="I512" i="29"/>
  <c r="J512" i="29"/>
  <c r="K512" i="29"/>
  <c r="L512" i="29"/>
  <c r="C513" i="29"/>
  <c r="D513" i="29"/>
  <c r="E513" i="29"/>
  <c r="F513" i="29"/>
  <c r="G513" i="29"/>
  <c r="H513" i="29"/>
  <c r="I513" i="29"/>
  <c r="J513" i="29"/>
  <c r="K513" i="29"/>
  <c r="L513" i="29"/>
  <c r="C514" i="29"/>
  <c r="D514" i="29"/>
  <c r="E514" i="29"/>
  <c r="F514" i="29"/>
  <c r="G514" i="29"/>
  <c r="H514" i="29"/>
  <c r="I514" i="29"/>
  <c r="J514" i="29"/>
  <c r="K514" i="29"/>
  <c r="L514" i="29"/>
  <c r="C515" i="29"/>
  <c r="D515" i="29"/>
  <c r="E515" i="29"/>
  <c r="F515" i="29"/>
  <c r="G515" i="29"/>
  <c r="H515" i="29"/>
  <c r="I515" i="29"/>
  <c r="J515" i="29"/>
  <c r="K515" i="29"/>
  <c r="L515" i="29"/>
  <c r="C516" i="29"/>
  <c r="D516" i="29"/>
  <c r="E516" i="29"/>
  <c r="F516" i="29"/>
  <c r="G516" i="29"/>
  <c r="H516" i="29"/>
  <c r="I516" i="29"/>
  <c r="J516" i="29"/>
  <c r="K516" i="29"/>
  <c r="L516" i="29"/>
  <c r="C517" i="29"/>
  <c r="D517" i="29"/>
  <c r="E517" i="29"/>
  <c r="F517" i="29"/>
  <c r="G517" i="29"/>
  <c r="H517" i="29"/>
  <c r="I517" i="29"/>
  <c r="J517" i="29"/>
  <c r="K517" i="29"/>
  <c r="L517" i="29"/>
  <c r="C518" i="29"/>
  <c r="D518" i="29"/>
  <c r="E518" i="29"/>
  <c r="F518" i="29"/>
  <c r="G518" i="29"/>
  <c r="H518" i="29"/>
  <c r="I518" i="29"/>
  <c r="J518" i="29"/>
  <c r="K518" i="29"/>
  <c r="L518" i="29"/>
  <c r="C519" i="29"/>
  <c r="D519" i="29"/>
  <c r="E519" i="29"/>
  <c r="F519" i="29"/>
  <c r="G519" i="29"/>
  <c r="H519" i="29"/>
  <c r="I519" i="29"/>
  <c r="J519" i="29"/>
  <c r="K519" i="29"/>
  <c r="L519" i="29"/>
  <c r="C520" i="29"/>
  <c r="D520" i="29"/>
  <c r="E520" i="29"/>
  <c r="F520" i="29"/>
  <c r="G520" i="29"/>
  <c r="H520" i="29"/>
  <c r="I520" i="29"/>
  <c r="J520" i="29"/>
  <c r="K520" i="29"/>
  <c r="L520" i="29"/>
  <c r="C521" i="29"/>
  <c r="D521" i="29"/>
  <c r="E521" i="29"/>
  <c r="F521" i="29"/>
  <c r="G521" i="29"/>
  <c r="H521" i="29"/>
  <c r="I521" i="29"/>
  <c r="J521" i="29"/>
  <c r="K521" i="29"/>
  <c r="L521" i="29"/>
  <c r="C522" i="29"/>
  <c r="D522" i="29"/>
  <c r="E522" i="29"/>
  <c r="F522" i="29"/>
  <c r="G522" i="29"/>
  <c r="H522" i="29"/>
  <c r="I522" i="29"/>
  <c r="J522" i="29"/>
  <c r="K522" i="29"/>
  <c r="L522" i="29"/>
  <c r="C523" i="29"/>
  <c r="D523" i="29"/>
  <c r="E523" i="29"/>
  <c r="F523" i="29"/>
  <c r="G523" i="29"/>
  <c r="H523" i="29"/>
  <c r="I523" i="29"/>
  <c r="J523" i="29"/>
  <c r="K523" i="29"/>
  <c r="L523" i="29"/>
  <c r="C524" i="29"/>
  <c r="D524" i="29"/>
  <c r="E524" i="29"/>
  <c r="F524" i="29"/>
  <c r="G524" i="29"/>
  <c r="H524" i="29"/>
  <c r="I524" i="29"/>
  <c r="J524" i="29"/>
  <c r="K524" i="29"/>
  <c r="L524" i="29"/>
  <c r="C525" i="29"/>
  <c r="D525" i="29"/>
  <c r="E525" i="29"/>
  <c r="F525" i="29"/>
  <c r="G525" i="29"/>
  <c r="H525" i="29"/>
  <c r="I525" i="29"/>
  <c r="J525" i="29"/>
  <c r="K525" i="29"/>
  <c r="L525" i="29"/>
  <c r="C526" i="29"/>
  <c r="D526" i="29"/>
  <c r="E526" i="29"/>
  <c r="F526" i="29"/>
  <c r="G526" i="29"/>
  <c r="H526" i="29"/>
  <c r="I526" i="29"/>
  <c r="J526" i="29"/>
  <c r="K526" i="29"/>
  <c r="L526" i="29"/>
  <c r="C527" i="29"/>
  <c r="D527" i="29"/>
  <c r="E527" i="29"/>
  <c r="F527" i="29"/>
  <c r="G527" i="29"/>
  <c r="H527" i="29"/>
  <c r="I527" i="29"/>
  <c r="J527" i="29"/>
  <c r="K527" i="29"/>
  <c r="L527" i="29"/>
  <c r="C528" i="29"/>
  <c r="D528" i="29"/>
  <c r="E528" i="29"/>
  <c r="F528" i="29"/>
  <c r="G528" i="29"/>
  <c r="H528" i="29"/>
  <c r="I528" i="29"/>
  <c r="J528" i="29"/>
  <c r="K528" i="29"/>
  <c r="L528" i="29"/>
  <c r="C529" i="29"/>
  <c r="D529" i="29"/>
  <c r="E529" i="29"/>
  <c r="F529" i="29"/>
  <c r="G529" i="29"/>
  <c r="H529" i="29"/>
  <c r="I529" i="29"/>
  <c r="J529" i="29"/>
  <c r="K529" i="29"/>
  <c r="L529" i="29"/>
  <c r="C530" i="29"/>
  <c r="D530" i="29"/>
  <c r="E530" i="29"/>
  <c r="F530" i="29"/>
  <c r="G530" i="29"/>
  <c r="H530" i="29"/>
  <c r="I530" i="29"/>
  <c r="J530" i="29"/>
  <c r="K530" i="29"/>
  <c r="L530" i="29"/>
  <c r="C531" i="29"/>
  <c r="D531" i="29"/>
  <c r="E531" i="29"/>
  <c r="F531" i="29"/>
  <c r="G531" i="29"/>
  <c r="H531" i="29"/>
  <c r="I531" i="29"/>
  <c r="J531" i="29"/>
  <c r="K531" i="29"/>
  <c r="L531" i="29"/>
  <c r="C532" i="29"/>
  <c r="D532" i="29"/>
  <c r="E532" i="29"/>
  <c r="F532" i="29"/>
  <c r="G532" i="29"/>
  <c r="H532" i="29"/>
  <c r="I532" i="29"/>
  <c r="J532" i="29"/>
  <c r="K532" i="29"/>
  <c r="L532" i="29"/>
  <c r="C533" i="29"/>
  <c r="D533" i="29"/>
  <c r="E533" i="29"/>
  <c r="F533" i="29"/>
  <c r="G533" i="29"/>
  <c r="H533" i="29"/>
  <c r="I533" i="29"/>
  <c r="J533" i="29"/>
  <c r="K533" i="29"/>
  <c r="L533" i="29"/>
  <c r="C534" i="29"/>
  <c r="D534" i="29"/>
  <c r="E534" i="29"/>
  <c r="F534" i="29"/>
  <c r="G534" i="29"/>
  <c r="H534" i="29"/>
  <c r="I534" i="29"/>
  <c r="J534" i="29"/>
  <c r="K534" i="29"/>
  <c r="L534" i="29"/>
  <c r="C535" i="29"/>
  <c r="D535" i="29"/>
  <c r="E535" i="29"/>
  <c r="F535" i="29"/>
  <c r="G535" i="29"/>
  <c r="H535" i="29"/>
  <c r="I535" i="29"/>
  <c r="J535" i="29"/>
  <c r="K535" i="29"/>
  <c r="L535" i="29"/>
  <c r="C536" i="29"/>
  <c r="D536" i="29"/>
  <c r="E536" i="29"/>
  <c r="F536" i="29"/>
  <c r="G536" i="29"/>
  <c r="H536" i="29"/>
  <c r="I536" i="29"/>
  <c r="J536" i="29"/>
  <c r="K536" i="29"/>
  <c r="L536" i="29"/>
  <c r="C537" i="29"/>
  <c r="D537" i="29"/>
  <c r="E537" i="29"/>
  <c r="F537" i="29"/>
  <c r="G537" i="29"/>
  <c r="H537" i="29"/>
  <c r="I537" i="29"/>
  <c r="J537" i="29"/>
  <c r="K537" i="29"/>
  <c r="L537" i="29"/>
  <c r="C538" i="29"/>
  <c r="D538" i="29"/>
  <c r="E538" i="29"/>
  <c r="F538" i="29"/>
  <c r="G538" i="29"/>
  <c r="H538" i="29"/>
  <c r="I538" i="29"/>
  <c r="J538" i="29"/>
  <c r="K538" i="29"/>
  <c r="L538" i="29"/>
  <c r="C539" i="29"/>
  <c r="D539" i="29"/>
  <c r="E539" i="29"/>
  <c r="F539" i="29"/>
  <c r="G539" i="29"/>
  <c r="H539" i="29"/>
  <c r="I539" i="29"/>
  <c r="J539" i="29"/>
  <c r="K539" i="29"/>
  <c r="L539" i="29"/>
  <c r="C540" i="29"/>
  <c r="D540" i="29"/>
  <c r="E540" i="29"/>
  <c r="F540" i="29"/>
  <c r="G540" i="29"/>
  <c r="H540" i="29"/>
  <c r="I540" i="29"/>
  <c r="J540" i="29"/>
  <c r="K540" i="29"/>
  <c r="L540" i="29"/>
  <c r="C541" i="29"/>
  <c r="D541" i="29"/>
  <c r="E541" i="29"/>
  <c r="F541" i="29"/>
  <c r="G541" i="29"/>
  <c r="H541" i="29"/>
  <c r="I541" i="29"/>
  <c r="J541" i="29"/>
  <c r="K541" i="29"/>
  <c r="L541" i="29"/>
  <c r="C542" i="29"/>
  <c r="D542" i="29"/>
  <c r="E542" i="29"/>
  <c r="F542" i="29"/>
  <c r="G542" i="29"/>
  <c r="H542" i="29"/>
  <c r="I542" i="29"/>
  <c r="J542" i="29"/>
  <c r="K542" i="29"/>
  <c r="L542" i="29"/>
  <c r="C543" i="29"/>
  <c r="D543" i="29"/>
  <c r="E543" i="29"/>
  <c r="F543" i="29"/>
  <c r="G543" i="29"/>
  <c r="H543" i="29"/>
  <c r="I543" i="29"/>
  <c r="J543" i="29"/>
  <c r="K543" i="29"/>
  <c r="L543" i="29"/>
  <c r="C544" i="29"/>
  <c r="D544" i="29"/>
  <c r="E544" i="29"/>
  <c r="F544" i="29"/>
  <c r="G544" i="29"/>
  <c r="H544" i="29"/>
  <c r="I544" i="29"/>
  <c r="J544" i="29"/>
  <c r="K544" i="29"/>
  <c r="L544" i="29"/>
  <c r="C545" i="29"/>
  <c r="D545" i="29"/>
  <c r="E545" i="29"/>
  <c r="F545" i="29"/>
  <c r="G545" i="29"/>
  <c r="H545" i="29"/>
  <c r="I545" i="29"/>
  <c r="J545" i="29"/>
  <c r="K545" i="29"/>
  <c r="L545" i="29"/>
  <c r="C546" i="29"/>
  <c r="D546" i="29"/>
  <c r="E546" i="29"/>
  <c r="F546" i="29"/>
  <c r="G546" i="29"/>
  <c r="H546" i="29"/>
  <c r="I546" i="29"/>
  <c r="J546" i="29"/>
  <c r="K546" i="29"/>
  <c r="L546" i="29"/>
  <c r="C547" i="29"/>
  <c r="D547" i="29"/>
  <c r="E547" i="29"/>
  <c r="F547" i="29"/>
  <c r="G547" i="29"/>
  <c r="H547" i="29"/>
  <c r="I547" i="29"/>
  <c r="J547" i="29"/>
  <c r="K547" i="29"/>
  <c r="L547" i="29"/>
  <c r="C548" i="29"/>
  <c r="D548" i="29"/>
  <c r="E548" i="29"/>
  <c r="F548" i="29"/>
  <c r="G548" i="29"/>
  <c r="H548" i="29"/>
  <c r="I548" i="29"/>
  <c r="J548" i="29"/>
  <c r="K548" i="29"/>
  <c r="L548" i="29"/>
  <c r="C549" i="29"/>
  <c r="D549" i="29"/>
  <c r="E549" i="29"/>
  <c r="F549" i="29"/>
  <c r="G549" i="29"/>
  <c r="H549" i="29"/>
  <c r="I549" i="29"/>
  <c r="J549" i="29"/>
  <c r="K549" i="29"/>
  <c r="L549" i="29"/>
  <c r="C550" i="29"/>
  <c r="D550" i="29"/>
  <c r="E550" i="29"/>
  <c r="F550" i="29"/>
  <c r="G550" i="29"/>
  <c r="H550" i="29"/>
  <c r="I550" i="29"/>
  <c r="J550" i="29"/>
  <c r="K550" i="29"/>
  <c r="L550" i="29"/>
  <c r="C551" i="29"/>
  <c r="D551" i="29"/>
  <c r="E551" i="29"/>
  <c r="F551" i="29"/>
  <c r="G551" i="29"/>
  <c r="H551" i="29"/>
  <c r="I551" i="29"/>
  <c r="J551" i="29"/>
  <c r="K551" i="29"/>
  <c r="L551" i="29"/>
  <c r="C552" i="29"/>
  <c r="D552" i="29"/>
  <c r="E552" i="29"/>
  <c r="F552" i="29"/>
  <c r="G552" i="29"/>
  <c r="H552" i="29"/>
  <c r="I552" i="29"/>
  <c r="J552" i="29"/>
  <c r="K552" i="29"/>
  <c r="L552" i="29"/>
  <c r="C553" i="29"/>
  <c r="D553" i="29"/>
  <c r="E553" i="29"/>
  <c r="F553" i="29"/>
  <c r="G553" i="29"/>
  <c r="H553" i="29"/>
  <c r="I553" i="29"/>
  <c r="J553" i="29"/>
  <c r="K553" i="29"/>
  <c r="L553" i="29"/>
  <c r="C554" i="29"/>
  <c r="D554" i="29"/>
  <c r="E554" i="29"/>
  <c r="F554" i="29"/>
  <c r="G554" i="29"/>
  <c r="H554" i="29"/>
  <c r="I554" i="29"/>
  <c r="J554" i="29"/>
  <c r="K554" i="29"/>
  <c r="L554" i="29"/>
  <c r="C555" i="29"/>
  <c r="D555" i="29"/>
  <c r="E555" i="29"/>
  <c r="F555" i="29"/>
  <c r="G555" i="29"/>
  <c r="H555" i="29"/>
  <c r="I555" i="29"/>
  <c r="J555" i="29"/>
  <c r="K555" i="29"/>
  <c r="L555" i="29"/>
  <c r="C556" i="29"/>
  <c r="D556" i="29"/>
  <c r="E556" i="29"/>
  <c r="F556" i="29"/>
  <c r="G556" i="29"/>
  <c r="H556" i="29"/>
  <c r="I556" i="29"/>
  <c r="J556" i="29"/>
  <c r="K556" i="29"/>
  <c r="L556" i="29"/>
  <c r="C557" i="29"/>
  <c r="D557" i="29"/>
  <c r="E557" i="29"/>
  <c r="F557" i="29"/>
  <c r="G557" i="29"/>
  <c r="H557" i="29"/>
  <c r="I557" i="29"/>
  <c r="J557" i="29"/>
  <c r="K557" i="29"/>
  <c r="L557" i="29"/>
  <c r="C558" i="29"/>
  <c r="D558" i="29"/>
  <c r="E558" i="29"/>
  <c r="F558" i="29"/>
  <c r="G558" i="29"/>
  <c r="H558" i="29"/>
  <c r="I558" i="29"/>
  <c r="J558" i="29"/>
  <c r="K558" i="29"/>
  <c r="L558" i="29"/>
  <c r="C559" i="29"/>
  <c r="D559" i="29"/>
  <c r="E559" i="29"/>
  <c r="F559" i="29"/>
  <c r="G559" i="29"/>
  <c r="H559" i="29"/>
  <c r="I559" i="29"/>
  <c r="J559" i="29"/>
  <c r="K559" i="29"/>
  <c r="L559" i="29"/>
  <c r="C560" i="29"/>
  <c r="D560" i="29"/>
  <c r="E560" i="29"/>
  <c r="F560" i="29"/>
  <c r="G560" i="29"/>
  <c r="H560" i="29"/>
  <c r="I560" i="29"/>
  <c r="J560" i="29"/>
  <c r="K560" i="29"/>
  <c r="L560" i="29"/>
  <c r="C561" i="29"/>
  <c r="D561" i="29"/>
  <c r="E561" i="29"/>
  <c r="F561" i="29"/>
  <c r="G561" i="29"/>
  <c r="H561" i="29"/>
  <c r="I561" i="29"/>
  <c r="J561" i="29"/>
  <c r="K561" i="29"/>
  <c r="L561" i="29"/>
  <c r="C562" i="29"/>
  <c r="D562" i="29"/>
  <c r="E562" i="29"/>
  <c r="F562" i="29"/>
  <c r="G562" i="29"/>
  <c r="H562" i="29"/>
  <c r="I562" i="29"/>
  <c r="J562" i="29"/>
  <c r="K562" i="29"/>
  <c r="L562" i="29"/>
  <c r="C563" i="29"/>
  <c r="D563" i="29"/>
  <c r="E563" i="29"/>
  <c r="F563" i="29"/>
  <c r="G563" i="29"/>
  <c r="H563" i="29"/>
  <c r="I563" i="29"/>
  <c r="J563" i="29"/>
  <c r="K563" i="29"/>
  <c r="L563" i="29"/>
  <c r="C564" i="29"/>
  <c r="D564" i="29"/>
  <c r="E564" i="29"/>
  <c r="F564" i="29"/>
  <c r="G564" i="29"/>
  <c r="H564" i="29"/>
  <c r="I564" i="29"/>
  <c r="J564" i="29"/>
  <c r="K564" i="29"/>
  <c r="L564" i="29"/>
  <c r="C565" i="29"/>
  <c r="D565" i="29"/>
  <c r="E565" i="29"/>
  <c r="F565" i="29"/>
  <c r="G565" i="29"/>
  <c r="H565" i="29"/>
  <c r="I565" i="29"/>
  <c r="J565" i="29"/>
  <c r="K565" i="29"/>
  <c r="L565" i="29"/>
  <c r="C566" i="29"/>
  <c r="D566" i="29"/>
  <c r="E566" i="29"/>
  <c r="F566" i="29"/>
  <c r="G566" i="29"/>
  <c r="H566" i="29"/>
  <c r="I566" i="29"/>
  <c r="J566" i="29"/>
  <c r="K566" i="29"/>
  <c r="L566" i="29"/>
  <c r="C567" i="29"/>
  <c r="D567" i="29"/>
  <c r="E567" i="29"/>
  <c r="F567" i="29"/>
  <c r="G567" i="29"/>
  <c r="H567" i="29"/>
  <c r="I567" i="29"/>
  <c r="J567" i="29"/>
  <c r="K567" i="29"/>
  <c r="L567" i="29"/>
  <c r="C568" i="29"/>
  <c r="D568" i="29"/>
  <c r="E568" i="29"/>
  <c r="F568" i="29"/>
  <c r="G568" i="29"/>
  <c r="H568" i="29"/>
  <c r="I568" i="29"/>
  <c r="J568" i="29"/>
  <c r="K568" i="29"/>
  <c r="L568" i="29"/>
  <c r="C569" i="29"/>
  <c r="D569" i="29"/>
  <c r="E569" i="29"/>
  <c r="F569" i="29"/>
  <c r="G569" i="29"/>
  <c r="H569" i="29"/>
  <c r="I569" i="29"/>
  <c r="J569" i="29"/>
  <c r="K569" i="29"/>
  <c r="L569" i="29"/>
  <c r="C570" i="29"/>
  <c r="D570" i="29"/>
  <c r="E570" i="29"/>
  <c r="F570" i="29"/>
  <c r="G570" i="29"/>
  <c r="H570" i="29"/>
  <c r="I570" i="29"/>
  <c r="J570" i="29"/>
  <c r="K570" i="29"/>
  <c r="L570" i="29"/>
  <c r="C571" i="29"/>
  <c r="D571" i="29"/>
  <c r="E571" i="29"/>
  <c r="F571" i="29"/>
  <c r="G571" i="29"/>
  <c r="H571" i="29"/>
  <c r="I571" i="29"/>
  <c r="J571" i="29"/>
  <c r="K571" i="29"/>
  <c r="L571" i="29"/>
  <c r="C572" i="29"/>
  <c r="D572" i="29"/>
  <c r="E572" i="29"/>
  <c r="F572" i="29"/>
  <c r="G572" i="29"/>
  <c r="H572" i="29"/>
  <c r="I572" i="29"/>
  <c r="J572" i="29"/>
  <c r="K572" i="29"/>
  <c r="L572" i="29"/>
  <c r="C573" i="29"/>
  <c r="D573" i="29"/>
  <c r="E573" i="29"/>
  <c r="F573" i="29"/>
  <c r="G573" i="29"/>
  <c r="H573" i="29"/>
  <c r="I573" i="29"/>
  <c r="J573" i="29"/>
  <c r="K573" i="29"/>
  <c r="L573" i="29"/>
  <c r="C574" i="29"/>
  <c r="D574" i="29"/>
  <c r="E574" i="29"/>
  <c r="F574" i="29"/>
  <c r="G574" i="29"/>
  <c r="H574" i="29"/>
  <c r="I574" i="29"/>
  <c r="J574" i="29"/>
  <c r="K574" i="29"/>
  <c r="L574" i="29"/>
  <c r="C575" i="29"/>
  <c r="D575" i="29"/>
  <c r="E575" i="29"/>
  <c r="F575" i="29"/>
  <c r="G575" i="29"/>
  <c r="H575" i="29"/>
  <c r="I575" i="29"/>
  <c r="J575" i="29"/>
  <c r="K575" i="29"/>
  <c r="L575" i="29"/>
  <c r="C576" i="29"/>
  <c r="D576" i="29"/>
  <c r="E576" i="29"/>
  <c r="F576" i="29"/>
  <c r="G576" i="29"/>
  <c r="H576" i="29"/>
  <c r="I576" i="29"/>
  <c r="J576" i="29"/>
  <c r="K576" i="29"/>
  <c r="L576" i="29"/>
  <c r="C577" i="29"/>
  <c r="D577" i="29"/>
  <c r="E577" i="29"/>
  <c r="F577" i="29"/>
  <c r="G577" i="29"/>
  <c r="H577" i="29"/>
  <c r="I577" i="29"/>
  <c r="J577" i="29"/>
  <c r="K577" i="29"/>
  <c r="L577" i="29"/>
  <c r="C578" i="29"/>
  <c r="D578" i="29"/>
  <c r="E578" i="29"/>
  <c r="F578" i="29"/>
  <c r="G578" i="29"/>
  <c r="H578" i="29"/>
  <c r="I578" i="29"/>
  <c r="J578" i="29"/>
  <c r="K578" i="29"/>
  <c r="L578" i="29"/>
  <c r="C579" i="29"/>
  <c r="D579" i="29"/>
  <c r="E579" i="29"/>
  <c r="F579" i="29"/>
  <c r="G579" i="29"/>
  <c r="H579" i="29"/>
  <c r="I579" i="29"/>
  <c r="J579" i="29"/>
  <c r="K579" i="29"/>
  <c r="L579" i="29"/>
  <c r="C580" i="29"/>
  <c r="D580" i="29"/>
  <c r="E580" i="29"/>
  <c r="F580" i="29"/>
  <c r="G580" i="29"/>
  <c r="H580" i="29"/>
  <c r="I580" i="29"/>
  <c r="J580" i="29"/>
  <c r="K580" i="29"/>
  <c r="L580" i="29"/>
  <c r="C581" i="29"/>
  <c r="D581" i="29"/>
  <c r="E581" i="29"/>
  <c r="F581" i="29"/>
  <c r="G581" i="29"/>
  <c r="H581" i="29"/>
  <c r="I581" i="29"/>
  <c r="J581" i="29"/>
  <c r="K581" i="29"/>
  <c r="L581" i="29"/>
  <c r="C582" i="29"/>
  <c r="D582" i="29"/>
  <c r="E582" i="29"/>
  <c r="F582" i="29"/>
  <c r="G582" i="29"/>
  <c r="H582" i="29"/>
  <c r="I582" i="29"/>
  <c r="J582" i="29"/>
  <c r="K582" i="29"/>
  <c r="L582" i="29"/>
  <c r="C583" i="29"/>
  <c r="D583" i="29"/>
  <c r="E583" i="29"/>
  <c r="F583" i="29"/>
  <c r="G583" i="29"/>
  <c r="H583" i="29"/>
  <c r="I583" i="29"/>
  <c r="J583" i="29"/>
  <c r="K583" i="29"/>
  <c r="L583" i="29"/>
  <c r="C584" i="29"/>
  <c r="D584" i="29"/>
  <c r="E584" i="29"/>
  <c r="F584" i="29"/>
  <c r="G584" i="29"/>
  <c r="H584" i="29"/>
  <c r="I584" i="29"/>
  <c r="J584" i="29"/>
  <c r="K584" i="29"/>
  <c r="L584" i="29"/>
  <c r="C585" i="29"/>
  <c r="D585" i="29"/>
  <c r="E585" i="29"/>
  <c r="F585" i="29"/>
  <c r="G585" i="29"/>
  <c r="H585" i="29"/>
  <c r="I585" i="29"/>
  <c r="J585" i="29"/>
  <c r="K585" i="29"/>
  <c r="L585" i="29"/>
  <c r="C586" i="29"/>
  <c r="D586" i="29"/>
  <c r="E586" i="29"/>
  <c r="F586" i="29"/>
  <c r="G586" i="29"/>
  <c r="H586" i="29"/>
  <c r="I586" i="29"/>
  <c r="J586" i="29"/>
  <c r="K586" i="29"/>
  <c r="L586" i="29"/>
  <c r="C587" i="29"/>
  <c r="D587" i="29"/>
  <c r="E587" i="29"/>
  <c r="F587" i="29"/>
  <c r="G587" i="29"/>
  <c r="H587" i="29"/>
  <c r="I587" i="29"/>
  <c r="J587" i="29"/>
  <c r="K587" i="29"/>
  <c r="L587" i="29"/>
  <c r="C588" i="29"/>
  <c r="D588" i="29"/>
  <c r="E588" i="29"/>
  <c r="F588" i="29"/>
  <c r="G588" i="29"/>
  <c r="H588" i="29"/>
  <c r="I588" i="29"/>
  <c r="J588" i="29"/>
  <c r="K588" i="29"/>
  <c r="L588" i="29"/>
  <c r="C589" i="29"/>
  <c r="D589" i="29"/>
  <c r="E589" i="29"/>
  <c r="F589" i="29"/>
  <c r="G589" i="29"/>
  <c r="H589" i="29"/>
  <c r="I589" i="29"/>
  <c r="J589" i="29"/>
  <c r="K589" i="29"/>
  <c r="L589" i="29"/>
  <c r="C590" i="29"/>
  <c r="D590" i="29"/>
  <c r="E590" i="29"/>
  <c r="F590" i="29"/>
  <c r="G590" i="29"/>
  <c r="H590" i="29"/>
  <c r="I590" i="29"/>
  <c r="J590" i="29"/>
  <c r="K590" i="29"/>
  <c r="L590" i="29"/>
  <c r="C591" i="29"/>
  <c r="D591" i="29"/>
  <c r="E591" i="29"/>
  <c r="F591" i="29"/>
  <c r="G591" i="29"/>
  <c r="H591" i="29"/>
  <c r="I591" i="29"/>
  <c r="J591" i="29"/>
  <c r="K591" i="29"/>
  <c r="L591" i="29"/>
  <c r="C592" i="29"/>
  <c r="D592" i="29"/>
  <c r="E592" i="29"/>
  <c r="F592" i="29"/>
  <c r="G592" i="29"/>
  <c r="H592" i="29"/>
  <c r="I592" i="29"/>
  <c r="J592" i="29"/>
  <c r="K592" i="29"/>
  <c r="L592" i="29"/>
  <c r="C593" i="29"/>
  <c r="D593" i="29"/>
  <c r="E593" i="29"/>
  <c r="F593" i="29"/>
  <c r="G593" i="29"/>
  <c r="H593" i="29"/>
  <c r="I593" i="29"/>
  <c r="J593" i="29"/>
  <c r="K593" i="29"/>
  <c r="L593" i="29"/>
  <c r="C594" i="29"/>
  <c r="D594" i="29"/>
  <c r="E594" i="29"/>
  <c r="F594" i="29"/>
  <c r="G594" i="29"/>
  <c r="H594" i="29"/>
  <c r="I594" i="29"/>
  <c r="J594" i="29"/>
  <c r="K594" i="29"/>
  <c r="L594" i="29"/>
  <c r="C595" i="29"/>
  <c r="D595" i="29"/>
  <c r="E595" i="29"/>
  <c r="F595" i="29"/>
  <c r="G595" i="29"/>
  <c r="H595" i="29"/>
  <c r="I595" i="29"/>
  <c r="J595" i="29"/>
  <c r="K595" i="29"/>
  <c r="L595" i="29"/>
  <c r="C596" i="29"/>
  <c r="D596" i="29"/>
  <c r="E596" i="29"/>
  <c r="F596" i="29"/>
  <c r="G596" i="29"/>
  <c r="H596" i="29"/>
  <c r="I596" i="29"/>
  <c r="J596" i="29"/>
  <c r="K596" i="29"/>
  <c r="L596" i="29"/>
  <c r="C597" i="29"/>
  <c r="D597" i="29"/>
  <c r="E597" i="29"/>
  <c r="F597" i="29"/>
  <c r="G597" i="29"/>
  <c r="H597" i="29"/>
  <c r="I597" i="29"/>
  <c r="J597" i="29"/>
  <c r="K597" i="29"/>
  <c r="L597" i="29"/>
  <c r="C598" i="29"/>
  <c r="D598" i="29"/>
  <c r="E598" i="29"/>
  <c r="F598" i="29"/>
  <c r="G598" i="29"/>
  <c r="H598" i="29"/>
  <c r="I598" i="29"/>
  <c r="J598" i="29"/>
  <c r="K598" i="29"/>
  <c r="L598" i="29"/>
  <c r="C599" i="29"/>
  <c r="D599" i="29"/>
  <c r="E599" i="29"/>
  <c r="F599" i="29"/>
  <c r="G599" i="29"/>
  <c r="H599" i="29"/>
  <c r="I599" i="29"/>
  <c r="J599" i="29"/>
  <c r="K599" i="29"/>
  <c r="L599" i="29"/>
  <c r="C600" i="29"/>
  <c r="D600" i="29"/>
  <c r="E600" i="29"/>
  <c r="F600" i="29"/>
  <c r="G600" i="29"/>
  <c r="H600" i="29"/>
  <c r="I600" i="29"/>
  <c r="J600" i="29"/>
  <c r="K600" i="29"/>
  <c r="L600" i="29"/>
  <c r="C601" i="29"/>
  <c r="D601" i="29"/>
  <c r="E601" i="29"/>
  <c r="F601" i="29"/>
  <c r="G601" i="29"/>
  <c r="H601" i="29"/>
  <c r="I601" i="29"/>
  <c r="J601" i="29"/>
  <c r="K601" i="29"/>
  <c r="L601" i="29"/>
  <c r="C602" i="29"/>
  <c r="D602" i="29"/>
  <c r="E602" i="29"/>
  <c r="F602" i="29"/>
  <c r="G602" i="29"/>
  <c r="H602" i="29"/>
  <c r="I602" i="29"/>
  <c r="J602" i="29"/>
  <c r="K602" i="29"/>
  <c r="L602" i="29"/>
  <c r="C603" i="29"/>
  <c r="D603" i="29"/>
  <c r="E603" i="29"/>
  <c r="F603" i="29"/>
  <c r="G603" i="29"/>
  <c r="H603" i="29"/>
  <c r="I603" i="29"/>
  <c r="J603" i="29"/>
  <c r="K603" i="29"/>
  <c r="L603" i="29"/>
  <c r="C604" i="29"/>
  <c r="D604" i="29"/>
  <c r="E604" i="29"/>
  <c r="F604" i="29"/>
  <c r="G604" i="29"/>
  <c r="H604" i="29"/>
  <c r="I604" i="29"/>
  <c r="J604" i="29"/>
  <c r="K604" i="29"/>
  <c r="L604" i="29"/>
  <c r="C605" i="29"/>
  <c r="D605" i="29"/>
  <c r="E605" i="29"/>
  <c r="F605" i="29"/>
  <c r="G605" i="29"/>
  <c r="H605" i="29"/>
  <c r="I605" i="29"/>
  <c r="J605" i="29"/>
  <c r="K605" i="29"/>
  <c r="L605" i="29"/>
  <c r="C606" i="29"/>
  <c r="D606" i="29"/>
  <c r="E606" i="29"/>
  <c r="F606" i="29"/>
  <c r="G606" i="29"/>
  <c r="H606" i="29"/>
  <c r="I606" i="29"/>
  <c r="J606" i="29"/>
  <c r="K606" i="29"/>
  <c r="L606" i="29"/>
  <c r="C607" i="29"/>
  <c r="D607" i="29"/>
  <c r="E607" i="29"/>
  <c r="F607" i="29"/>
  <c r="G607" i="29"/>
  <c r="H607" i="29"/>
  <c r="I607" i="29"/>
  <c r="J607" i="29"/>
  <c r="K607" i="29"/>
  <c r="L607" i="29"/>
  <c r="C608" i="29"/>
  <c r="D608" i="29"/>
  <c r="E608" i="29"/>
  <c r="F608" i="29"/>
  <c r="G608" i="29"/>
  <c r="H608" i="29"/>
  <c r="I608" i="29"/>
  <c r="J608" i="29"/>
  <c r="K608" i="29"/>
  <c r="L608" i="29"/>
  <c r="C609" i="29"/>
  <c r="D609" i="29"/>
  <c r="E609" i="29"/>
  <c r="F609" i="29"/>
  <c r="G609" i="29"/>
  <c r="H609" i="29"/>
  <c r="I609" i="29"/>
  <c r="J609" i="29"/>
  <c r="K609" i="29"/>
  <c r="L609" i="29"/>
  <c r="C610" i="29"/>
  <c r="D610" i="29"/>
  <c r="E610" i="29"/>
  <c r="F610" i="29"/>
  <c r="G610" i="29"/>
  <c r="H610" i="29"/>
  <c r="I610" i="29"/>
  <c r="J610" i="29"/>
  <c r="K610" i="29"/>
  <c r="L610" i="29"/>
  <c r="C611" i="29"/>
  <c r="D611" i="29"/>
  <c r="E611" i="29"/>
  <c r="F611" i="29"/>
  <c r="G611" i="29"/>
  <c r="H611" i="29"/>
  <c r="I611" i="29"/>
  <c r="J611" i="29"/>
  <c r="K611" i="29"/>
  <c r="L611" i="29"/>
  <c r="C612" i="29"/>
  <c r="D612" i="29"/>
  <c r="E612" i="29"/>
  <c r="F612" i="29"/>
  <c r="G612" i="29"/>
  <c r="H612" i="29"/>
  <c r="I612" i="29"/>
  <c r="J612" i="29"/>
  <c r="K612" i="29"/>
  <c r="L612" i="29"/>
  <c r="C613" i="29"/>
  <c r="D613" i="29"/>
  <c r="E613" i="29"/>
  <c r="F613" i="29"/>
  <c r="G613" i="29"/>
  <c r="H613" i="29"/>
  <c r="I613" i="29"/>
  <c r="J613" i="29"/>
  <c r="K613" i="29"/>
  <c r="L613" i="29"/>
  <c r="C614" i="29"/>
  <c r="D614" i="29"/>
  <c r="E614" i="29"/>
  <c r="F614" i="29"/>
  <c r="G614" i="29"/>
  <c r="H614" i="29"/>
  <c r="I614" i="29"/>
  <c r="J614" i="29"/>
  <c r="K614" i="29"/>
  <c r="L614" i="29"/>
  <c r="C615" i="29"/>
  <c r="D615" i="29"/>
  <c r="E615" i="29"/>
  <c r="F615" i="29"/>
  <c r="G615" i="29"/>
  <c r="H615" i="29"/>
  <c r="I615" i="29"/>
  <c r="J615" i="29"/>
  <c r="K615" i="29"/>
  <c r="L615" i="29"/>
  <c r="C616" i="29"/>
  <c r="D616" i="29"/>
  <c r="E616" i="29"/>
  <c r="F616" i="29"/>
  <c r="G616" i="29"/>
  <c r="H616" i="29"/>
  <c r="I616" i="29"/>
  <c r="J616" i="29"/>
  <c r="K616" i="29"/>
  <c r="L616" i="29"/>
  <c r="C617" i="29"/>
  <c r="D617" i="29"/>
  <c r="E617" i="29"/>
  <c r="F617" i="29"/>
  <c r="G617" i="29"/>
  <c r="H617" i="29"/>
  <c r="I617" i="29"/>
  <c r="J617" i="29"/>
  <c r="K617" i="29"/>
  <c r="L617" i="29"/>
  <c r="C618" i="29"/>
  <c r="D618" i="29"/>
  <c r="E618" i="29"/>
  <c r="F618" i="29"/>
  <c r="G618" i="29"/>
  <c r="H618" i="29"/>
  <c r="I618" i="29"/>
  <c r="J618" i="29"/>
  <c r="K618" i="29"/>
  <c r="L618" i="29"/>
  <c r="C619" i="29"/>
  <c r="D619" i="29"/>
  <c r="E619" i="29"/>
  <c r="F619" i="29"/>
  <c r="G619" i="29"/>
  <c r="H619" i="29"/>
  <c r="I619" i="29"/>
  <c r="J619" i="29"/>
  <c r="K619" i="29"/>
  <c r="L619" i="29"/>
  <c r="C620" i="29"/>
  <c r="D620" i="29"/>
  <c r="E620" i="29"/>
  <c r="F620" i="29"/>
  <c r="G620" i="29"/>
  <c r="H620" i="29"/>
  <c r="I620" i="29"/>
  <c r="J620" i="29"/>
  <c r="K620" i="29"/>
  <c r="L620" i="29"/>
  <c r="C621" i="29"/>
  <c r="D621" i="29"/>
  <c r="E621" i="29"/>
  <c r="F621" i="29"/>
  <c r="G621" i="29"/>
  <c r="H621" i="29"/>
  <c r="I621" i="29"/>
  <c r="J621" i="29"/>
  <c r="K621" i="29"/>
  <c r="L621" i="29"/>
  <c r="C622" i="29"/>
  <c r="D622" i="29"/>
  <c r="E622" i="29"/>
  <c r="F622" i="29"/>
  <c r="G622" i="29"/>
  <c r="H622" i="29"/>
  <c r="I622" i="29"/>
  <c r="J622" i="29"/>
  <c r="K622" i="29"/>
  <c r="L622" i="29"/>
  <c r="C623" i="29"/>
  <c r="D623" i="29"/>
  <c r="E623" i="29"/>
  <c r="F623" i="29"/>
  <c r="G623" i="29"/>
  <c r="H623" i="29"/>
  <c r="I623" i="29"/>
  <c r="J623" i="29"/>
  <c r="K623" i="29"/>
  <c r="L623" i="29"/>
  <c r="C624" i="29"/>
  <c r="D624" i="29"/>
  <c r="E624" i="29"/>
  <c r="F624" i="29"/>
  <c r="G624" i="29"/>
  <c r="H624" i="29"/>
  <c r="I624" i="29"/>
  <c r="J624" i="29"/>
  <c r="K624" i="29"/>
  <c r="L624" i="29"/>
  <c r="C625" i="29"/>
  <c r="D625" i="29"/>
  <c r="E625" i="29"/>
  <c r="F625" i="29"/>
  <c r="G625" i="29"/>
  <c r="H625" i="29"/>
  <c r="I625" i="29"/>
  <c r="J625" i="29"/>
  <c r="K625" i="29"/>
  <c r="L625" i="29"/>
  <c r="C626" i="29"/>
  <c r="D626" i="29"/>
  <c r="E626" i="29"/>
  <c r="F626" i="29"/>
  <c r="G626" i="29"/>
  <c r="H626" i="29"/>
  <c r="I626" i="29"/>
  <c r="J626" i="29"/>
  <c r="K626" i="29"/>
  <c r="L626" i="29"/>
  <c r="C627" i="29"/>
  <c r="D627" i="29"/>
  <c r="E627" i="29"/>
  <c r="F627" i="29"/>
  <c r="G627" i="29"/>
  <c r="H627" i="29"/>
  <c r="I627" i="29"/>
  <c r="J627" i="29"/>
  <c r="K627" i="29"/>
  <c r="L627" i="29"/>
  <c r="C628" i="29"/>
  <c r="D628" i="29"/>
  <c r="E628" i="29"/>
  <c r="F628" i="29"/>
  <c r="G628" i="29"/>
  <c r="H628" i="29"/>
  <c r="I628" i="29"/>
  <c r="J628" i="29"/>
  <c r="K628" i="29"/>
  <c r="L628" i="29"/>
  <c r="C629" i="29"/>
  <c r="D629" i="29"/>
  <c r="E629" i="29"/>
  <c r="F629" i="29"/>
  <c r="G629" i="29"/>
  <c r="H629" i="29"/>
  <c r="I629" i="29"/>
  <c r="J629" i="29"/>
  <c r="K629" i="29"/>
  <c r="L629" i="29"/>
  <c r="C630" i="29"/>
  <c r="D630" i="29"/>
  <c r="E630" i="29"/>
  <c r="F630" i="29"/>
  <c r="G630" i="29"/>
  <c r="H630" i="29"/>
  <c r="I630" i="29"/>
  <c r="J630" i="29"/>
  <c r="K630" i="29"/>
  <c r="L630" i="29"/>
  <c r="C631" i="29"/>
  <c r="D631" i="29"/>
  <c r="E631" i="29"/>
  <c r="F631" i="29"/>
  <c r="G631" i="29"/>
  <c r="H631" i="29"/>
  <c r="I631" i="29"/>
  <c r="J631" i="29"/>
  <c r="K631" i="29"/>
  <c r="L631" i="29"/>
  <c r="C632" i="29"/>
  <c r="D632" i="29"/>
  <c r="E632" i="29"/>
  <c r="F632" i="29"/>
  <c r="G632" i="29"/>
  <c r="H632" i="29"/>
  <c r="I632" i="29"/>
  <c r="J632" i="29"/>
  <c r="K632" i="29"/>
  <c r="L632" i="29"/>
  <c r="C633" i="29"/>
  <c r="D633" i="29"/>
  <c r="E633" i="29"/>
  <c r="F633" i="29"/>
  <c r="G633" i="29"/>
  <c r="H633" i="29"/>
  <c r="I633" i="29"/>
  <c r="J633" i="29"/>
  <c r="K633" i="29"/>
  <c r="L633" i="29"/>
  <c r="C634" i="29"/>
  <c r="D634" i="29"/>
  <c r="E634" i="29"/>
  <c r="F634" i="29"/>
  <c r="G634" i="29"/>
  <c r="H634" i="29"/>
  <c r="I634" i="29"/>
  <c r="J634" i="29"/>
  <c r="K634" i="29"/>
  <c r="L634" i="29"/>
  <c r="C635" i="29"/>
  <c r="D635" i="29"/>
  <c r="E635" i="29"/>
  <c r="F635" i="29"/>
  <c r="G635" i="29"/>
  <c r="H635" i="29"/>
  <c r="I635" i="29"/>
  <c r="J635" i="29"/>
  <c r="K635" i="29"/>
  <c r="L635" i="29"/>
  <c r="C636" i="29"/>
  <c r="D636" i="29"/>
  <c r="E636" i="29"/>
  <c r="F636" i="29"/>
  <c r="G636" i="29"/>
  <c r="H636" i="29"/>
  <c r="I636" i="29"/>
  <c r="J636" i="29"/>
  <c r="K636" i="29"/>
  <c r="L636" i="29"/>
  <c r="C637" i="29"/>
  <c r="D637" i="29"/>
  <c r="E637" i="29"/>
  <c r="F637" i="29"/>
  <c r="G637" i="29"/>
  <c r="H637" i="29"/>
  <c r="I637" i="29"/>
  <c r="J637" i="29"/>
  <c r="K637" i="29"/>
  <c r="L637" i="29"/>
  <c r="C638" i="29"/>
  <c r="D638" i="29"/>
  <c r="E638" i="29"/>
  <c r="F638" i="29"/>
  <c r="G638" i="29"/>
  <c r="H638" i="29"/>
  <c r="I638" i="29"/>
  <c r="J638" i="29"/>
  <c r="K638" i="29"/>
  <c r="L638" i="29"/>
  <c r="C639" i="29"/>
  <c r="D639" i="29"/>
  <c r="E639" i="29"/>
  <c r="F639" i="29"/>
  <c r="G639" i="29"/>
  <c r="H639" i="29"/>
  <c r="I639" i="29"/>
  <c r="J639" i="29"/>
  <c r="K639" i="29"/>
  <c r="L639" i="29"/>
  <c r="C640" i="29"/>
  <c r="D640" i="29"/>
  <c r="E640" i="29"/>
  <c r="F640" i="29"/>
  <c r="G640" i="29"/>
  <c r="H640" i="29"/>
  <c r="I640" i="29"/>
  <c r="J640" i="29"/>
  <c r="K640" i="29"/>
  <c r="L640" i="29"/>
  <c r="C641" i="29"/>
  <c r="D641" i="29"/>
  <c r="E641" i="29"/>
  <c r="F641" i="29"/>
  <c r="G641" i="29"/>
  <c r="H641" i="29"/>
  <c r="I641" i="29"/>
  <c r="J641" i="29"/>
  <c r="K641" i="29"/>
  <c r="L641" i="29"/>
  <c r="C642" i="29"/>
  <c r="D642" i="29"/>
  <c r="E642" i="29"/>
  <c r="F642" i="29"/>
  <c r="G642" i="29"/>
  <c r="H642" i="29"/>
  <c r="I642" i="29"/>
  <c r="J642" i="29"/>
  <c r="K642" i="29"/>
  <c r="L642" i="29"/>
  <c r="C643" i="29"/>
  <c r="D643" i="29"/>
  <c r="E643" i="29"/>
  <c r="F643" i="29"/>
  <c r="G643" i="29"/>
  <c r="H643" i="29"/>
  <c r="I643" i="29"/>
  <c r="J643" i="29"/>
  <c r="K643" i="29"/>
  <c r="L643" i="29"/>
  <c r="C644" i="29"/>
  <c r="D644" i="29"/>
  <c r="E644" i="29"/>
  <c r="F644" i="29"/>
  <c r="G644" i="29"/>
  <c r="H644" i="29"/>
  <c r="I644" i="29"/>
  <c r="J644" i="29"/>
  <c r="K644" i="29"/>
  <c r="L644" i="29"/>
  <c r="C645" i="29"/>
  <c r="D645" i="29"/>
  <c r="E645" i="29"/>
  <c r="F645" i="29"/>
  <c r="G645" i="29"/>
  <c r="H645" i="29"/>
  <c r="I645" i="29"/>
  <c r="J645" i="29"/>
  <c r="K645" i="29"/>
  <c r="L645" i="29"/>
  <c r="C646" i="29"/>
  <c r="D646" i="29"/>
  <c r="E646" i="29"/>
  <c r="F646" i="29"/>
  <c r="G646" i="29"/>
  <c r="H646" i="29"/>
  <c r="I646" i="29"/>
  <c r="J646" i="29"/>
  <c r="K646" i="29"/>
  <c r="L646" i="29"/>
  <c r="C647" i="29"/>
  <c r="D647" i="29"/>
  <c r="E647" i="29"/>
  <c r="F647" i="29"/>
  <c r="G647" i="29"/>
  <c r="H647" i="29"/>
  <c r="I647" i="29"/>
  <c r="J647" i="29"/>
  <c r="K647" i="29"/>
  <c r="L647" i="29"/>
  <c r="C648" i="29"/>
  <c r="D648" i="29"/>
  <c r="E648" i="29"/>
  <c r="F648" i="29"/>
  <c r="G648" i="29"/>
  <c r="H648" i="29"/>
  <c r="I648" i="29"/>
  <c r="J648" i="29"/>
  <c r="K648" i="29"/>
  <c r="L648" i="29"/>
  <c r="C649" i="29"/>
  <c r="D649" i="29"/>
  <c r="E649" i="29"/>
  <c r="F649" i="29"/>
  <c r="G649" i="29"/>
  <c r="H649" i="29"/>
  <c r="I649" i="29"/>
  <c r="J649" i="29"/>
  <c r="K649" i="29"/>
  <c r="L649" i="29"/>
  <c r="C650" i="29"/>
  <c r="D650" i="29"/>
  <c r="E650" i="29"/>
  <c r="F650" i="29"/>
  <c r="G650" i="29"/>
  <c r="H650" i="29"/>
  <c r="I650" i="29"/>
  <c r="J650" i="29"/>
  <c r="K650" i="29"/>
  <c r="L650" i="29"/>
  <c r="C651" i="29"/>
  <c r="D651" i="29"/>
  <c r="E651" i="29"/>
  <c r="F651" i="29"/>
  <c r="G651" i="29"/>
  <c r="H651" i="29"/>
  <c r="I651" i="29"/>
  <c r="J651" i="29"/>
  <c r="K651" i="29"/>
  <c r="L651" i="29"/>
  <c r="C652" i="29"/>
  <c r="D652" i="29"/>
  <c r="E652" i="29"/>
  <c r="F652" i="29"/>
  <c r="G652" i="29"/>
  <c r="H652" i="29"/>
  <c r="I652" i="29"/>
  <c r="J652" i="29"/>
  <c r="K652" i="29"/>
  <c r="L652" i="29"/>
  <c r="C653" i="29"/>
  <c r="D653" i="29"/>
  <c r="E653" i="29"/>
  <c r="F653" i="29"/>
  <c r="G653" i="29"/>
  <c r="H653" i="29"/>
  <c r="I653" i="29"/>
  <c r="J653" i="29"/>
  <c r="K653" i="29"/>
  <c r="L653" i="29"/>
  <c r="C654" i="29"/>
  <c r="D654" i="29"/>
  <c r="E654" i="29"/>
  <c r="F654" i="29"/>
  <c r="G654" i="29"/>
  <c r="H654" i="29"/>
  <c r="I654" i="29"/>
  <c r="J654" i="29"/>
  <c r="K654" i="29"/>
  <c r="L654" i="29"/>
  <c r="C655" i="29"/>
  <c r="D655" i="29"/>
  <c r="E655" i="29"/>
  <c r="F655" i="29"/>
  <c r="G655" i="29"/>
  <c r="H655" i="29"/>
  <c r="I655" i="29"/>
  <c r="J655" i="29"/>
  <c r="K655" i="29"/>
  <c r="L655" i="29"/>
  <c r="C656" i="29"/>
  <c r="D656" i="29"/>
  <c r="E656" i="29"/>
  <c r="F656" i="29"/>
  <c r="G656" i="29"/>
  <c r="H656" i="29"/>
  <c r="I656" i="29"/>
  <c r="J656" i="29"/>
  <c r="K656" i="29"/>
  <c r="L656" i="29"/>
  <c r="C657" i="29"/>
  <c r="D657" i="29"/>
  <c r="E657" i="29"/>
  <c r="F657" i="29"/>
  <c r="G657" i="29"/>
  <c r="H657" i="29"/>
  <c r="I657" i="29"/>
  <c r="J657" i="29"/>
  <c r="K657" i="29"/>
  <c r="L657" i="29"/>
  <c r="C658" i="29"/>
  <c r="D658" i="29"/>
  <c r="E658" i="29"/>
  <c r="F658" i="29"/>
  <c r="G658" i="29"/>
  <c r="H658" i="29"/>
  <c r="I658" i="29"/>
  <c r="J658" i="29"/>
  <c r="K658" i="29"/>
  <c r="L658" i="29"/>
  <c r="C659" i="29"/>
  <c r="D659" i="29"/>
  <c r="E659" i="29"/>
  <c r="F659" i="29"/>
  <c r="G659" i="29"/>
  <c r="H659" i="29"/>
  <c r="I659" i="29"/>
  <c r="J659" i="29"/>
  <c r="K659" i="29"/>
  <c r="L659" i="29"/>
  <c r="C660" i="29"/>
  <c r="D660" i="29"/>
  <c r="E660" i="29"/>
  <c r="F660" i="29"/>
  <c r="G660" i="29"/>
  <c r="H660" i="29"/>
  <c r="I660" i="29"/>
  <c r="J660" i="29"/>
  <c r="K660" i="29"/>
  <c r="L660" i="29"/>
  <c r="C661" i="29"/>
  <c r="D661" i="29"/>
  <c r="E661" i="29"/>
  <c r="F661" i="29"/>
  <c r="G661" i="29"/>
  <c r="H661" i="29"/>
  <c r="I661" i="29"/>
  <c r="J661" i="29"/>
  <c r="K661" i="29"/>
  <c r="L661" i="29"/>
  <c r="C662" i="29"/>
  <c r="D662" i="29"/>
  <c r="E662" i="29"/>
  <c r="F662" i="29"/>
  <c r="G662" i="29"/>
  <c r="H662" i="29"/>
  <c r="I662" i="29"/>
  <c r="J662" i="29"/>
  <c r="K662" i="29"/>
  <c r="L662" i="29"/>
  <c r="C663" i="29"/>
  <c r="D663" i="29"/>
  <c r="E663" i="29"/>
  <c r="F663" i="29"/>
  <c r="G663" i="29"/>
  <c r="H663" i="29"/>
  <c r="I663" i="29"/>
  <c r="J663" i="29"/>
  <c r="K663" i="29"/>
  <c r="L663" i="29"/>
  <c r="C664" i="29"/>
  <c r="D664" i="29"/>
  <c r="E664" i="29"/>
  <c r="F664" i="29"/>
  <c r="G664" i="29"/>
  <c r="H664" i="29"/>
  <c r="I664" i="29"/>
  <c r="J664" i="29"/>
  <c r="K664" i="29"/>
  <c r="L664" i="29"/>
  <c r="C665" i="29"/>
  <c r="D665" i="29"/>
  <c r="E665" i="29"/>
  <c r="F665" i="29"/>
  <c r="G665" i="29"/>
  <c r="H665" i="29"/>
  <c r="I665" i="29"/>
  <c r="J665" i="29"/>
  <c r="K665" i="29"/>
  <c r="L665" i="29"/>
  <c r="C666" i="29"/>
  <c r="D666" i="29"/>
  <c r="E666" i="29"/>
  <c r="F666" i="29"/>
  <c r="G666" i="29"/>
  <c r="H666" i="29"/>
  <c r="I666" i="29"/>
  <c r="J666" i="29"/>
  <c r="K666" i="29"/>
  <c r="L666" i="29"/>
  <c r="C667" i="29"/>
  <c r="D667" i="29"/>
  <c r="E667" i="29"/>
  <c r="F667" i="29"/>
  <c r="G667" i="29"/>
  <c r="H667" i="29"/>
  <c r="I667" i="29"/>
  <c r="J667" i="29"/>
  <c r="K667" i="29"/>
  <c r="L667" i="29"/>
  <c r="C668" i="29"/>
  <c r="D668" i="29"/>
  <c r="E668" i="29"/>
  <c r="F668" i="29"/>
  <c r="G668" i="29"/>
  <c r="H668" i="29"/>
  <c r="I668" i="29"/>
  <c r="J668" i="29"/>
  <c r="K668" i="29"/>
  <c r="L668" i="29"/>
  <c r="C669" i="29"/>
  <c r="D669" i="29"/>
  <c r="E669" i="29"/>
  <c r="F669" i="29"/>
  <c r="G669" i="29"/>
  <c r="H669" i="29"/>
  <c r="I669" i="29"/>
  <c r="J669" i="29"/>
  <c r="K669" i="29"/>
  <c r="L669" i="29"/>
  <c r="C670" i="29"/>
  <c r="D670" i="29"/>
  <c r="E670" i="29"/>
  <c r="F670" i="29"/>
  <c r="G670" i="29"/>
  <c r="H670" i="29"/>
  <c r="I670" i="29"/>
  <c r="J670" i="29"/>
  <c r="K670" i="29"/>
  <c r="L670" i="29"/>
  <c r="C671" i="29"/>
  <c r="D671" i="29"/>
  <c r="E671" i="29"/>
  <c r="F671" i="29"/>
  <c r="G671" i="29"/>
  <c r="H671" i="29"/>
  <c r="I671" i="29"/>
  <c r="J671" i="29"/>
  <c r="K671" i="29"/>
  <c r="L671" i="29"/>
  <c r="C672" i="29"/>
  <c r="D672" i="29"/>
  <c r="E672" i="29"/>
  <c r="F672" i="29"/>
  <c r="G672" i="29"/>
  <c r="H672" i="29"/>
  <c r="I672" i="29"/>
  <c r="J672" i="29"/>
  <c r="K672" i="29"/>
  <c r="L672" i="29"/>
  <c r="C673" i="29"/>
  <c r="D673" i="29"/>
  <c r="E673" i="29"/>
  <c r="F673" i="29"/>
  <c r="G673" i="29"/>
  <c r="H673" i="29"/>
  <c r="I673" i="29"/>
  <c r="J673" i="29"/>
  <c r="K673" i="29"/>
  <c r="L673" i="29"/>
  <c r="C674" i="29"/>
  <c r="D674" i="29"/>
  <c r="E674" i="29"/>
  <c r="F674" i="29"/>
  <c r="G674" i="29"/>
  <c r="H674" i="29"/>
  <c r="I674" i="29"/>
  <c r="J674" i="29"/>
  <c r="K674" i="29"/>
  <c r="L674" i="29"/>
  <c r="C675" i="29"/>
  <c r="D675" i="29"/>
  <c r="E675" i="29"/>
  <c r="F675" i="29"/>
  <c r="G675" i="29"/>
  <c r="H675" i="29"/>
  <c r="I675" i="29"/>
  <c r="J675" i="29"/>
  <c r="K675" i="29"/>
  <c r="L675" i="29"/>
  <c r="C676" i="29"/>
  <c r="D676" i="29"/>
  <c r="E676" i="29"/>
  <c r="F676" i="29"/>
  <c r="G676" i="29"/>
  <c r="H676" i="29"/>
  <c r="I676" i="29"/>
  <c r="J676" i="29"/>
  <c r="K676" i="29"/>
  <c r="L676" i="29"/>
  <c r="C677" i="29"/>
  <c r="D677" i="29"/>
  <c r="E677" i="29"/>
  <c r="F677" i="29"/>
  <c r="G677" i="29"/>
  <c r="H677" i="29"/>
  <c r="I677" i="29"/>
  <c r="J677" i="29"/>
  <c r="K677" i="29"/>
  <c r="L677" i="29"/>
  <c r="C678" i="29"/>
  <c r="D678" i="29"/>
  <c r="E678" i="29"/>
  <c r="F678" i="29"/>
  <c r="G678" i="29"/>
  <c r="H678" i="29"/>
  <c r="I678" i="29"/>
  <c r="J678" i="29"/>
  <c r="K678" i="29"/>
  <c r="L678" i="29"/>
  <c r="C679" i="29"/>
  <c r="D679" i="29"/>
  <c r="E679" i="29"/>
  <c r="F679" i="29"/>
  <c r="G679" i="29"/>
  <c r="H679" i="29"/>
  <c r="I679" i="29"/>
  <c r="J679" i="29"/>
  <c r="K679" i="29"/>
  <c r="L679" i="29"/>
  <c r="C680" i="29"/>
  <c r="D680" i="29"/>
  <c r="E680" i="29"/>
  <c r="F680" i="29"/>
  <c r="G680" i="29"/>
  <c r="H680" i="29"/>
  <c r="I680" i="29"/>
  <c r="J680" i="29"/>
  <c r="K680" i="29"/>
  <c r="L680" i="29"/>
  <c r="C681" i="29"/>
  <c r="D681" i="29"/>
  <c r="E681" i="29"/>
  <c r="F681" i="29"/>
  <c r="G681" i="29"/>
  <c r="H681" i="29"/>
  <c r="I681" i="29"/>
  <c r="J681" i="29"/>
  <c r="K681" i="29"/>
  <c r="L681" i="29"/>
  <c r="C682" i="29"/>
  <c r="D682" i="29"/>
  <c r="E682" i="29"/>
  <c r="F682" i="29"/>
  <c r="G682" i="29"/>
  <c r="H682" i="29"/>
  <c r="I682" i="29"/>
  <c r="J682" i="29"/>
  <c r="K682" i="29"/>
  <c r="L682" i="29"/>
  <c r="C683" i="29"/>
  <c r="D683" i="29"/>
  <c r="E683" i="29"/>
  <c r="F683" i="29"/>
  <c r="G683" i="29"/>
  <c r="H683" i="29"/>
  <c r="I683" i="29"/>
  <c r="J683" i="29"/>
  <c r="K683" i="29"/>
  <c r="L683" i="29"/>
  <c r="C684" i="29"/>
  <c r="D684" i="29"/>
  <c r="E684" i="29"/>
  <c r="F684" i="29"/>
  <c r="G684" i="29"/>
  <c r="H684" i="29"/>
  <c r="I684" i="29"/>
  <c r="J684" i="29"/>
  <c r="K684" i="29"/>
  <c r="L684" i="29"/>
  <c r="C685" i="29"/>
  <c r="D685" i="29"/>
  <c r="E685" i="29"/>
  <c r="F685" i="29"/>
  <c r="G685" i="29"/>
  <c r="H685" i="29"/>
  <c r="I685" i="29"/>
  <c r="J685" i="29"/>
  <c r="K685" i="29"/>
  <c r="L685" i="29"/>
  <c r="C686" i="29"/>
  <c r="D686" i="29"/>
  <c r="E686" i="29"/>
  <c r="F686" i="29"/>
  <c r="G686" i="29"/>
  <c r="H686" i="29"/>
  <c r="I686" i="29"/>
  <c r="J686" i="29"/>
  <c r="K686" i="29"/>
  <c r="L686" i="29"/>
  <c r="C687" i="29"/>
  <c r="D687" i="29"/>
  <c r="E687" i="29"/>
  <c r="F687" i="29"/>
  <c r="G687" i="29"/>
  <c r="H687" i="29"/>
  <c r="I687" i="29"/>
  <c r="J687" i="29"/>
  <c r="K687" i="29"/>
  <c r="L687" i="29"/>
  <c r="C688" i="29"/>
  <c r="D688" i="29"/>
  <c r="E688" i="29"/>
  <c r="F688" i="29"/>
  <c r="G688" i="29"/>
  <c r="H688" i="29"/>
  <c r="I688" i="29"/>
  <c r="J688" i="29"/>
  <c r="K688" i="29"/>
  <c r="L688" i="29"/>
  <c r="C689" i="29"/>
  <c r="D689" i="29"/>
  <c r="E689" i="29"/>
  <c r="F689" i="29"/>
  <c r="G689" i="29"/>
  <c r="H689" i="29"/>
  <c r="I689" i="29"/>
  <c r="J689" i="29"/>
  <c r="K689" i="29"/>
  <c r="L689" i="29"/>
  <c r="C690" i="29"/>
  <c r="D690" i="29"/>
  <c r="E690" i="29"/>
  <c r="F690" i="29"/>
  <c r="G690" i="29"/>
  <c r="H690" i="29"/>
  <c r="I690" i="29"/>
  <c r="J690" i="29"/>
  <c r="K690" i="29"/>
  <c r="L690" i="29"/>
  <c r="C691" i="29"/>
  <c r="D691" i="29"/>
  <c r="E691" i="29"/>
  <c r="F691" i="29"/>
  <c r="G691" i="29"/>
  <c r="H691" i="29"/>
  <c r="I691" i="29"/>
  <c r="J691" i="29"/>
  <c r="K691" i="29"/>
  <c r="L691" i="29"/>
  <c r="C692" i="29"/>
  <c r="D692" i="29"/>
  <c r="E692" i="29"/>
  <c r="F692" i="29"/>
  <c r="G692" i="29"/>
  <c r="H692" i="29"/>
  <c r="I692" i="29"/>
  <c r="J692" i="29"/>
  <c r="K692" i="29"/>
  <c r="L692" i="29"/>
  <c r="C693" i="29"/>
  <c r="D693" i="29"/>
  <c r="E693" i="29"/>
  <c r="F693" i="29"/>
  <c r="G693" i="29"/>
  <c r="H693" i="29"/>
  <c r="I693" i="29"/>
  <c r="J693" i="29"/>
  <c r="K693" i="29"/>
  <c r="L693" i="29"/>
  <c r="C694" i="29"/>
  <c r="D694" i="29"/>
  <c r="E694" i="29"/>
  <c r="F694" i="29"/>
  <c r="G694" i="29"/>
  <c r="H694" i="29"/>
  <c r="I694" i="29"/>
  <c r="J694" i="29"/>
  <c r="K694" i="29"/>
  <c r="L694" i="29"/>
  <c r="C695" i="29"/>
  <c r="D695" i="29"/>
  <c r="E695" i="29"/>
  <c r="F695" i="29"/>
  <c r="G695" i="29"/>
  <c r="H695" i="29"/>
  <c r="I695" i="29"/>
  <c r="J695" i="29"/>
  <c r="K695" i="29"/>
  <c r="L695" i="29"/>
  <c r="C696" i="29"/>
  <c r="D696" i="29"/>
  <c r="E696" i="29"/>
  <c r="F696" i="29"/>
  <c r="G696" i="29"/>
  <c r="H696" i="29"/>
  <c r="I696" i="29"/>
  <c r="J696" i="29"/>
  <c r="K696" i="29"/>
  <c r="L696" i="29"/>
  <c r="C697" i="29"/>
  <c r="D697" i="29"/>
  <c r="E697" i="29"/>
  <c r="F697" i="29"/>
  <c r="G697" i="29"/>
  <c r="H697" i="29"/>
  <c r="I697" i="29"/>
  <c r="J697" i="29"/>
  <c r="K697" i="29"/>
  <c r="L697" i="29"/>
  <c r="C698" i="29"/>
  <c r="D698" i="29"/>
  <c r="E698" i="29"/>
  <c r="F698" i="29"/>
  <c r="G698" i="29"/>
  <c r="H698" i="29"/>
  <c r="I698" i="29"/>
  <c r="J698" i="29"/>
  <c r="K698" i="29"/>
  <c r="L698" i="29"/>
  <c r="C699" i="29"/>
  <c r="D699" i="29"/>
  <c r="E699" i="29"/>
  <c r="F699" i="29"/>
  <c r="G699" i="29"/>
  <c r="H699" i="29"/>
  <c r="I699" i="29"/>
  <c r="J699" i="29"/>
  <c r="K699" i="29"/>
  <c r="L699" i="29"/>
  <c r="C700" i="29"/>
  <c r="D700" i="29"/>
  <c r="E700" i="29"/>
  <c r="F700" i="29"/>
  <c r="G700" i="29"/>
  <c r="H700" i="29"/>
  <c r="I700" i="29"/>
  <c r="J700" i="29"/>
  <c r="K700" i="29"/>
  <c r="L700" i="29"/>
  <c r="C701" i="29"/>
  <c r="D701" i="29"/>
  <c r="E701" i="29"/>
  <c r="F701" i="29"/>
  <c r="G701" i="29"/>
  <c r="H701" i="29"/>
  <c r="I701" i="29"/>
  <c r="J701" i="29"/>
  <c r="K701" i="29"/>
  <c r="L701" i="29"/>
  <c r="C702" i="29"/>
  <c r="D702" i="29"/>
  <c r="E702" i="29"/>
  <c r="F702" i="29"/>
  <c r="G702" i="29"/>
  <c r="H702" i="29"/>
  <c r="I702" i="29"/>
  <c r="J702" i="29"/>
  <c r="K702" i="29"/>
  <c r="L702" i="29"/>
  <c r="C703" i="29"/>
  <c r="D703" i="29"/>
  <c r="E703" i="29"/>
  <c r="F703" i="29"/>
  <c r="G703" i="29"/>
  <c r="H703" i="29"/>
  <c r="I703" i="29"/>
  <c r="J703" i="29"/>
  <c r="K703" i="29"/>
  <c r="L703" i="29"/>
  <c r="C704" i="29"/>
  <c r="D704" i="29"/>
  <c r="E704" i="29"/>
  <c r="F704" i="29"/>
  <c r="G704" i="29"/>
  <c r="H704" i="29"/>
  <c r="I704" i="29"/>
  <c r="J704" i="29"/>
  <c r="K704" i="29"/>
  <c r="L704" i="29"/>
  <c r="C705" i="29"/>
  <c r="D705" i="29"/>
  <c r="E705" i="29"/>
  <c r="F705" i="29"/>
  <c r="G705" i="29"/>
  <c r="H705" i="29"/>
  <c r="I705" i="29"/>
  <c r="J705" i="29"/>
  <c r="K705" i="29"/>
  <c r="L705" i="29"/>
  <c r="C706" i="29"/>
  <c r="D706" i="29"/>
  <c r="E706" i="29"/>
  <c r="F706" i="29"/>
  <c r="G706" i="29"/>
  <c r="H706" i="29"/>
  <c r="I706" i="29"/>
  <c r="J706" i="29"/>
  <c r="K706" i="29"/>
  <c r="L706" i="29"/>
  <c r="C707" i="29"/>
  <c r="D707" i="29"/>
  <c r="E707" i="29"/>
  <c r="F707" i="29"/>
  <c r="G707" i="29"/>
  <c r="H707" i="29"/>
  <c r="I707" i="29"/>
  <c r="J707" i="29"/>
  <c r="K707" i="29"/>
  <c r="L707" i="29"/>
  <c r="C708" i="29"/>
  <c r="D708" i="29"/>
  <c r="E708" i="29"/>
  <c r="F708" i="29"/>
  <c r="G708" i="29"/>
  <c r="H708" i="29"/>
  <c r="I708" i="29"/>
  <c r="J708" i="29"/>
  <c r="K708" i="29"/>
  <c r="L708" i="29"/>
  <c r="C709" i="29"/>
  <c r="D709" i="29"/>
  <c r="E709" i="29"/>
  <c r="F709" i="29"/>
  <c r="G709" i="29"/>
  <c r="H709" i="29"/>
  <c r="I709" i="29"/>
  <c r="J709" i="29"/>
  <c r="K709" i="29"/>
  <c r="L709" i="29"/>
  <c r="C710" i="29"/>
  <c r="D710" i="29"/>
  <c r="E710" i="29"/>
  <c r="F710" i="29"/>
  <c r="G710" i="29"/>
  <c r="H710" i="29"/>
  <c r="I710" i="29"/>
  <c r="J710" i="29"/>
  <c r="K710" i="29"/>
  <c r="L710" i="29"/>
  <c r="C711" i="29"/>
  <c r="D711" i="29"/>
  <c r="E711" i="29"/>
  <c r="F711" i="29"/>
  <c r="G711" i="29"/>
  <c r="H711" i="29"/>
  <c r="I711" i="29"/>
  <c r="J711" i="29"/>
  <c r="K711" i="29"/>
  <c r="L711" i="29"/>
  <c r="C712" i="29"/>
  <c r="D712" i="29"/>
  <c r="E712" i="29"/>
  <c r="F712" i="29"/>
  <c r="G712" i="29"/>
  <c r="H712" i="29"/>
  <c r="I712" i="29"/>
  <c r="J712" i="29"/>
  <c r="K712" i="29"/>
  <c r="L712" i="29"/>
  <c r="C713" i="29"/>
  <c r="D713" i="29"/>
  <c r="E713" i="29"/>
  <c r="F713" i="29"/>
  <c r="G713" i="29"/>
  <c r="H713" i="29"/>
  <c r="I713" i="29"/>
  <c r="J713" i="29"/>
  <c r="K713" i="29"/>
  <c r="L713" i="29"/>
  <c r="C714" i="29"/>
  <c r="D714" i="29"/>
  <c r="E714" i="29"/>
  <c r="F714" i="29"/>
  <c r="G714" i="29"/>
  <c r="H714" i="29"/>
  <c r="I714" i="29"/>
  <c r="J714" i="29"/>
  <c r="K714" i="29"/>
  <c r="L714" i="29"/>
  <c r="C715" i="29"/>
  <c r="D715" i="29"/>
  <c r="E715" i="29"/>
  <c r="F715" i="29"/>
  <c r="G715" i="29"/>
  <c r="H715" i="29"/>
  <c r="I715" i="29"/>
  <c r="J715" i="29"/>
  <c r="K715" i="29"/>
  <c r="L715" i="29"/>
  <c r="C716" i="29"/>
  <c r="D716" i="29"/>
  <c r="E716" i="29"/>
  <c r="F716" i="29"/>
  <c r="G716" i="29"/>
  <c r="H716" i="29"/>
  <c r="I716" i="29"/>
  <c r="J716" i="29"/>
  <c r="K716" i="29"/>
  <c r="L716" i="29"/>
  <c r="C717" i="29"/>
  <c r="D717" i="29"/>
  <c r="E717" i="29"/>
  <c r="F717" i="29"/>
  <c r="G717" i="29"/>
  <c r="H717" i="29"/>
  <c r="I717" i="29"/>
  <c r="J717" i="29"/>
  <c r="K717" i="29"/>
  <c r="L717" i="29"/>
  <c r="C718" i="29"/>
  <c r="D718" i="29"/>
  <c r="E718" i="29"/>
  <c r="F718" i="29"/>
  <c r="G718" i="29"/>
  <c r="H718" i="29"/>
  <c r="I718" i="29"/>
  <c r="J718" i="29"/>
  <c r="K718" i="29"/>
  <c r="L718" i="29"/>
  <c r="C719" i="29"/>
  <c r="D719" i="29"/>
  <c r="E719" i="29"/>
  <c r="F719" i="29"/>
  <c r="G719" i="29"/>
  <c r="H719" i="29"/>
  <c r="I719" i="29"/>
  <c r="J719" i="29"/>
  <c r="K719" i="29"/>
  <c r="L719" i="29"/>
  <c r="C720" i="29"/>
  <c r="D720" i="29"/>
  <c r="E720" i="29"/>
  <c r="F720" i="29"/>
  <c r="G720" i="29"/>
  <c r="H720" i="29"/>
  <c r="I720" i="29"/>
  <c r="J720" i="29"/>
  <c r="K720" i="29"/>
  <c r="L720" i="29"/>
  <c r="C721" i="29"/>
  <c r="D721" i="29"/>
  <c r="E721" i="29"/>
  <c r="F721" i="29"/>
  <c r="G721" i="29"/>
  <c r="H721" i="29"/>
  <c r="I721" i="29"/>
  <c r="J721" i="29"/>
  <c r="K721" i="29"/>
  <c r="L721" i="29"/>
  <c r="C722" i="29"/>
  <c r="D722" i="29"/>
  <c r="E722" i="29"/>
  <c r="F722" i="29"/>
  <c r="G722" i="29"/>
  <c r="H722" i="29"/>
  <c r="I722" i="29"/>
  <c r="J722" i="29"/>
  <c r="K722" i="29"/>
  <c r="L722" i="29"/>
  <c r="C424" i="29"/>
  <c r="D424" i="29"/>
  <c r="E424" i="29"/>
  <c r="F424" i="29"/>
  <c r="G424" i="29"/>
  <c r="H424" i="29"/>
  <c r="I424" i="29"/>
  <c r="J424" i="29"/>
  <c r="K424" i="29"/>
  <c r="L424" i="29"/>
  <c r="C425" i="29"/>
  <c r="D425" i="29"/>
  <c r="E425" i="29"/>
  <c r="F425" i="29"/>
  <c r="G425" i="29"/>
  <c r="H425" i="29"/>
  <c r="I425" i="29"/>
  <c r="J425" i="29"/>
  <c r="K425" i="29"/>
  <c r="L425" i="29"/>
  <c r="C426" i="29"/>
  <c r="D426" i="29"/>
  <c r="E426" i="29"/>
  <c r="F426" i="29"/>
  <c r="G426" i="29"/>
  <c r="H426" i="29"/>
  <c r="I426" i="29"/>
  <c r="J426" i="29"/>
  <c r="K426" i="29"/>
  <c r="L426" i="29"/>
  <c r="C427" i="29"/>
  <c r="D427" i="29"/>
  <c r="E427" i="29"/>
  <c r="F427" i="29"/>
  <c r="G427" i="29"/>
  <c r="H427" i="29"/>
  <c r="I427" i="29"/>
  <c r="J427" i="29"/>
  <c r="K427" i="29"/>
  <c r="L427" i="29"/>
  <c r="C428" i="29"/>
  <c r="D428" i="29"/>
  <c r="E428" i="29"/>
  <c r="F428" i="29"/>
  <c r="G428" i="29"/>
  <c r="H428" i="29"/>
  <c r="I428" i="29"/>
  <c r="J428" i="29"/>
  <c r="K428" i="29"/>
  <c r="L428" i="29"/>
  <c r="C429" i="29"/>
  <c r="D429" i="29"/>
  <c r="E429" i="29"/>
  <c r="F429" i="29"/>
  <c r="G429" i="29"/>
  <c r="H429" i="29"/>
  <c r="I429" i="29"/>
  <c r="J429" i="29"/>
  <c r="K429" i="29"/>
  <c r="L429" i="29"/>
  <c r="D423" i="29"/>
  <c r="E423" i="29"/>
  <c r="F423" i="29"/>
  <c r="G423" i="29"/>
  <c r="H423" i="29"/>
  <c r="I423" i="29"/>
  <c r="J423" i="29"/>
  <c r="K423" i="29"/>
  <c r="L423" i="29"/>
  <c r="C423" i="29"/>
  <c r="C3" i="29"/>
  <c r="D3" i="29"/>
  <c r="E3" i="29"/>
  <c r="F3" i="29"/>
  <c r="G3" i="29"/>
  <c r="H3" i="29"/>
  <c r="I3" i="29"/>
  <c r="J3" i="29"/>
  <c r="K3" i="29"/>
  <c r="C4" i="29"/>
  <c r="D4" i="29"/>
  <c r="E4" i="29"/>
  <c r="F4" i="29"/>
  <c r="G4" i="29"/>
  <c r="H4" i="29"/>
  <c r="I4" i="29"/>
  <c r="J4" i="29"/>
  <c r="K4" i="29"/>
  <c r="C5" i="29"/>
  <c r="D5" i="29"/>
  <c r="E5" i="29"/>
  <c r="F5" i="29"/>
  <c r="G5" i="29"/>
  <c r="H5" i="29"/>
  <c r="I5" i="29"/>
  <c r="J5" i="29"/>
  <c r="K5" i="29"/>
  <c r="C6" i="29"/>
  <c r="D6" i="29"/>
  <c r="E6" i="29"/>
  <c r="F6" i="29"/>
  <c r="G6" i="29"/>
  <c r="H6" i="29"/>
  <c r="I6" i="29"/>
  <c r="J6" i="29"/>
  <c r="K6" i="29"/>
  <c r="C7" i="29"/>
  <c r="D7" i="29"/>
  <c r="E7" i="29"/>
  <c r="F7" i="29"/>
  <c r="G7" i="29"/>
  <c r="H7" i="29"/>
  <c r="I7" i="29"/>
  <c r="J7" i="29"/>
  <c r="K7" i="29"/>
  <c r="C8" i="29"/>
  <c r="D8" i="29"/>
  <c r="E8" i="29"/>
  <c r="F8" i="29"/>
  <c r="G8" i="29"/>
  <c r="H8" i="29"/>
  <c r="I8" i="29"/>
  <c r="J8" i="29"/>
  <c r="K8" i="29"/>
  <c r="C9" i="29"/>
  <c r="D9" i="29"/>
  <c r="E9" i="29"/>
  <c r="F9" i="29"/>
  <c r="G9" i="29"/>
  <c r="H9" i="29"/>
  <c r="I9" i="29"/>
  <c r="J9" i="29"/>
  <c r="K9" i="29"/>
  <c r="C10" i="29"/>
  <c r="D10" i="29"/>
  <c r="E10" i="29"/>
  <c r="F10" i="29"/>
  <c r="G10" i="29"/>
  <c r="H10" i="29"/>
  <c r="I10" i="29"/>
  <c r="J10" i="29"/>
  <c r="K10" i="29"/>
  <c r="C11" i="29"/>
  <c r="D11" i="29"/>
  <c r="E11" i="29"/>
  <c r="F11" i="29"/>
  <c r="G11" i="29"/>
  <c r="H11" i="29"/>
  <c r="I11" i="29"/>
  <c r="J11" i="29"/>
  <c r="K11" i="29"/>
  <c r="C12" i="29"/>
  <c r="D12" i="29"/>
  <c r="E12" i="29"/>
  <c r="F12" i="29"/>
  <c r="G12" i="29"/>
  <c r="H12" i="29"/>
  <c r="I12" i="29"/>
  <c r="J12" i="29"/>
  <c r="K12" i="29"/>
  <c r="C13" i="29"/>
  <c r="D13" i="29"/>
  <c r="E13" i="29"/>
  <c r="F13" i="29"/>
  <c r="G13" i="29"/>
  <c r="H13" i="29"/>
  <c r="I13" i="29"/>
  <c r="J13" i="29"/>
  <c r="K13" i="29"/>
  <c r="C14" i="29"/>
  <c r="D14" i="29"/>
  <c r="E14" i="29"/>
  <c r="F14" i="29"/>
  <c r="G14" i="29"/>
  <c r="H14" i="29"/>
  <c r="I14" i="29"/>
  <c r="J14" i="29"/>
  <c r="K14" i="29"/>
  <c r="C15" i="29"/>
  <c r="D15" i="29"/>
  <c r="E15" i="29"/>
  <c r="F15" i="29"/>
  <c r="G15" i="29"/>
  <c r="H15" i="29"/>
  <c r="I15" i="29"/>
  <c r="J15" i="29"/>
  <c r="K15" i="29"/>
  <c r="C16" i="29"/>
  <c r="D16" i="29"/>
  <c r="E16" i="29"/>
  <c r="F16" i="29"/>
  <c r="G16" i="29"/>
  <c r="H16" i="29"/>
  <c r="I16" i="29"/>
  <c r="J16" i="29"/>
  <c r="K16" i="29"/>
  <c r="C17" i="29"/>
  <c r="D17" i="29"/>
  <c r="E17" i="29"/>
  <c r="F17" i="29"/>
  <c r="G17" i="29"/>
  <c r="H17" i="29"/>
  <c r="I17" i="29"/>
  <c r="J17" i="29"/>
  <c r="K17" i="29"/>
  <c r="C18" i="29"/>
  <c r="D18" i="29"/>
  <c r="E18" i="29"/>
  <c r="F18" i="29"/>
  <c r="G18" i="29"/>
  <c r="H18" i="29"/>
  <c r="I18" i="29"/>
  <c r="J18" i="29"/>
  <c r="K18" i="29"/>
  <c r="C19" i="29"/>
  <c r="D19" i="29"/>
  <c r="E19" i="29"/>
  <c r="F19" i="29"/>
  <c r="G19" i="29"/>
  <c r="H19" i="29"/>
  <c r="I19" i="29"/>
  <c r="J19" i="29"/>
  <c r="K19" i="29"/>
  <c r="C20" i="29"/>
  <c r="D20" i="29"/>
  <c r="E20" i="29"/>
  <c r="F20" i="29"/>
  <c r="G20" i="29"/>
  <c r="H20" i="29"/>
  <c r="I20" i="29"/>
  <c r="J20" i="29"/>
  <c r="K20" i="29"/>
  <c r="C21" i="29"/>
  <c r="D21" i="29"/>
  <c r="E21" i="29"/>
  <c r="F21" i="29"/>
  <c r="G21" i="29"/>
  <c r="H21" i="29"/>
  <c r="I21" i="29"/>
  <c r="J21" i="29"/>
  <c r="K21" i="29"/>
  <c r="C22" i="29"/>
  <c r="D22" i="29"/>
  <c r="E22" i="29"/>
  <c r="F22" i="29"/>
  <c r="G22" i="29"/>
  <c r="H22" i="29"/>
  <c r="I22" i="29"/>
  <c r="J22" i="29"/>
  <c r="K22" i="29"/>
  <c r="C23" i="29"/>
  <c r="D23" i="29"/>
  <c r="E23" i="29"/>
  <c r="F23" i="29"/>
  <c r="G23" i="29"/>
  <c r="H23" i="29"/>
  <c r="I23" i="29"/>
  <c r="J23" i="29"/>
  <c r="K23" i="29"/>
  <c r="C24" i="29"/>
  <c r="D24" i="29"/>
  <c r="E24" i="29"/>
  <c r="F24" i="29"/>
  <c r="G24" i="29"/>
  <c r="H24" i="29"/>
  <c r="I24" i="29"/>
  <c r="J24" i="29"/>
  <c r="K24" i="29"/>
  <c r="C25" i="29"/>
  <c r="D25" i="29"/>
  <c r="E25" i="29"/>
  <c r="F25" i="29"/>
  <c r="G25" i="29"/>
  <c r="H25" i="29"/>
  <c r="I25" i="29"/>
  <c r="J25" i="29"/>
  <c r="K25" i="29"/>
  <c r="C26" i="29"/>
  <c r="D26" i="29"/>
  <c r="E26" i="29"/>
  <c r="F26" i="29"/>
  <c r="G26" i="29"/>
  <c r="H26" i="29"/>
  <c r="I26" i="29"/>
  <c r="J26" i="29"/>
  <c r="K26" i="29"/>
  <c r="C27" i="29"/>
  <c r="D27" i="29"/>
  <c r="E27" i="29"/>
  <c r="F27" i="29"/>
  <c r="G27" i="29"/>
  <c r="H27" i="29"/>
  <c r="I27" i="29"/>
  <c r="J27" i="29"/>
  <c r="K27" i="29"/>
  <c r="C28" i="29"/>
  <c r="D28" i="29"/>
  <c r="E28" i="29"/>
  <c r="F28" i="29"/>
  <c r="G28" i="29"/>
  <c r="H28" i="29"/>
  <c r="I28" i="29"/>
  <c r="J28" i="29"/>
  <c r="K28" i="29"/>
  <c r="C29" i="29"/>
  <c r="D29" i="29"/>
  <c r="E29" i="29"/>
  <c r="F29" i="29"/>
  <c r="G29" i="29"/>
  <c r="H29" i="29"/>
  <c r="I29" i="29"/>
  <c r="J29" i="29"/>
  <c r="K29" i="29"/>
  <c r="C30" i="29"/>
  <c r="D30" i="29"/>
  <c r="E30" i="29"/>
  <c r="F30" i="29"/>
  <c r="G30" i="29"/>
  <c r="H30" i="29"/>
  <c r="I30" i="29"/>
  <c r="J30" i="29"/>
  <c r="K30" i="29"/>
  <c r="C31" i="29"/>
  <c r="D31" i="29"/>
  <c r="E31" i="29"/>
  <c r="F31" i="29"/>
  <c r="G31" i="29"/>
  <c r="H31" i="29"/>
  <c r="I31" i="29"/>
  <c r="J31" i="29"/>
  <c r="K31" i="29"/>
  <c r="C32" i="29"/>
  <c r="D32" i="29"/>
  <c r="E32" i="29"/>
  <c r="F32" i="29"/>
  <c r="G32" i="29"/>
  <c r="H32" i="29"/>
  <c r="I32" i="29"/>
  <c r="J32" i="29"/>
  <c r="K32" i="29"/>
  <c r="C33" i="29"/>
  <c r="D33" i="29"/>
  <c r="E33" i="29"/>
  <c r="F33" i="29"/>
  <c r="G33" i="29"/>
  <c r="H33" i="29"/>
  <c r="I33" i="29"/>
  <c r="J33" i="29"/>
  <c r="K33" i="29"/>
  <c r="C34" i="29"/>
  <c r="D34" i="29"/>
  <c r="E34" i="29"/>
  <c r="F34" i="29"/>
  <c r="G34" i="29"/>
  <c r="H34" i="29"/>
  <c r="I34" i="29"/>
  <c r="J34" i="29"/>
  <c r="K34" i="29"/>
  <c r="C35" i="29"/>
  <c r="D35" i="29"/>
  <c r="E35" i="29"/>
  <c r="F35" i="29"/>
  <c r="G35" i="29"/>
  <c r="H35" i="29"/>
  <c r="I35" i="29"/>
  <c r="J35" i="29"/>
  <c r="K35" i="29"/>
  <c r="C36" i="29"/>
  <c r="D36" i="29"/>
  <c r="E36" i="29"/>
  <c r="F36" i="29"/>
  <c r="G36" i="29"/>
  <c r="H36" i="29"/>
  <c r="I36" i="29"/>
  <c r="J36" i="29"/>
  <c r="K36" i="29"/>
  <c r="C37" i="29"/>
  <c r="D37" i="29"/>
  <c r="E37" i="29"/>
  <c r="F37" i="29"/>
  <c r="G37" i="29"/>
  <c r="H37" i="29"/>
  <c r="I37" i="29"/>
  <c r="J37" i="29"/>
  <c r="K37" i="29"/>
  <c r="C38" i="29"/>
  <c r="D38" i="29"/>
  <c r="E38" i="29"/>
  <c r="F38" i="29"/>
  <c r="G38" i="29"/>
  <c r="H38" i="29"/>
  <c r="I38" i="29"/>
  <c r="J38" i="29"/>
  <c r="K38" i="29"/>
  <c r="C39" i="29"/>
  <c r="D39" i="29"/>
  <c r="E39" i="29"/>
  <c r="F39" i="29"/>
  <c r="G39" i="29"/>
  <c r="H39" i="29"/>
  <c r="I39" i="29"/>
  <c r="J39" i="29"/>
  <c r="K39" i="29"/>
  <c r="C40" i="29"/>
  <c r="D40" i="29"/>
  <c r="E40" i="29"/>
  <c r="F40" i="29"/>
  <c r="G40" i="29"/>
  <c r="H40" i="29"/>
  <c r="I40" i="29"/>
  <c r="J40" i="29"/>
  <c r="K40" i="29"/>
  <c r="C41" i="29"/>
  <c r="D41" i="29"/>
  <c r="E41" i="29"/>
  <c r="F41" i="29"/>
  <c r="G41" i="29"/>
  <c r="H41" i="29"/>
  <c r="I41" i="29"/>
  <c r="J41" i="29"/>
  <c r="K41" i="29"/>
  <c r="C42" i="29"/>
  <c r="D42" i="29"/>
  <c r="E42" i="29"/>
  <c r="F42" i="29"/>
  <c r="G42" i="29"/>
  <c r="H42" i="29"/>
  <c r="I42" i="29"/>
  <c r="J42" i="29"/>
  <c r="K42" i="29"/>
  <c r="C43" i="29"/>
  <c r="D43" i="29"/>
  <c r="E43" i="29"/>
  <c r="F43" i="29"/>
  <c r="G43" i="29"/>
  <c r="H43" i="29"/>
  <c r="I43" i="29"/>
  <c r="J43" i="29"/>
  <c r="K43" i="29"/>
  <c r="C44" i="29"/>
  <c r="D44" i="29"/>
  <c r="E44" i="29"/>
  <c r="F44" i="29"/>
  <c r="G44" i="29"/>
  <c r="H44" i="29"/>
  <c r="I44" i="29"/>
  <c r="J44" i="29"/>
  <c r="K44" i="29"/>
  <c r="C45" i="29"/>
  <c r="D45" i="29"/>
  <c r="E45" i="29"/>
  <c r="F45" i="29"/>
  <c r="G45" i="29"/>
  <c r="H45" i="29"/>
  <c r="I45" i="29"/>
  <c r="J45" i="29"/>
  <c r="K45" i="29"/>
  <c r="C46" i="29"/>
  <c r="D46" i="29"/>
  <c r="E46" i="29"/>
  <c r="F46" i="29"/>
  <c r="G46" i="29"/>
  <c r="H46" i="29"/>
  <c r="I46" i="29"/>
  <c r="J46" i="29"/>
  <c r="K46" i="29"/>
  <c r="C47" i="29"/>
  <c r="D47" i="29"/>
  <c r="E47" i="29"/>
  <c r="F47" i="29"/>
  <c r="G47" i="29"/>
  <c r="H47" i="29"/>
  <c r="I47" i="29"/>
  <c r="J47" i="29"/>
  <c r="K47" i="29"/>
  <c r="C48" i="29"/>
  <c r="D48" i="29"/>
  <c r="E48" i="29"/>
  <c r="F48" i="29"/>
  <c r="G48" i="29"/>
  <c r="H48" i="29"/>
  <c r="I48" i="29"/>
  <c r="J48" i="29"/>
  <c r="K48" i="29"/>
  <c r="C49" i="29"/>
  <c r="D49" i="29"/>
  <c r="E49" i="29"/>
  <c r="F49" i="29"/>
  <c r="G49" i="29"/>
  <c r="H49" i="29"/>
  <c r="I49" i="29"/>
  <c r="J49" i="29"/>
  <c r="K49" i="29"/>
  <c r="C50" i="29"/>
  <c r="D50" i="29"/>
  <c r="E50" i="29"/>
  <c r="F50" i="29"/>
  <c r="G50" i="29"/>
  <c r="H50" i="29"/>
  <c r="I50" i="29"/>
  <c r="J50" i="29"/>
  <c r="K50" i="29"/>
  <c r="C51" i="29"/>
  <c r="D51" i="29"/>
  <c r="E51" i="29"/>
  <c r="F51" i="29"/>
  <c r="G51" i="29"/>
  <c r="H51" i="29"/>
  <c r="I51" i="29"/>
  <c r="J51" i="29"/>
  <c r="K51" i="29"/>
  <c r="C52" i="29"/>
  <c r="D52" i="29"/>
  <c r="E52" i="29"/>
  <c r="F52" i="29"/>
  <c r="G52" i="29"/>
  <c r="H52" i="29"/>
  <c r="I52" i="29"/>
  <c r="J52" i="29"/>
  <c r="K52" i="29"/>
  <c r="C53" i="29"/>
  <c r="D53" i="29"/>
  <c r="E53" i="29"/>
  <c r="F53" i="29"/>
  <c r="G53" i="29"/>
  <c r="H53" i="29"/>
  <c r="I53" i="29"/>
  <c r="J53" i="29"/>
  <c r="K53" i="29"/>
  <c r="C54" i="29"/>
  <c r="D54" i="29"/>
  <c r="E54" i="29"/>
  <c r="F54" i="29"/>
  <c r="G54" i="29"/>
  <c r="H54" i="29"/>
  <c r="I54" i="29"/>
  <c r="J54" i="29"/>
  <c r="K54" i="29"/>
  <c r="C55" i="29"/>
  <c r="D55" i="29"/>
  <c r="E55" i="29"/>
  <c r="F55" i="29"/>
  <c r="G55" i="29"/>
  <c r="H55" i="29"/>
  <c r="I55" i="29"/>
  <c r="J55" i="29"/>
  <c r="K55" i="29"/>
  <c r="C56" i="29"/>
  <c r="D56" i="29"/>
  <c r="E56" i="29"/>
  <c r="F56" i="29"/>
  <c r="G56" i="29"/>
  <c r="H56" i="29"/>
  <c r="I56" i="29"/>
  <c r="J56" i="29"/>
  <c r="K56" i="29"/>
  <c r="C57" i="29"/>
  <c r="D57" i="29"/>
  <c r="E57" i="29"/>
  <c r="F57" i="29"/>
  <c r="G57" i="29"/>
  <c r="H57" i="29"/>
  <c r="I57" i="29"/>
  <c r="J57" i="29"/>
  <c r="K57" i="29"/>
  <c r="C58" i="29"/>
  <c r="D58" i="29"/>
  <c r="E58" i="29"/>
  <c r="F58" i="29"/>
  <c r="G58" i="29"/>
  <c r="H58" i="29"/>
  <c r="I58" i="29"/>
  <c r="J58" i="29"/>
  <c r="K58" i="29"/>
  <c r="C59" i="29"/>
  <c r="D59" i="29"/>
  <c r="E59" i="29"/>
  <c r="F59" i="29"/>
  <c r="G59" i="29"/>
  <c r="H59" i="29"/>
  <c r="I59" i="29"/>
  <c r="J59" i="29"/>
  <c r="K59" i="29"/>
  <c r="C60" i="29"/>
  <c r="D60" i="29"/>
  <c r="E60" i="29"/>
  <c r="F60" i="29"/>
  <c r="G60" i="29"/>
  <c r="H60" i="29"/>
  <c r="I60" i="29"/>
  <c r="J60" i="29"/>
  <c r="K60" i="29"/>
  <c r="C61" i="29"/>
  <c r="D61" i="29"/>
  <c r="E61" i="29"/>
  <c r="F61" i="29"/>
  <c r="G61" i="29"/>
  <c r="H61" i="29"/>
  <c r="I61" i="29"/>
  <c r="J61" i="29"/>
  <c r="K61" i="29"/>
  <c r="C62" i="29"/>
  <c r="D62" i="29"/>
  <c r="E62" i="29"/>
  <c r="F62" i="29"/>
  <c r="G62" i="29"/>
  <c r="H62" i="29"/>
  <c r="I62" i="29"/>
  <c r="J62" i="29"/>
  <c r="K62" i="29"/>
  <c r="C63" i="29"/>
  <c r="D63" i="29"/>
  <c r="E63" i="29"/>
  <c r="F63" i="29"/>
  <c r="G63" i="29"/>
  <c r="H63" i="29"/>
  <c r="I63" i="29"/>
  <c r="J63" i="29"/>
  <c r="K63" i="29"/>
  <c r="C64" i="29"/>
  <c r="D64" i="29"/>
  <c r="E64" i="29"/>
  <c r="F64" i="29"/>
  <c r="G64" i="29"/>
  <c r="H64" i="29"/>
  <c r="I64" i="29"/>
  <c r="J64" i="29"/>
  <c r="K64" i="29"/>
  <c r="C65" i="29"/>
  <c r="D65" i="29"/>
  <c r="E65" i="29"/>
  <c r="F65" i="29"/>
  <c r="G65" i="29"/>
  <c r="H65" i="29"/>
  <c r="I65" i="29"/>
  <c r="J65" i="29"/>
  <c r="K65" i="29"/>
  <c r="C66" i="29"/>
  <c r="D66" i="29"/>
  <c r="E66" i="29"/>
  <c r="F66" i="29"/>
  <c r="G66" i="29"/>
  <c r="H66" i="29"/>
  <c r="I66" i="29"/>
  <c r="J66" i="29"/>
  <c r="K66" i="29"/>
  <c r="C67" i="29"/>
  <c r="D67" i="29"/>
  <c r="E67" i="29"/>
  <c r="F67" i="29"/>
  <c r="G67" i="29"/>
  <c r="H67" i="29"/>
  <c r="I67" i="29"/>
  <c r="J67" i="29"/>
  <c r="K67" i="29"/>
  <c r="C68" i="29"/>
  <c r="D68" i="29"/>
  <c r="E68" i="29"/>
  <c r="F68" i="29"/>
  <c r="G68" i="29"/>
  <c r="H68" i="29"/>
  <c r="I68" i="29"/>
  <c r="J68" i="29"/>
  <c r="K68" i="29"/>
  <c r="C69" i="29"/>
  <c r="D69" i="29"/>
  <c r="E69" i="29"/>
  <c r="F69" i="29"/>
  <c r="G69" i="29"/>
  <c r="H69" i="29"/>
  <c r="I69" i="29"/>
  <c r="J69" i="29"/>
  <c r="K69" i="29"/>
  <c r="C70" i="29"/>
  <c r="D70" i="29"/>
  <c r="E70" i="29"/>
  <c r="F70" i="29"/>
  <c r="G70" i="29"/>
  <c r="H70" i="29"/>
  <c r="I70" i="29"/>
  <c r="J70" i="29"/>
  <c r="K70" i="29"/>
  <c r="C71" i="29"/>
  <c r="D71" i="29"/>
  <c r="E71" i="29"/>
  <c r="F71" i="29"/>
  <c r="G71" i="29"/>
  <c r="H71" i="29"/>
  <c r="I71" i="29"/>
  <c r="J71" i="29"/>
  <c r="K71" i="29"/>
  <c r="C72" i="29"/>
  <c r="D72" i="29"/>
  <c r="E72" i="29"/>
  <c r="F72" i="29"/>
  <c r="G72" i="29"/>
  <c r="H72" i="29"/>
  <c r="I72" i="29"/>
  <c r="J72" i="29"/>
  <c r="K72" i="29"/>
  <c r="C73" i="29"/>
  <c r="D73" i="29"/>
  <c r="E73" i="29"/>
  <c r="F73" i="29"/>
  <c r="G73" i="29"/>
  <c r="H73" i="29"/>
  <c r="I73" i="29"/>
  <c r="J73" i="29"/>
  <c r="K73" i="29"/>
  <c r="C74" i="29"/>
  <c r="D74" i="29"/>
  <c r="E74" i="29"/>
  <c r="F74" i="29"/>
  <c r="G74" i="29"/>
  <c r="H74" i="29"/>
  <c r="I74" i="29"/>
  <c r="J74" i="29"/>
  <c r="K74" i="29"/>
  <c r="C75" i="29"/>
  <c r="D75" i="29"/>
  <c r="E75" i="29"/>
  <c r="F75" i="29"/>
  <c r="G75" i="29"/>
  <c r="H75" i="29"/>
  <c r="I75" i="29"/>
  <c r="J75" i="29"/>
  <c r="K75" i="29"/>
  <c r="C76" i="29"/>
  <c r="D76" i="29"/>
  <c r="E76" i="29"/>
  <c r="F76" i="29"/>
  <c r="G76" i="29"/>
  <c r="H76" i="29"/>
  <c r="I76" i="29"/>
  <c r="J76" i="29"/>
  <c r="K76" i="29"/>
  <c r="C77" i="29"/>
  <c r="D77" i="29"/>
  <c r="E77" i="29"/>
  <c r="F77" i="29"/>
  <c r="G77" i="29"/>
  <c r="H77" i="29"/>
  <c r="I77" i="29"/>
  <c r="J77" i="29"/>
  <c r="K77" i="29"/>
  <c r="C78" i="29"/>
  <c r="D78" i="29"/>
  <c r="E78" i="29"/>
  <c r="F78" i="29"/>
  <c r="G78" i="29"/>
  <c r="H78" i="29"/>
  <c r="I78" i="29"/>
  <c r="J78" i="29"/>
  <c r="K78" i="29"/>
  <c r="C79" i="29"/>
  <c r="D79" i="29"/>
  <c r="E79" i="29"/>
  <c r="F79" i="29"/>
  <c r="G79" i="29"/>
  <c r="H79" i="29"/>
  <c r="I79" i="29"/>
  <c r="J79" i="29"/>
  <c r="K79" i="29"/>
  <c r="C80" i="29"/>
  <c r="D80" i="29"/>
  <c r="E80" i="29"/>
  <c r="F80" i="29"/>
  <c r="G80" i="29"/>
  <c r="H80" i="29"/>
  <c r="I80" i="29"/>
  <c r="J80" i="29"/>
  <c r="K80" i="29"/>
  <c r="C81" i="29"/>
  <c r="D81" i="29"/>
  <c r="E81" i="29"/>
  <c r="F81" i="29"/>
  <c r="G81" i="29"/>
  <c r="H81" i="29"/>
  <c r="I81" i="29"/>
  <c r="J81" i="29"/>
  <c r="K81" i="29"/>
  <c r="C82" i="29"/>
  <c r="D82" i="29"/>
  <c r="E82" i="29"/>
  <c r="F82" i="29"/>
  <c r="G82" i="29"/>
  <c r="H82" i="29"/>
  <c r="I82" i="29"/>
  <c r="J82" i="29"/>
  <c r="K82" i="29"/>
  <c r="C83" i="29"/>
  <c r="D83" i="29"/>
  <c r="E83" i="29"/>
  <c r="F83" i="29"/>
  <c r="G83" i="29"/>
  <c r="H83" i="29"/>
  <c r="I83" i="29"/>
  <c r="J83" i="29"/>
  <c r="K83" i="29"/>
  <c r="C84" i="29"/>
  <c r="D84" i="29"/>
  <c r="E84" i="29"/>
  <c r="F84" i="29"/>
  <c r="G84" i="29"/>
  <c r="H84" i="29"/>
  <c r="I84" i="29"/>
  <c r="J84" i="29"/>
  <c r="K84" i="29"/>
  <c r="C85" i="29"/>
  <c r="D85" i="29"/>
  <c r="E85" i="29"/>
  <c r="F85" i="29"/>
  <c r="G85" i="29"/>
  <c r="H85" i="29"/>
  <c r="I85" i="29"/>
  <c r="J85" i="29"/>
  <c r="K85" i="29"/>
  <c r="C86" i="29"/>
  <c r="D86" i="29"/>
  <c r="E86" i="29"/>
  <c r="F86" i="29"/>
  <c r="G86" i="29"/>
  <c r="H86" i="29"/>
  <c r="I86" i="29"/>
  <c r="J86" i="29"/>
  <c r="K86" i="29"/>
  <c r="C87" i="29"/>
  <c r="D87" i="29"/>
  <c r="E87" i="29"/>
  <c r="F87" i="29"/>
  <c r="G87" i="29"/>
  <c r="H87" i="29"/>
  <c r="I87" i="29"/>
  <c r="J87" i="29"/>
  <c r="K87" i="29"/>
  <c r="C88" i="29"/>
  <c r="D88" i="29"/>
  <c r="E88" i="29"/>
  <c r="F88" i="29"/>
  <c r="G88" i="29"/>
  <c r="H88" i="29"/>
  <c r="I88" i="29"/>
  <c r="J88" i="29"/>
  <c r="K88" i="29"/>
  <c r="C89" i="29"/>
  <c r="D89" i="29"/>
  <c r="E89" i="29"/>
  <c r="F89" i="29"/>
  <c r="G89" i="29"/>
  <c r="H89" i="29"/>
  <c r="I89" i="29"/>
  <c r="J89" i="29"/>
  <c r="K89" i="29"/>
  <c r="C90" i="29"/>
  <c r="D90" i="29"/>
  <c r="E90" i="29"/>
  <c r="F90" i="29"/>
  <c r="G90" i="29"/>
  <c r="H90" i="29"/>
  <c r="I90" i="29"/>
  <c r="J90" i="29"/>
  <c r="K90" i="29"/>
  <c r="C91" i="29"/>
  <c r="D91" i="29"/>
  <c r="E91" i="29"/>
  <c r="F91" i="29"/>
  <c r="G91" i="29"/>
  <c r="H91" i="29"/>
  <c r="I91" i="29"/>
  <c r="J91" i="29"/>
  <c r="K91" i="29"/>
  <c r="C92" i="29"/>
  <c r="D92" i="29"/>
  <c r="E92" i="29"/>
  <c r="F92" i="29"/>
  <c r="G92" i="29"/>
  <c r="H92" i="29"/>
  <c r="I92" i="29"/>
  <c r="J92" i="29"/>
  <c r="K92" i="29"/>
  <c r="C93" i="29"/>
  <c r="D93" i="29"/>
  <c r="E93" i="29"/>
  <c r="F93" i="29"/>
  <c r="G93" i="29"/>
  <c r="H93" i="29"/>
  <c r="I93" i="29"/>
  <c r="J93" i="29"/>
  <c r="K93" i="29"/>
  <c r="C94" i="29"/>
  <c r="D94" i="29"/>
  <c r="E94" i="29"/>
  <c r="F94" i="29"/>
  <c r="G94" i="29"/>
  <c r="H94" i="29"/>
  <c r="I94" i="29"/>
  <c r="J94" i="29"/>
  <c r="K94" i="29"/>
  <c r="C95" i="29"/>
  <c r="D95" i="29"/>
  <c r="E95" i="29"/>
  <c r="F95" i="29"/>
  <c r="G95" i="29"/>
  <c r="H95" i="29"/>
  <c r="I95" i="29"/>
  <c r="J95" i="29"/>
  <c r="K95" i="29"/>
  <c r="C96" i="29"/>
  <c r="D96" i="29"/>
  <c r="E96" i="29"/>
  <c r="F96" i="29"/>
  <c r="G96" i="29"/>
  <c r="H96" i="29"/>
  <c r="I96" i="29"/>
  <c r="J96" i="29"/>
  <c r="K96" i="29"/>
  <c r="C97" i="29"/>
  <c r="D97" i="29"/>
  <c r="E97" i="29"/>
  <c r="F97" i="29"/>
  <c r="G97" i="29"/>
  <c r="H97" i="29"/>
  <c r="I97" i="29"/>
  <c r="J97" i="29"/>
  <c r="K97" i="29"/>
  <c r="C98" i="29"/>
  <c r="D98" i="29"/>
  <c r="E98" i="29"/>
  <c r="F98" i="29"/>
  <c r="G98" i="29"/>
  <c r="H98" i="29"/>
  <c r="I98" i="29"/>
  <c r="J98" i="29"/>
  <c r="K98" i="29"/>
  <c r="C99" i="29"/>
  <c r="D99" i="29"/>
  <c r="E99" i="29"/>
  <c r="F99" i="29"/>
  <c r="G99" i="29"/>
  <c r="H99" i="29"/>
  <c r="I99" i="29"/>
  <c r="J99" i="29"/>
  <c r="K99" i="29"/>
  <c r="C100" i="29"/>
  <c r="D100" i="29"/>
  <c r="E100" i="29"/>
  <c r="F100" i="29"/>
  <c r="G100" i="29"/>
  <c r="H100" i="29"/>
  <c r="I100" i="29"/>
  <c r="J100" i="29"/>
  <c r="K100" i="29"/>
  <c r="C101" i="29"/>
  <c r="D101" i="29"/>
  <c r="E101" i="29"/>
  <c r="F101" i="29"/>
  <c r="G101" i="29"/>
  <c r="H101" i="29"/>
  <c r="I101" i="29"/>
  <c r="J101" i="29"/>
  <c r="K101" i="29"/>
  <c r="C102" i="29"/>
  <c r="D102" i="29"/>
  <c r="E102" i="29"/>
  <c r="F102" i="29"/>
  <c r="G102" i="29"/>
  <c r="H102" i="29"/>
  <c r="I102" i="29"/>
  <c r="J102" i="29"/>
  <c r="K102" i="29"/>
  <c r="C103" i="29"/>
  <c r="D103" i="29"/>
  <c r="E103" i="29"/>
  <c r="F103" i="29"/>
  <c r="G103" i="29"/>
  <c r="H103" i="29"/>
  <c r="I103" i="29"/>
  <c r="J103" i="29"/>
  <c r="K103" i="29"/>
  <c r="C104" i="29"/>
  <c r="D104" i="29"/>
  <c r="E104" i="29"/>
  <c r="F104" i="29"/>
  <c r="G104" i="29"/>
  <c r="H104" i="29"/>
  <c r="I104" i="29"/>
  <c r="J104" i="29"/>
  <c r="K104" i="29"/>
  <c r="C105" i="29"/>
  <c r="D105" i="29"/>
  <c r="E105" i="29"/>
  <c r="F105" i="29"/>
  <c r="G105" i="29"/>
  <c r="H105" i="29"/>
  <c r="I105" i="29"/>
  <c r="J105" i="29"/>
  <c r="K105" i="29"/>
  <c r="C106" i="29"/>
  <c r="D106" i="29"/>
  <c r="E106" i="29"/>
  <c r="F106" i="29"/>
  <c r="G106" i="29"/>
  <c r="H106" i="29"/>
  <c r="I106" i="29"/>
  <c r="J106" i="29"/>
  <c r="K106" i="29"/>
  <c r="C107" i="29"/>
  <c r="D107" i="29"/>
  <c r="E107" i="29"/>
  <c r="F107" i="29"/>
  <c r="G107" i="29"/>
  <c r="H107" i="29"/>
  <c r="I107" i="29"/>
  <c r="J107" i="29"/>
  <c r="K107" i="29"/>
  <c r="C108" i="29"/>
  <c r="D108" i="29"/>
  <c r="E108" i="29"/>
  <c r="F108" i="29"/>
  <c r="G108" i="29"/>
  <c r="H108" i="29"/>
  <c r="I108" i="29"/>
  <c r="J108" i="29"/>
  <c r="K108" i="29"/>
  <c r="C109" i="29"/>
  <c r="D109" i="29"/>
  <c r="E109" i="29"/>
  <c r="F109" i="29"/>
  <c r="G109" i="29"/>
  <c r="H109" i="29"/>
  <c r="I109" i="29"/>
  <c r="J109" i="29"/>
  <c r="K109" i="29"/>
  <c r="C110" i="29"/>
  <c r="D110" i="29"/>
  <c r="E110" i="29"/>
  <c r="F110" i="29"/>
  <c r="G110" i="29"/>
  <c r="H110" i="29"/>
  <c r="I110" i="29"/>
  <c r="J110" i="29"/>
  <c r="K110" i="29"/>
  <c r="C111" i="29"/>
  <c r="D111" i="29"/>
  <c r="E111" i="29"/>
  <c r="F111" i="29"/>
  <c r="G111" i="29"/>
  <c r="H111" i="29"/>
  <c r="I111" i="29"/>
  <c r="J111" i="29"/>
  <c r="K111" i="29"/>
  <c r="C112" i="29"/>
  <c r="D112" i="29"/>
  <c r="E112" i="29"/>
  <c r="F112" i="29"/>
  <c r="G112" i="29"/>
  <c r="H112" i="29"/>
  <c r="I112" i="29"/>
  <c r="J112" i="29"/>
  <c r="K112" i="29"/>
  <c r="C113" i="29"/>
  <c r="D113" i="29"/>
  <c r="E113" i="29"/>
  <c r="F113" i="29"/>
  <c r="G113" i="29"/>
  <c r="H113" i="29"/>
  <c r="I113" i="29"/>
  <c r="J113" i="29"/>
  <c r="K113" i="29"/>
  <c r="C114" i="29"/>
  <c r="D114" i="29"/>
  <c r="E114" i="29"/>
  <c r="F114" i="29"/>
  <c r="G114" i="29"/>
  <c r="H114" i="29"/>
  <c r="I114" i="29"/>
  <c r="J114" i="29"/>
  <c r="K114" i="29"/>
  <c r="C115" i="29"/>
  <c r="D115" i="29"/>
  <c r="E115" i="29"/>
  <c r="F115" i="29"/>
  <c r="G115" i="29"/>
  <c r="H115" i="29"/>
  <c r="I115" i="29"/>
  <c r="J115" i="29"/>
  <c r="K115" i="29"/>
  <c r="C116" i="29"/>
  <c r="D116" i="29"/>
  <c r="E116" i="29"/>
  <c r="F116" i="29"/>
  <c r="G116" i="29"/>
  <c r="H116" i="29"/>
  <c r="I116" i="29"/>
  <c r="J116" i="29"/>
  <c r="K116" i="29"/>
  <c r="C117" i="29"/>
  <c r="D117" i="29"/>
  <c r="E117" i="29"/>
  <c r="F117" i="29"/>
  <c r="G117" i="29"/>
  <c r="H117" i="29"/>
  <c r="I117" i="29"/>
  <c r="J117" i="29"/>
  <c r="K117" i="29"/>
  <c r="C118" i="29"/>
  <c r="D118" i="29"/>
  <c r="E118" i="29"/>
  <c r="F118" i="29"/>
  <c r="G118" i="29"/>
  <c r="H118" i="29"/>
  <c r="I118" i="29"/>
  <c r="J118" i="29"/>
  <c r="K118" i="29"/>
  <c r="C119" i="29"/>
  <c r="D119" i="29"/>
  <c r="E119" i="29"/>
  <c r="F119" i="29"/>
  <c r="G119" i="29"/>
  <c r="H119" i="29"/>
  <c r="I119" i="29"/>
  <c r="J119" i="29"/>
  <c r="K119" i="29"/>
  <c r="C120" i="29"/>
  <c r="D120" i="29"/>
  <c r="E120" i="29"/>
  <c r="F120" i="29"/>
  <c r="G120" i="29"/>
  <c r="H120" i="29"/>
  <c r="I120" i="29"/>
  <c r="J120" i="29"/>
  <c r="K120" i="29"/>
  <c r="C121" i="29"/>
  <c r="D121" i="29"/>
  <c r="E121" i="29"/>
  <c r="F121" i="29"/>
  <c r="G121" i="29"/>
  <c r="H121" i="29"/>
  <c r="I121" i="29"/>
  <c r="J121" i="29"/>
  <c r="K121" i="29"/>
  <c r="C122" i="29"/>
  <c r="D122" i="29"/>
  <c r="E122" i="29"/>
  <c r="F122" i="29"/>
  <c r="G122" i="29"/>
  <c r="H122" i="29"/>
  <c r="I122" i="29"/>
  <c r="J122" i="29"/>
  <c r="K122" i="29"/>
  <c r="C123" i="29"/>
  <c r="D123" i="29"/>
  <c r="E123" i="29"/>
  <c r="F123" i="29"/>
  <c r="G123" i="29"/>
  <c r="H123" i="29"/>
  <c r="I123" i="29"/>
  <c r="J123" i="29"/>
  <c r="K123" i="29"/>
  <c r="C124" i="29"/>
  <c r="D124" i="29"/>
  <c r="E124" i="29"/>
  <c r="F124" i="29"/>
  <c r="G124" i="29"/>
  <c r="H124" i="29"/>
  <c r="I124" i="29"/>
  <c r="J124" i="29"/>
  <c r="K124" i="29"/>
  <c r="C125" i="29"/>
  <c r="D125" i="29"/>
  <c r="E125" i="29"/>
  <c r="F125" i="29"/>
  <c r="G125" i="29"/>
  <c r="H125" i="29"/>
  <c r="I125" i="29"/>
  <c r="J125" i="29"/>
  <c r="K125" i="29"/>
  <c r="C126" i="29"/>
  <c r="D126" i="29"/>
  <c r="E126" i="29"/>
  <c r="F126" i="29"/>
  <c r="G126" i="29"/>
  <c r="H126" i="29"/>
  <c r="I126" i="29"/>
  <c r="J126" i="29"/>
  <c r="K126" i="29"/>
  <c r="C127" i="29"/>
  <c r="D127" i="29"/>
  <c r="E127" i="29"/>
  <c r="F127" i="29"/>
  <c r="G127" i="29"/>
  <c r="H127" i="29"/>
  <c r="I127" i="29"/>
  <c r="J127" i="29"/>
  <c r="K127" i="29"/>
  <c r="C128" i="29"/>
  <c r="D128" i="29"/>
  <c r="E128" i="29"/>
  <c r="F128" i="29"/>
  <c r="G128" i="29"/>
  <c r="H128" i="29"/>
  <c r="I128" i="29"/>
  <c r="J128" i="29"/>
  <c r="K128" i="29"/>
  <c r="C129" i="29"/>
  <c r="D129" i="29"/>
  <c r="E129" i="29"/>
  <c r="F129" i="29"/>
  <c r="G129" i="29"/>
  <c r="H129" i="29"/>
  <c r="I129" i="29"/>
  <c r="J129" i="29"/>
  <c r="K129" i="29"/>
  <c r="C130" i="29"/>
  <c r="D130" i="29"/>
  <c r="E130" i="29"/>
  <c r="F130" i="29"/>
  <c r="G130" i="29"/>
  <c r="H130" i="29"/>
  <c r="I130" i="29"/>
  <c r="J130" i="29"/>
  <c r="K130" i="29"/>
  <c r="C131" i="29"/>
  <c r="D131" i="29"/>
  <c r="E131" i="29"/>
  <c r="F131" i="29"/>
  <c r="G131" i="29"/>
  <c r="H131" i="29"/>
  <c r="I131" i="29"/>
  <c r="J131" i="29"/>
  <c r="K131" i="29"/>
  <c r="C132" i="29"/>
  <c r="D132" i="29"/>
  <c r="E132" i="29"/>
  <c r="F132" i="29"/>
  <c r="G132" i="29"/>
  <c r="H132" i="29"/>
  <c r="I132" i="29"/>
  <c r="J132" i="29"/>
  <c r="K132" i="29"/>
  <c r="C133" i="29"/>
  <c r="D133" i="29"/>
  <c r="E133" i="29"/>
  <c r="F133" i="29"/>
  <c r="G133" i="29"/>
  <c r="H133" i="29"/>
  <c r="I133" i="29"/>
  <c r="J133" i="29"/>
  <c r="K133" i="29"/>
  <c r="C134" i="29"/>
  <c r="D134" i="29"/>
  <c r="E134" i="29"/>
  <c r="F134" i="29"/>
  <c r="G134" i="29"/>
  <c r="H134" i="29"/>
  <c r="I134" i="29"/>
  <c r="J134" i="29"/>
  <c r="K134" i="29"/>
  <c r="C135" i="29"/>
  <c r="D135" i="29"/>
  <c r="E135" i="29"/>
  <c r="F135" i="29"/>
  <c r="G135" i="29"/>
  <c r="H135" i="29"/>
  <c r="I135" i="29"/>
  <c r="J135" i="29"/>
  <c r="K135" i="29"/>
  <c r="C136" i="29"/>
  <c r="D136" i="29"/>
  <c r="E136" i="29"/>
  <c r="F136" i="29"/>
  <c r="G136" i="29"/>
  <c r="H136" i="29"/>
  <c r="I136" i="29"/>
  <c r="J136" i="29"/>
  <c r="K136" i="29"/>
  <c r="C137" i="29"/>
  <c r="D137" i="29"/>
  <c r="E137" i="29"/>
  <c r="F137" i="29"/>
  <c r="G137" i="29"/>
  <c r="H137" i="29"/>
  <c r="I137" i="29"/>
  <c r="J137" i="29"/>
  <c r="K137" i="29"/>
  <c r="C138" i="29"/>
  <c r="D138" i="29"/>
  <c r="E138" i="29"/>
  <c r="F138" i="29"/>
  <c r="G138" i="29"/>
  <c r="H138" i="29"/>
  <c r="I138" i="29"/>
  <c r="J138" i="29"/>
  <c r="K138" i="29"/>
  <c r="C139" i="29"/>
  <c r="D139" i="29"/>
  <c r="E139" i="29"/>
  <c r="F139" i="29"/>
  <c r="G139" i="29"/>
  <c r="H139" i="29"/>
  <c r="I139" i="29"/>
  <c r="J139" i="29"/>
  <c r="K139" i="29"/>
  <c r="C140" i="29"/>
  <c r="D140" i="29"/>
  <c r="E140" i="29"/>
  <c r="F140" i="29"/>
  <c r="G140" i="29"/>
  <c r="H140" i="29"/>
  <c r="I140" i="29"/>
  <c r="J140" i="29"/>
  <c r="K140" i="29"/>
  <c r="C141" i="29"/>
  <c r="D141" i="29"/>
  <c r="E141" i="29"/>
  <c r="F141" i="29"/>
  <c r="G141" i="29"/>
  <c r="H141" i="29"/>
  <c r="I141" i="29"/>
  <c r="J141" i="29"/>
  <c r="K141" i="29"/>
  <c r="C142" i="29"/>
  <c r="D142" i="29"/>
  <c r="E142" i="29"/>
  <c r="F142" i="29"/>
  <c r="G142" i="29"/>
  <c r="H142" i="29"/>
  <c r="I142" i="29"/>
  <c r="J142" i="29"/>
  <c r="K142" i="29"/>
  <c r="C143" i="29"/>
  <c r="D143" i="29"/>
  <c r="E143" i="29"/>
  <c r="F143" i="29"/>
  <c r="G143" i="29"/>
  <c r="H143" i="29"/>
  <c r="I143" i="29"/>
  <c r="J143" i="29"/>
  <c r="K143" i="29"/>
  <c r="C144" i="29"/>
  <c r="D144" i="29"/>
  <c r="E144" i="29"/>
  <c r="F144" i="29"/>
  <c r="G144" i="29"/>
  <c r="H144" i="29"/>
  <c r="I144" i="29"/>
  <c r="J144" i="29"/>
  <c r="K144" i="29"/>
  <c r="C145" i="29"/>
  <c r="D145" i="29"/>
  <c r="E145" i="29"/>
  <c r="F145" i="29"/>
  <c r="G145" i="29"/>
  <c r="H145" i="29"/>
  <c r="I145" i="29"/>
  <c r="J145" i="29"/>
  <c r="K145" i="29"/>
  <c r="C146" i="29"/>
  <c r="D146" i="29"/>
  <c r="E146" i="29"/>
  <c r="F146" i="29"/>
  <c r="G146" i="29"/>
  <c r="H146" i="29"/>
  <c r="I146" i="29"/>
  <c r="J146" i="29"/>
  <c r="K146" i="29"/>
  <c r="C147" i="29"/>
  <c r="D147" i="29"/>
  <c r="E147" i="29"/>
  <c r="F147" i="29"/>
  <c r="G147" i="29"/>
  <c r="H147" i="29"/>
  <c r="I147" i="29"/>
  <c r="J147" i="29"/>
  <c r="K147" i="29"/>
  <c r="C148" i="29"/>
  <c r="D148" i="29"/>
  <c r="E148" i="29"/>
  <c r="F148" i="29"/>
  <c r="G148" i="29"/>
  <c r="H148" i="29"/>
  <c r="I148" i="29"/>
  <c r="J148" i="29"/>
  <c r="K148" i="29"/>
  <c r="C149" i="29"/>
  <c r="D149" i="29"/>
  <c r="E149" i="29"/>
  <c r="F149" i="29"/>
  <c r="G149" i="29"/>
  <c r="H149" i="29"/>
  <c r="I149" i="29"/>
  <c r="J149" i="29"/>
  <c r="K149" i="29"/>
  <c r="C150" i="29"/>
  <c r="D150" i="29"/>
  <c r="E150" i="29"/>
  <c r="F150" i="29"/>
  <c r="G150" i="29"/>
  <c r="H150" i="29"/>
  <c r="I150" i="29"/>
  <c r="J150" i="29"/>
  <c r="K150" i="29"/>
  <c r="C151" i="29"/>
  <c r="D151" i="29"/>
  <c r="E151" i="29"/>
  <c r="F151" i="29"/>
  <c r="G151" i="29"/>
  <c r="H151" i="29"/>
  <c r="I151" i="29"/>
  <c r="J151" i="29"/>
  <c r="K151" i="29"/>
  <c r="C152" i="29"/>
  <c r="D152" i="29"/>
  <c r="E152" i="29"/>
  <c r="F152" i="29"/>
  <c r="G152" i="29"/>
  <c r="H152" i="29"/>
  <c r="I152" i="29"/>
  <c r="J152" i="29"/>
  <c r="K152" i="29"/>
  <c r="C153" i="29"/>
  <c r="D153" i="29"/>
  <c r="E153" i="29"/>
  <c r="F153" i="29"/>
  <c r="G153" i="29"/>
  <c r="H153" i="29"/>
  <c r="I153" i="29"/>
  <c r="J153" i="29"/>
  <c r="K153" i="29"/>
  <c r="C154" i="29"/>
  <c r="D154" i="29"/>
  <c r="E154" i="29"/>
  <c r="F154" i="29"/>
  <c r="G154" i="29"/>
  <c r="H154" i="29"/>
  <c r="I154" i="29"/>
  <c r="J154" i="29"/>
  <c r="K154" i="29"/>
  <c r="C155" i="29"/>
  <c r="D155" i="29"/>
  <c r="E155" i="29"/>
  <c r="F155" i="29"/>
  <c r="G155" i="29"/>
  <c r="H155" i="29"/>
  <c r="I155" i="29"/>
  <c r="J155" i="29"/>
  <c r="K155" i="29"/>
  <c r="C156" i="29"/>
  <c r="D156" i="29"/>
  <c r="E156" i="29"/>
  <c r="F156" i="29"/>
  <c r="G156" i="29"/>
  <c r="H156" i="29"/>
  <c r="I156" i="29"/>
  <c r="J156" i="29"/>
  <c r="K156" i="29"/>
  <c r="C157" i="29"/>
  <c r="D157" i="29"/>
  <c r="E157" i="29"/>
  <c r="F157" i="29"/>
  <c r="G157" i="29"/>
  <c r="H157" i="29"/>
  <c r="I157" i="29"/>
  <c r="J157" i="29"/>
  <c r="K157" i="29"/>
  <c r="C158" i="29"/>
  <c r="D158" i="29"/>
  <c r="E158" i="29"/>
  <c r="F158" i="29"/>
  <c r="G158" i="29"/>
  <c r="H158" i="29"/>
  <c r="I158" i="29"/>
  <c r="J158" i="29"/>
  <c r="K158" i="29"/>
  <c r="C159" i="29"/>
  <c r="D159" i="29"/>
  <c r="E159" i="29"/>
  <c r="F159" i="29"/>
  <c r="G159" i="29"/>
  <c r="H159" i="29"/>
  <c r="I159" i="29"/>
  <c r="J159" i="29"/>
  <c r="K159" i="29"/>
  <c r="C160" i="29"/>
  <c r="D160" i="29"/>
  <c r="E160" i="29"/>
  <c r="F160" i="29"/>
  <c r="G160" i="29"/>
  <c r="H160" i="29"/>
  <c r="I160" i="29"/>
  <c r="J160" i="29"/>
  <c r="K160" i="29"/>
  <c r="C161" i="29"/>
  <c r="D161" i="29"/>
  <c r="E161" i="29"/>
  <c r="F161" i="29"/>
  <c r="G161" i="29"/>
  <c r="H161" i="29"/>
  <c r="I161" i="29"/>
  <c r="J161" i="29"/>
  <c r="K161" i="29"/>
  <c r="C162" i="29"/>
  <c r="D162" i="29"/>
  <c r="E162" i="29"/>
  <c r="F162" i="29"/>
  <c r="G162" i="29"/>
  <c r="H162" i="29"/>
  <c r="I162" i="29"/>
  <c r="J162" i="29"/>
  <c r="K162" i="29"/>
  <c r="C163" i="29"/>
  <c r="D163" i="29"/>
  <c r="E163" i="29"/>
  <c r="F163" i="29"/>
  <c r="G163" i="29"/>
  <c r="H163" i="29"/>
  <c r="I163" i="29"/>
  <c r="J163" i="29"/>
  <c r="K163" i="29"/>
  <c r="C164" i="29"/>
  <c r="D164" i="29"/>
  <c r="E164" i="29"/>
  <c r="F164" i="29"/>
  <c r="G164" i="29"/>
  <c r="H164" i="29"/>
  <c r="I164" i="29"/>
  <c r="J164" i="29"/>
  <c r="K164" i="29"/>
  <c r="C165" i="29"/>
  <c r="D165" i="29"/>
  <c r="E165" i="29"/>
  <c r="F165" i="29"/>
  <c r="G165" i="29"/>
  <c r="H165" i="29"/>
  <c r="I165" i="29"/>
  <c r="J165" i="29"/>
  <c r="K165" i="29"/>
  <c r="C166" i="29"/>
  <c r="D166" i="29"/>
  <c r="E166" i="29"/>
  <c r="F166" i="29"/>
  <c r="G166" i="29"/>
  <c r="H166" i="29"/>
  <c r="I166" i="29"/>
  <c r="J166" i="29"/>
  <c r="K166" i="29"/>
  <c r="C167" i="29"/>
  <c r="D167" i="29"/>
  <c r="E167" i="29"/>
  <c r="F167" i="29"/>
  <c r="G167" i="29"/>
  <c r="H167" i="29"/>
  <c r="I167" i="29"/>
  <c r="J167" i="29"/>
  <c r="K167" i="29"/>
  <c r="C168" i="29"/>
  <c r="D168" i="29"/>
  <c r="E168" i="29"/>
  <c r="F168" i="29"/>
  <c r="G168" i="29"/>
  <c r="H168" i="29"/>
  <c r="I168" i="29"/>
  <c r="J168" i="29"/>
  <c r="K168" i="29"/>
  <c r="C169" i="29"/>
  <c r="D169" i="29"/>
  <c r="E169" i="29"/>
  <c r="F169" i="29"/>
  <c r="G169" i="29"/>
  <c r="H169" i="29"/>
  <c r="I169" i="29"/>
  <c r="J169" i="29"/>
  <c r="K169" i="29"/>
  <c r="C170" i="29"/>
  <c r="D170" i="29"/>
  <c r="E170" i="29"/>
  <c r="F170" i="29"/>
  <c r="G170" i="29"/>
  <c r="H170" i="29"/>
  <c r="I170" i="29"/>
  <c r="J170" i="29"/>
  <c r="K170" i="29"/>
  <c r="C171" i="29"/>
  <c r="D171" i="29"/>
  <c r="E171" i="29"/>
  <c r="F171" i="29"/>
  <c r="G171" i="29"/>
  <c r="H171" i="29"/>
  <c r="I171" i="29"/>
  <c r="J171" i="29"/>
  <c r="K171" i="29"/>
  <c r="C172" i="29"/>
  <c r="D172" i="29"/>
  <c r="E172" i="29"/>
  <c r="F172" i="29"/>
  <c r="G172" i="29"/>
  <c r="H172" i="29"/>
  <c r="I172" i="29"/>
  <c r="J172" i="29"/>
  <c r="K172" i="29"/>
  <c r="C173" i="29"/>
  <c r="D173" i="29"/>
  <c r="E173" i="29"/>
  <c r="F173" i="29"/>
  <c r="G173" i="29"/>
  <c r="H173" i="29"/>
  <c r="I173" i="29"/>
  <c r="J173" i="29"/>
  <c r="K173" i="29"/>
  <c r="C174" i="29"/>
  <c r="D174" i="29"/>
  <c r="E174" i="29"/>
  <c r="F174" i="29"/>
  <c r="G174" i="29"/>
  <c r="H174" i="29"/>
  <c r="I174" i="29"/>
  <c r="J174" i="29"/>
  <c r="K174" i="29"/>
  <c r="C175" i="29"/>
  <c r="D175" i="29"/>
  <c r="E175" i="29"/>
  <c r="F175" i="29"/>
  <c r="G175" i="29"/>
  <c r="H175" i="29"/>
  <c r="I175" i="29"/>
  <c r="J175" i="29"/>
  <c r="K175" i="29"/>
  <c r="C176" i="29"/>
  <c r="D176" i="29"/>
  <c r="E176" i="29"/>
  <c r="F176" i="29"/>
  <c r="G176" i="29"/>
  <c r="H176" i="29"/>
  <c r="I176" i="29"/>
  <c r="J176" i="29"/>
  <c r="K176" i="29"/>
  <c r="C177" i="29"/>
  <c r="D177" i="29"/>
  <c r="E177" i="29"/>
  <c r="F177" i="29"/>
  <c r="G177" i="29"/>
  <c r="H177" i="29"/>
  <c r="I177" i="29"/>
  <c r="J177" i="29"/>
  <c r="K177" i="29"/>
  <c r="C178" i="29"/>
  <c r="D178" i="29"/>
  <c r="E178" i="29"/>
  <c r="F178" i="29"/>
  <c r="G178" i="29"/>
  <c r="H178" i="29"/>
  <c r="I178" i="29"/>
  <c r="J178" i="29"/>
  <c r="K178" i="29"/>
  <c r="C179" i="29"/>
  <c r="D179" i="29"/>
  <c r="E179" i="29"/>
  <c r="F179" i="29"/>
  <c r="G179" i="29"/>
  <c r="H179" i="29"/>
  <c r="I179" i="29"/>
  <c r="J179" i="29"/>
  <c r="K179" i="29"/>
  <c r="C180" i="29"/>
  <c r="D180" i="29"/>
  <c r="E180" i="29"/>
  <c r="F180" i="29"/>
  <c r="G180" i="29"/>
  <c r="H180" i="29"/>
  <c r="I180" i="29"/>
  <c r="J180" i="29"/>
  <c r="K180" i="29"/>
  <c r="C181" i="29"/>
  <c r="D181" i="29"/>
  <c r="E181" i="29"/>
  <c r="F181" i="29"/>
  <c r="G181" i="29"/>
  <c r="H181" i="29"/>
  <c r="I181" i="29"/>
  <c r="J181" i="29"/>
  <c r="K181" i="29"/>
  <c r="C182" i="29"/>
  <c r="D182" i="29"/>
  <c r="E182" i="29"/>
  <c r="F182" i="29"/>
  <c r="G182" i="29"/>
  <c r="H182" i="29"/>
  <c r="I182" i="29"/>
  <c r="J182" i="29"/>
  <c r="K182" i="29"/>
  <c r="C183" i="29"/>
  <c r="D183" i="29"/>
  <c r="E183" i="29"/>
  <c r="F183" i="29"/>
  <c r="G183" i="29"/>
  <c r="H183" i="29"/>
  <c r="I183" i="29"/>
  <c r="J183" i="29"/>
  <c r="K183" i="29"/>
  <c r="C184" i="29"/>
  <c r="D184" i="29"/>
  <c r="E184" i="29"/>
  <c r="F184" i="29"/>
  <c r="G184" i="29"/>
  <c r="H184" i="29"/>
  <c r="I184" i="29"/>
  <c r="J184" i="29"/>
  <c r="K184" i="29"/>
  <c r="C185" i="29"/>
  <c r="D185" i="29"/>
  <c r="E185" i="29"/>
  <c r="F185" i="29"/>
  <c r="G185" i="29"/>
  <c r="H185" i="29"/>
  <c r="I185" i="29"/>
  <c r="J185" i="29"/>
  <c r="K185" i="29"/>
  <c r="C186" i="29"/>
  <c r="D186" i="29"/>
  <c r="E186" i="29"/>
  <c r="F186" i="29"/>
  <c r="G186" i="29"/>
  <c r="H186" i="29"/>
  <c r="I186" i="29"/>
  <c r="J186" i="29"/>
  <c r="K186" i="29"/>
  <c r="C187" i="29"/>
  <c r="D187" i="29"/>
  <c r="E187" i="29"/>
  <c r="F187" i="29"/>
  <c r="G187" i="29"/>
  <c r="H187" i="29"/>
  <c r="I187" i="29"/>
  <c r="J187" i="29"/>
  <c r="K187" i="29"/>
  <c r="C188" i="29"/>
  <c r="D188" i="29"/>
  <c r="E188" i="29"/>
  <c r="F188" i="29"/>
  <c r="G188" i="29"/>
  <c r="H188" i="29"/>
  <c r="I188" i="29"/>
  <c r="J188" i="29"/>
  <c r="K188" i="29"/>
  <c r="C189" i="29"/>
  <c r="D189" i="29"/>
  <c r="E189" i="29"/>
  <c r="F189" i="29"/>
  <c r="G189" i="29"/>
  <c r="H189" i="29"/>
  <c r="I189" i="29"/>
  <c r="J189" i="29"/>
  <c r="K189" i="29"/>
  <c r="C190" i="29"/>
  <c r="D190" i="29"/>
  <c r="E190" i="29"/>
  <c r="F190" i="29"/>
  <c r="G190" i="29"/>
  <c r="H190" i="29"/>
  <c r="I190" i="29"/>
  <c r="J190" i="29"/>
  <c r="K190" i="29"/>
  <c r="C191" i="29"/>
  <c r="D191" i="29"/>
  <c r="E191" i="29"/>
  <c r="F191" i="29"/>
  <c r="G191" i="29"/>
  <c r="H191" i="29"/>
  <c r="I191" i="29"/>
  <c r="J191" i="29"/>
  <c r="K191" i="29"/>
  <c r="C192" i="29"/>
  <c r="D192" i="29"/>
  <c r="E192" i="29"/>
  <c r="F192" i="29"/>
  <c r="G192" i="29"/>
  <c r="H192" i="29"/>
  <c r="I192" i="29"/>
  <c r="J192" i="29"/>
  <c r="K192" i="29"/>
  <c r="C193" i="29"/>
  <c r="D193" i="29"/>
  <c r="E193" i="29"/>
  <c r="F193" i="29"/>
  <c r="G193" i="29"/>
  <c r="H193" i="29"/>
  <c r="I193" i="29"/>
  <c r="J193" i="29"/>
  <c r="K193" i="29"/>
  <c r="C194" i="29"/>
  <c r="D194" i="29"/>
  <c r="E194" i="29"/>
  <c r="F194" i="29"/>
  <c r="G194" i="29"/>
  <c r="H194" i="29"/>
  <c r="I194" i="29"/>
  <c r="J194" i="29"/>
  <c r="K194" i="29"/>
  <c r="C195" i="29"/>
  <c r="D195" i="29"/>
  <c r="E195" i="29"/>
  <c r="F195" i="29"/>
  <c r="G195" i="29"/>
  <c r="H195" i="29"/>
  <c r="I195" i="29"/>
  <c r="J195" i="29"/>
  <c r="K195" i="29"/>
  <c r="C196" i="29"/>
  <c r="D196" i="29"/>
  <c r="E196" i="29"/>
  <c r="F196" i="29"/>
  <c r="G196" i="29"/>
  <c r="H196" i="29"/>
  <c r="I196" i="29"/>
  <c r="J196" i="29"/>
  <c r="K196" i="29"/>
  <c r="C197" i="29"/>
  <c r="D197" i="29"/>
  <c r="E197" i="29"/>
  <c r="F197" i="29"/>
  <c r="G197" i="29"/>
  <c r="H197" i="29"/>
  <c r="I197" i="29"/>
  <c r="J197" i="29"/>
  <c r="K197" i="29"/>
  <c r="C198" i="29"/>
  <c r="D198" i="29"/>
  <c r="E198" i="29"/>
  <c r="F198" i="29"/>
  <c r="G198" i="29"/>
  <c r="H198" i="29"/>
  <c r="I198" i="29"/>
  <c r="J198" i="29"/>
  <c r="K198" i="29"/>
  <c r="C199" i="29"/>
  <c r="D199" i="29"/>
  <c r="E199" i="29"/>
  <c r="F199" i="29"/>
  <c r="G199" i="29"/>
  <c r="H199" i="29"/>
  <c r="I199" i="29"/>
  <c r="J199" i="29"/>
  <c r="K199" i="29"/>
  <c r="C200" i="29"/>
  <c r="D200" i="29"/>
  <c r="E200" i="29"/>
  <c r="F200" i="29"/>
  <c r="G200" i="29"/>
  <c r="H200" i="29"/>
  <c r="I200" i="29"/>
  <c r="J200" i="29"/>
  <c r="K200" i="29"/>
  <c r="C201" i="29"/>
  <c r="D201" i="29"/>
  <c r="E201" i="29"/>
  <c r="F201" i="29"/>
  <c r="G201" i="29"/>
  <c r="H201" i="29"/>
  <c r="I201" i="29"/>
  <c r="J201" i="29"/>
  <c r="K201" i="29"/>
  <c r="C202" i="29"/>
  <c r="D202" i="29"/>
  <c r="E202" i="29"/>
  <c r="F202" i="29"/>
  <c r="G202" i="29"/>
  <c r="H202" i="29"/>
  <c r="I202" i="29"/>
  <c r="J202" i="29"/>
  <c r="K202" i="29"/>
  <c r="C203" i="29"/>
  <c r="D203" i="29"/>
  <c r="E203" i="29"/>
  <c r="F203" i="29"/>
  <c r="G203" i="29"/>
  <c r="H203" i="29"/>
  <c r="I203" i="29"/>
  <c r="J203" i="29"/>
  <c r="K203" i="29"/>
  <c r="C204" i="29"/>
  <c r="D204" i="29"/>
  <c r="E204" i="29"/>
  <c r="F204" i="29"/>
  <c r="G204" i="29"/>
  <c r="H204" i="29"/>
  <c r="I204" i="29"/>
  <c r="J204" i="29"/>
  <c r="K204" i="29"/>
  <c r="C205" i="29"/>
  <c r="D205" i="29"/>
  <c r="E205" i="29"/>
  <c r="F205" i="29"/>
  <c r="G205" i="29"/>
  <c r="H205" i="29"/>
  <c r="I205" i="29"/>
  <c r="J205" i="29"/>
  <c r="K205" i="29"/>
  <c r="C206" i="29"/>
  <c r="D206" i="29"/>
  <c r="E206" i="29"/>
  <c r="F206" i="29"/>
  <c r="G206" i="29"/>
  <c r="H206" i="29"/>
  <c r="I206" i="29"/>
  <c r="J206" i="29"/>
  <c r="K206" i="29"/>
  <c r="C207" i="29"/>
  <c r="D207" i="29"/>
  <c r="E207" i="29"/>
  <c r="F207" i="29"/>
  <c r="G207" i="29"/>
  <c r="H207" i="29"/>
  <c r="I207" i="29"/>
  <c r="J207" i="29"/>
  <c r="K207" i="29"/>
  <c r="C208" i="29"/>
  <c r="D208" i="29"/>
  <c r="E208" i="29"/>
  <c r="F208" i="29"/>
  <c r="G208" i="29"/>
  <c r="H208" i="29"/>
  <c r="I208" i="29"/>
  <c r="J208" i="29"/>
  <c r="K208" i="29"/>
  <c r="C209" i="29"/>
  <c r="D209" i="29"/>
  <c r="E209" i="29"/>
  <c r="F209" i="29"/>
  <c r="G209" i="29"/>
  <c r="H209" i="29"/>
  <c r="I209" i="29"/>
  <c r="J209" i="29"/>
  <c r="K209" i="29"/>
  <c r="C210" i="29"/>
  <c r="D210" i="29"/>
  <c r="E210" i="29"/>
  <c r="F210" i="29"/>
  <c r="G210" i="29"/>
  <c r="H210" i="29"/>
  <c r="I210" i="29"/>
  <c r="J210" i="29"/>
  <c r="K210" i="29"/>
  <c r="C211" i="29"/>
  <c r="D211" i="29"/>
  <c r="E211" i="29"/>
  <c r="F211" i="29"/>
  <c r="G211" i="29"/>
  <c r="H211" i="29"/>
  <c r="I211" i="29"/>
  <c r="J211" i="29"/>
  <c r="K211" i="29"/>
  <c r="C212" i="29"/>
  <c r="D212" i="29"/>
  <c r="E212" i="29"/>
  <c r="F212" i="29"/>
  <c r="G212" i="29"/>
  <c r="H212" i="29"/>
  <c r="I212" i="29"/>
  <c r="J212" i="29"/>
  <c r="K212" i="29"/>
  <c r="C213" i="29"/>
  <c r="D213" i="29"/>
  <c r="E213" i="29"/>
  <c r="F213" i="29"/>
  <c r="G213" i="29"/>
  <c r="H213" i="29"/>
  <c r="I213" i="29"/>
  <c r="J213" i="29"/>
  <c r="K213" i="29"/>
  <c r="C214" i="29"/>
  <c r="D214" i="29"/>
  <c r="E214" i="29"/>
  <c r="F214" i="29"/>
  <c r="G214" i="29"/>
  <c r="H214" i="29"/>
  <c r="I214" i="29"/>
  <c r="J214" i="29"/>
  <c r="K214" i="29"/>
  <c r="C215" i="29"/>
  <c r="D215" i="29"/>
  <c r="E215" i="29"/>
  <c r="F215" i="29"/>
  <c r="G215" i="29"/>
  <c r="H215" i="29"/>
  <c r="I215" i="29"/>
  <c r="J215" i="29"/>
  <c r="K215" i="29"/>
  <c r="C216" i="29"/>
  <c r="D216" i="29"/>
  <c r="E216" i="29"/>
  <c r="F216" i="29"/>
  <c r="G216" i="29"/>
  <c r="H216" i="29"/>
  <c r="I216" i="29"/>
  <c r="J216" i="29"/>
  <c r="K216" i="29"/>
  <c r="C217" i="29"/>
  <c r="D217" i="29"/>
  <c r="E217" i="29"/>
  <c r="F217" i="29"/>
  <c r="G217" i="29"/>
  <c r="H217" i="29"/>
  <c r="I217" i="29"/>
  <c r="J217" i="29"/>
  <c r="K217" i="29"/>
  <c r="C218" i="29"/>
  <c r="D218" i="29"/>
  <c r="E218" i="29"/>
  <c r="F218" i="29"/>
  <c r="G218" i="29"/>
  <c r="H218" i="29"/>
  <c r="I218" i="29"/>
  <c r="J218" i="29"/>
  <c r="K218" i="29"/>
  <c r="C219" i="29"/>
  <c r="D219" i="29"/>
  <c r="E219" i="29"/>
  <c r="F219" i="29"/>
  <c r="G219" i="29"/>
  <c r="H219" i="29"/>
  <c r="I219" i="29"/>
  <c r="J219" i="29"/>
  <c r="K219" i="29"/>
  <c r="C220" i="29"/>
  <c r="D220" i="29"/>
  <c r="E220" i="29"/>
  <c r="F220" i="29"/>
  <c r="G220" i="29"/>
  <c r="H220" i="29"/>
  <c r="I220" i="29"/>
  <c r="J220" i="29"/>
  <c r="K220" i="29"/>
  <c r="C221" i="29"/>
  <c r="D221" i="29"/>
  <c r="E221" i="29"/>
  <c r="F221" i="29"/>
  <c r="G221" i="29"/>
  <c r="H221" i="29"/>
  <c r="I221" i="29"/>
  <c r="J221" i="29"/>
  <c r="K221" i="29"/>
  <c r="C222" i="29"/>
  <c r="D222" i="29"/>
  <c r="E222" i="29"/>
  <c r="F222" i="29"/>
  <c r="G222" i="29"/>
  <c r="H222" i="29"/>
  <c r="I222" i="29"/>
  <c r="J222" i="29"/>
  <c r="K222" i="29"/>
  <c r="C223" i="29"/>
  <c r="D223" i="29"/>
  <c r="E223" i="29"/>
  <c r="F223" i="29"/>
  <c r="G223" i="29"/>
  <c r="H223" i="29"/>
  <c r="I223" i="29"/>
  <c r="J223" i="29"/>
  <c r="K223" i="29"/>
  <c r="C224" i="29"/>
  <c r="D224" i="29"/>
  <c r="E224" i="29"/>
  <c r="F224" i="29"/>
  <c r="G224" i="29"/>
  <c r="H224" i="29"/>
  <c r="I224" i="29"/>
  <c r="J224" i="29"/>
  <c r="K224" i="29"/>
  <c r="C225" i="29"/>
  <c r="D225" i="29"/>
  <c r="E225" i="29"/>
  <c r="F225" i="29"/>
  <c r="G225" i="29"/>
  <c r="H225" i="29"/>
  <c r="I225" i="29"/>
  <c r="J225" i="29"/>
  <c r="K225" i="29"/>
  <c r="C226" i="29"/>
  <c r="D226" i="29"/>
  <c r="E226" i="29"/>
  <c r="F226" i="29"/>
  <c r="G226" i="29"/>
  <c r="H226" i="29"/>
  <c r="I226" i="29"/>
  <c r="J226" i="29"/>
  <c r="K226" i="29"/>
  <c r="C227" i="29"/>
  <c r="D227" i="29"/>
  <c r="E227" i="29"/>
  <c r="F227" i="29"/>
  <c r="G227" i="29"/>
  <c r="H227" i="29"/>
  <c r="I227" i="29"/>
  <c r="J227" i="29"/>
  <c r="K227" i="29"/>
  <c r="C228" i="29"/>
  <c r="D228" i="29"/>
  <c r="E228" i="29"/>
  <c r="F228" i="29"/>
  <c r="G228" i="29"/>
  <c r="H228" i="29"/>
  <c r="I228" i="29"/>
  <c r="J228" i="29"/>
  <c r="K228" i="29"/>
  <c r="C229" i="29"/>
  <c r="D229" i="29"/>
  <c r="E229" i="29"/>
  <c r="F229" i="29"/>
  <c r="G229" i="29"/>
  <c r="H229" i="29"/>
  <c r="I229" i="29"/>
  <c r="J229" i="29"/>
  <c r="K229" i="29"/>
  <c r="C230" i="29"/>
  <c r="D230" i="29"/>
  <c r="E230" i="29"/>
  <c r="F230" i="29"/>
  <c r="G230" i="29"/>
  <c r="H230" i="29"/>
  <c r="I230" i="29"/>
  <c r="J230" i="29"/>
  <c r="K230" i="29"/>
  <c r="C231" i="29"/>
  <c r="D231" i="29"/>
  <c r="E231" i="29"/>
  <c r="F231" i="29"/>
  <c r="G231" i="29"/>
  <c r="H231" i="29"/>
  <c r="I231" i="29"/>
  <c r="J231" i="29"/>
  <c r="K231" i="29"/>
  <c r="C232" i="29"/>
  <c r="D232" i="29"/>
  <c r="E232" i="29"/>
  <c r="F232" i="29"/>
  <c r="G232" i="29"/>
  <c r="H232" i="29"/>
  <c r="I232" i="29"/>
  <c r="J232" i="29"/>
  <c r="K232" i="29"/>
  <c r="C233" i="29"/>
  <c r="D233" i="29"/>
  <c r="E233" i="29"/>
  <c r="F233" i="29"/>
  <c r="G233" i="29"/>
  <c r="H233" i="29"/>
  <c r="I233" i="29"/>
  <c r="J233" i="29"/>
  <c r="K233" i="29"/>
  <c r="C234" i="29"/>
  <c r="D234" i="29"/>
  <c r="E234" i="29"/>
  <c r="F234" i="29"/>
  <c r="G234" i="29"/>
  <c r="H234" i="29"/>
  <c r="I234" i="29"/>
  <c r="J234" i="29"/>
  <c r="K234" i="29"/>
  <c r="C235" i="29"/>
  <c r="D235" i="29"/>
  <c r="E235" i="29"/>
  <c r="F235" i="29"/>
  <c r="G235" i="29"/>
  <c r="H235" i="29"/>
  <c r="I235" i="29"/>
  <c r="J235" i="29"/>
  <c r="K235" i="29"/>
  <c r="C236" i="29"/>
  <c r="D236" i="29"/>
  <c r="E236" i="29"/>
  <c r="F236" i="29"/>
  <c r="G236" i="29"/>
  <c r="H236" i="29"/>
  <c r="I236" i="29"/>
  <c r="J236" i="29"/>
  <c r="K236" i="29"/>
  <c r="C237" i="29"/>
  <c r="D237" i="29"/>
  <c r="E237" i="29"/>
  <c r="F237" i="29"/>
  <c r="G237" i="29"/>
  <c r="H237" i="29"/>
  <c r="I237" i="29"/>
  <c r="J237" i="29"/>
  <c r="K237" i="29"/>
  <c r="C238" i="29"/>
  <c r="D238" i="29"/>
  <c r="E238" i="29"/>
  <c r="F238" i="29"/>
  <c r="G238" i="29"/>
  <c r="H238" i="29"/>
  <c r="I238" i="29"/>
  <c r="J238" i="29"/>
  <c r="K238" i="29"/>
  <c r="C239" i="29"/>
  <c r="D239" i="29"/>
  <c r="E239" i="29"/>
  <c r="F239" i="29"/>
  <c r="G239" i="29"/>
  <c r="H239" i="29"/>
  <c r="I239" i="29"/>
  <c r="J239" i="29"/>
  <c r="K239" i="29"/>
  <c r="C240" i="29"/>
  <c r="D240" i="29"/>
  <c r="E240" i="29"/>
  <c r="F240" i="29"/>
  <c r="G240" i="29"/>
  <c r="H240" i="29"/>
  <c r="I240" i="29"/>
  <c r="J240" i="29"/>
  <c r="K240" i="29"/>
  <c r="C241" i="29"/>
  <c r="D241" i="29"/>
  <c r="E241" i="29"/>
  <c r="F241" i="29"/>
  <c r="G241" i="29"/>
  <c r="H241" i="29"/>
  <c r="I241" i="29"/>
  <c r="J241" i="29"/>
  <c r="K241" i="29"/>
  <c r="C242" i="29"/>
  <c r="D242" i="29"/>
  <c r="E242" i="29"/>
  <c r="F242" i="29"/>
  <c r="G242" i="29"/>
  <c r="H242" i="29"/>
  <c r="I242" i="29"/>
  <c r="J242" i="29"/>
  <c r="K242" i="29"/>
  <c r="C243" i="29"/>
  <c r="D243" i="29"/>
  <c r="E243" i="29"/>
  <c r="F243" i="29"/>
  <c r="G243" i="29"/>
  <c r="H243" i="29"/>
  <c r="I243" i="29"/>
  <c r="J243" i="29"/>
  <c r="K243" i="29"/>
  <c r="C244" i="29"/>
  <c r="D244" i="29"/>
  <c r="E244" i="29"/>
  <c r="F244" i="29"/>
  <c r="G244" i="29"/>
  <c r="H244" i="29"/>
  <c r="I244" i="29"/>
  <c r="J244" i="29"/>
  <c r="K244" i="29"/>
  <c r="C245" i="29"/>
  <c r="D245" i="29"/>
  <c r="E245" i="29"/>
  <c r="F245" i="29"/>
  <c r="G245" i="29"/>
  <c r="H245" i="29"/>
  <c r="I245" i="29"/>
  <c r="J245" i="29"/>
  <c r="K245" i="29"/>
  <c r="C246" i="29"/>
  <c r="D246" i="29"/>
  <c r="E246" i="29"/>
  <c r="F246" i="29"/>
  <c r="G246" i="29"/>
  <c r="H246" i="29"/>
  <c r="I246" i="29"/>
  <c r="J246" i="29"/>
  <c r="K246" i="29"/>
  <c r="C247" i="29"/>
  <c r="D247" i="29"/>
  <c r="E247" i="29"/>
  <c r="F247" i="29"/>
  <c r="G247" i="29"/>
  <c r="H247" i="29"/>
  <c r="I247" i="29"/>
  <c r="J247" i="29"/>
  <c r="K247" i="29"/>
  <c r="C248" i="29"/>
  <c r="D248" i="29"/>
  <c r="E248" i="29"/>
  <c r="F248" i="29"/>
  <c r="G248" i="29"/>
  <c r="H248" i="29"/>
  <c r="I248" i="29"/>
  <c r="J248" i="29"/>
  <c r="K248" i="29"/>
  <c r="C249" i="29"/>
  <c r="D249" i="29"/>
  <c r="E249" i="29"/>
  <c r="F249" i="29"/>
  <c r="G249" i="29"/>
  <c r="H249" i="29"/>
  <c r="I249" i="29"/>
  <c r="J249" i="29"/>
  <c r="K249" i="29"/>
  <c r="C250" i="29"/>
  <c r="D250" i="29"/>
  <c r="E250" i="29"/>
  <c r="F250" i="29"/>
  <c r="G250" i="29"/>
  <c r="H250" i="29"/>
  <c r="I250" i="29"/>
  <c r="J250" i="29"/>
  <c r="K250" i="29"/>
  <c r="C251" i="29"/>
  <c r="D251" i="29"/>
  <c r="E251" i="29"/>
  <c r="F251" i="29"/>
  <c r="G251" i="29"/>
  <c r="H251" i="29"/>
  <c r="I251" i="29"/>
  <c r="J251" i="29"/>
  <c r="K251" i="29"/>
  <c r="C252" i="29"/>
  <c r="D252" i="29"/>
  <c r="E252" i="29"/>
  <c r="F252" i="29"/>
  <c r="G252" i="29"/>
  <c r="H252" i="29"/>
  <c r="I252" i="29"/>
  <c r="J252" i="29"/>
  <c r="K252" i="29"/>
  <c r="C253" i="29"/>
  <c r="D253" i="29"/>
  <c r="E253" i="29"/>
  <c r="F253" i="29"/>
  <c r="G253" i="29"/>
  <c r="H253" i="29"/>
  <c r="I253" i="29"/>
  <c r="J253" i="29"/>
  <c r="K253" i="29"/>
  <c r="C254" i="29"/>
  <c r="D254" i="29"/>
  <c r="E254" i="29"/>
  <c r="F254" i="29"/>
  <c r="G254" i="29"/>
  <c r="H254" i="29"/>
  <c r="I254" i="29"/>
  <c r="J254" i="29"/>
  <c r="K254" i="29"/>
  <c r="C255" i="29"/>
  <c r="D255" i="29"/>
  <c r="E255" i="29"/>
  <c r="F255" i="29"/>
  <c r="G255" i="29"/>
  <c r="H255" i="29"/>
  <c r="I255" i="29"/>
  <c r="J255" i="29"/>
  <c r="K255" i="29"/>
  <c r="C256" i="29"/>
  <c r="D256" i="29"/>
  <c r="E256" i="29"/>
  <c r="F256" i="29"/>
  <c r="G256" i="29"/>
  <c r="H256" i="29"/>
  <c r="I256" i="29"/>
  <c r="J256" i="29"/>
  <c r="K256" i="29"/>
  <c r="C257" i="29"/>
  <c r="D257" i="29"/>
  <c r="E257" i="29"/>
  <c r="F257" i="29"/>
  <c r="G257" i="29"/>
  <c r="H257" i="29"/>
  <c r="I257" i="29"/>
  <c r="J257" i="29"/>
  <c r="K257" i="29"/>
  <c r="C258" i="29"/>
  <c r="D258" i="29"/>
  <c r="E258" i="29"/>
  <c r="F258" i="29"/>
  <c r="G258" i="29"/>
  <c r="H258" i="29"/>
  <c r="I258" i="29"/>
  <c r="J258" i="29"/>
  <c r="K258" i="29"/>
  <c r="C259" i="29"/>
  <c r="D259" i="29"/>
  <c r="E259" i="29"/>
  <c r="F259" i="29"/>
  <c r="G259" i="29"/>
  <c r="H259" i="29"/>
  <c r="I259" i="29"/>
  <c r="J259" i="29"/>
  <c r="K259" i="29"/>
  <c r="C260" i="29"/>
  <c r="D260" i="29"/>
  <c r="E260" i="29"/>
  <c r="F260" i="29"/>
  <c r="G260" i="29"/>
  <c r="H260" i="29"/>
  <c r="I260" i="29"/>
  <c r="J260" i="29"/>
  <c r="K260" i="29"/>
  <c r="C261" i="29"/>
  <c r="D261" i="29"/>
  <c r="E261" i="29"/>
  <c r="F261" i="29"/>
  <c r="G261" i="29"/>
  <c r="H261" i="29"/>
  <c r="I261" i="29"/>
  <c r="J261" i="29"/>
  <c r="K261" i="29"/>
  <c r="C262" i="29"/>
  <c r="D262" i="29"/>
  <c r="E262" i="29"/>
  <c r="F262" i="29"/>
  <c r="G262" i="29"/>
  <c r="H262" i="29"/>
  <c r="I262" i="29"/>
  <c r="J262" i="29"/>
  <c r="K262" i="29"/>
  <c r="C263" i="29"/>
  <c r="D263" i="29"/>
  <c r="E263" i="29"/>
  <c r="F263" i="29"/>
  <c r="G263" i="29"/>
  <c r="H263" i="29"/>
  <c r="I263" i="29"/>
  <c r="J263" i="29"/>
  <c r="K263" i="29"/>
  <c r="C264" i="29"/>
  <c r="D264" i="29"/>
  <c r="E264" i="29"/>
  <c r="F264" i="29"/>
  <c r="G264" i="29"/>
  <c r="H264" i="29"/>
  <c r="I264" i="29"/>
  <c r="J264" i="29"/>
  <c r="K264" i="29"/>
  <c r="C265" i="29"/>
  <c r="D265" i="29"/>
  <c r="E265" i="29"/>
  <c r="F265" i="29"/>
  <c r="G265" i="29"/>
  <c r="H265" i="29"/>
  <c r="I265" i="29"/>
  <c r="J265" i="29"/>
  <c r="K265" i="29"/>
  <c r="C266" i="29"/>
  <c r="D266" i="29"/>
  <c r="E266" i="29"/>
  <c r="F266" i="29"/>
  <c r="G266" i="29"/>
  <c r="H266" i="29"/>
  <c r="I266" i="29"/>
  <c r="J266" i="29"/>
  <c r="K266" i="29"/>
  <c r="C267" i="29"/>
  <c r="D267" i="29"/>
  <c r="E267" i="29"/>
  <c r="F267" i="29"/>
  <c r="G267" i="29"/>
  <c r="H267" i="29"/>
  <c r="I267" i="29"/>
  <c r="J267" i="29"/>
  <c r="K267" i="29"/>
  <c r="C268" i="29"/>
  <c r="D268" i="29"/>
  <c r="E268" i="29"/>
  <c r="F268" i="29"/>
  <c r="G268" i="29"/>
  <c r="H268" i="29"/>
  <c r="I268" i="29"/>
  <c r="J268" i="29"/>
  <c r="K268" i="29"/>
  <c r="C269" i="29"/>
  <c r="D269" i="29"/>
  <c r="E269" i="29"/>
  <c r="F269" i="29"/>
  <c r="G269" i="29"/>
  <c r="H269" i="29"/>
  <c r="I269" i="29"/>
  <c r="J269" i="29"/>
  <c r="K269" i="29"/>
  <c r="C270" i="29"/>
  <c r="D270" i="29"/>
  <c r="E270" i="29"/>
  <c r="F270" i="29"/>
  <c r="G270" i="29"/>
  <c r="H270" i="29"/>
  <c r="I270" i="29"/>
  <c r="J270" i="29"/>
  <c r="K270" i="29"/>
  <c r="C271" i="29"/>
  <c r="D271" i="29"/>
  <c r="E271" i="29"/>
  <c r="F271" i="29"/>
  <c r="G271" i="29"/>
  <c r="H271" i="29"/>
  <c r="I271" i="29"/>
  <c r="J271" i="29"/>
  <c r="K271" i="29"/>
  <c r="C272" i="29"/>
  <c r="D272" i="29"/>
  <c r="E272" i="29"/>
  <c r="F272" i="29"/>
  <c r="G272" i="29"/>
  <c r="H272" i="29"/>
  <c r="I272" i="29"/>
  <c r="J272" i="29"/>
  <c r="K272" i="29"/>
  <c r="C273" i="29"/>
  <c r="D273" i="29"/>
  <c r="E273" i="29"/>
  <c r="F273" i="29"/>
  <c r="G273" i="29"/>
  <c r="H273" i="29"/>
  <c r="I273" i="29"/>
  <c r="J273" i="29"/>
  <c r="K273" i="29"/>
  <c r="C274" i="29"/>
  <c r="D274" i="29"/>
  <c r="E274" i="29"/>
  <c r="F274" i="29"/>
  <c r="G274" i="29"/>
  <c r="H274" i="29"/>
  <c r="I274" i="29"/>
  <c r="J274" i="29"/>
  <c r="K274" i="29"/>
  <c r="C275" i="29"/>
  <c r="D275" i="29"/>
  <c r="E275" i="29"/>
  <c r="F275" i="29"/>
  <c r="G275" i="29"/>
  <c r="H275" i="29"/>
  <c r="I275" i="29"/>
  <c r="J275" i="29"/>
  <c r="K275" i="29"/>
  <c r="C276" i="29"/>
  <c r="D276" i="29"/>
  <c r="E276" i="29"/>
  <c r="F276" i="29"/>
  <c r="G276" i="29"/>
  <c r="H276" i="29"/>
  <c r="I276" i="29"/>
  <c r="J276" i="29"/>
  <c r="K276" i="29"/>
  <c r="C277" i="29"/>
  <c r="D277" i="29"/>
  <c r="E277" i="29"/>
  <c r="F277" i="29"/>
  <c r="G277" i="29"/>
  <c r="H277" i="29"/>
  <c r="I277" i="29"/>
  <c r="J277" i="29"/>
  <c r="K277" i="29"/>
  <c r="C278" i="29"/>
  <c r="D278" i="29"/>
  <c r="E278" i="29"/>
  <c r="F278" i="29"/>
  <c r="G278" i="29"/>
  <c r="H278" i="29"/>
  <c r="I278" i="29"/>
  <c r="J278" i="29"/>
  <c r="K278" i="29"/>
  <c r="C279" i="29"/>
  <c r="D279" i="29"/>
  <c r="E279" i="29"/>
  <c r="F279" i="29"/>
  <c r="G279" i="29"/>
  <c r="H279" i="29"/>
  <c r="I279" i="29"/>
  <c r="J279" i="29"/>
  <c r="K279" i="29"/>
  <c r="C280" i="29"/>
  <c r="D280" i="29"/>
  <c r="E280" i="29"/>
  <c r="F280" i="29"/>
  <c r="G280" i="29"/>
  <c r="H280" i="29"/>
  <c r="I280" i="29"/>
  <c r="J280" i="29"/>
  <c r="K280" i="29"/>
  <c r="C281" i="29"/>
  <c r="D281" i="29"/>
  <c r="E281" i="29"/>
  <c r="F281" i="29"/>
  <c r="G281" i="29"/>
  <c r="H281" i="29"/>
  <c r="I281" i="29"/>
  <c r="J281" i="29"/>
  <c r="K281" i="29"/>
  <c r="C282" i="29"/>
  <c r="D282" i="29"/>
  <c r="E282" i="29"/>
  <c r="F282" i="29"/>
  <c r="G282" i="29"/>
  <c r="H282" i="29"/>
  <c r="I282" i="29"/>
  <c r="J282" i="29"/>
  <c r="K282" i="29"/>
  <c r="C283" i="29"/>
  <c r="D283" i="29"/>
  <c r="E283" i="29"/>
  <c r="F283" i="29"/>
  <c r="G283" i="29"/>
  <c r="H283" i="29"/>
  <c r="I283" i="29"/>
  <c r="J283" i="29"/>
  <c r="K283" i="29"/>
  <c r="C284" i="29"/>
  <c r="D284" i="29"/>
  <c r="E284" i="29"/>
  <c r="F284" i="29"/>
  <c r="G284" i="29"/>
  <c r="H284" i="29"/>
  <c r="I284" i="29"/>
  <c r="J284" i="29"/>
  <c r="K284" i="29"/>
  <c r="C285" i="29"/>
  <c r="D285" i="29"/>
  <c r="E285" i="29"/>
  <c r="F285" i="29"/>
  <c r="G285" i="29"/>
  <c r="H285" i="29"/>
  <c r="I285" i="29"/>
  <c r="J285" i="29"/>
  <c r="K285" i="29"/>
  <c r="C286" i="29"/>
  <c r="D286" i="29"/>
  <c r="E286" i="29"/>
  <c r="F286" i="29"/>
  <c r="G286" i="29"/>
  <c r="H286" i="29"/>
  <c r="I286" i="29"/>
  <c r="J286" i="29"/>
  <c r="K286" i="29"/>
  <c r="C287" i="29"/>
  <c r="D287" i="29"/>
  <c r="E287" i="29"/>
  <c r="F287" i="29"/>
  <c r="G287" i="29"/>
  <c r="H287" i="29"/>
  <c r="I287" i="29"/>
  <c r="J287" i="29"/>
  <c r="K287" i="29"/>
  <c r="C288" i="29"/>
  <c r="D288" i="29"/>
  <c r="E288" i="29"/>
  <c r="F288" i="29"/>
  <c r="G288" i="29"/>
  <c r="H288" i="29"/>
  <c r="I288" i="29"/>
  <c r="J288" i="29"/>
  <c r="K288" i="29"/>
  <c r="C289" i="29"/>
  <c r="D289" i="29"/>
  <c r="E289" i="29"/>
  <c r="F289" i="29"/>
  <c r="G289" i="29"/>
  <c r="H289" i="29"/>
  <c r="I289" i="29"/>
  <c r="J289" i="29"/>
  <c r="K289" i="29"/>
  <c r="C290" i="29"/>
  <c r="D290" i="29"/>
  <c r="E290" i="29"/>
  <c r="F290" i="29"/>
  <c r="G290" i="29"/>
  <c r="H290" i="29"/>
  <c r="I290" i="29"/>
  <c r="J290" i="29"/>
  <c r="K290" i="29"/>
  <c r="C291" i="29"/>
  <c r="D291" i="29"/>
  <c r="E291" i="29"/>
  <c r="F291" i="29"/>
  <c r="G291" i="29"/>
  <c r="H291" i="29"/>
  <c r="I291" i="29"/>
  <c r="J291" i="29"/>
  <c r="K291" i="29"/>
  <c r="C292" i="29"/>
  <c r="D292" i="29"/>
  <c r="E292" i="29"/>
  <c r="F292" i="29"/>
  <c r="G292" i="29"/>
  <c r="H292" i="29"/>
  <c r="I292" i="29"/>
  <c r="J292" i="29"/>
  <c r="K292" i="29"/>
  <c r="C293" i="29"/>
  <c r="D293" i="29"/>
  <c r="E293" i="29"/>
  <c r="F293" i="29"/>
  <c r="G293" i="29"/>
  <c r="H293" i="29"/>
  <c r="I293" i="29"/>
  <c r="J293" i="29"/>
  <c r="K293" i="29"/>
  <c r="C294" i="29"/>
  <c r="D294" i="29"/>
  <c r="E294" i="29"/>
  <c r="F294" i="29"/>
  <c r="G294" i="29"/>
  <c r="H294" i="29"/>
  <c r="I294" i="29"/>
  <c r="J294" i="29"/>
  <c r="K294" i="29"/>
  <c r="C295" i="29"/>
  <c r="D295" i="29"/>
  <c r="E295" i="29"/>
  <c r="F295" i="29"/>
  <c r="G295" i="29"/>
  <c r="H295" i="29"/>
  <c r="I295" i="29"/>
  <c r="J295" i="29"/>
  <c r="K295" i="29"/>
  <c r="C296" i="29"/>
  <c r="D296" i="29"/>
  <c r="E296" i="29"/>
  <c r="F296" i="29"/>
  <c r="G296" i="29"/>
  <c r="H296" i="29"/>
  <c r="I296" i="29"/>
  <c r="J296" i="29"/>
  <c r="K296" i="29"/>
  <c r="C297" i="29"/>
  <c r="D297" i="29"/>
  <c r="E297" i="29"/>
  <c r="F297" i="29"/>
  <c r="G297" i="29"/>
  <c r="H297" i="29"/>
  <c r="I297" i="29"/>
  <c r="J297" i="29"/>
  <c r="K297" i="29"/>
  <c r="C298" i="29"/>
  <c r="D298" i="29"/>
  <c r="E298" i="29"/>
  <c r="F298" i="29"/>
  <c r="G298" i="29"/>
  <c r="H298" i="29"/>
  <c r="I298" i="29"/>
  <c r="J298" i="29"/>
  <c r="K298" i="29"/>
  <c r="C299" i="29"/>
  <c r="D299" i="29"/>
  <c r="E299" i="29"/>
  <c r="F299" i="29"/>
  <c r="G299" i="29"/>
  <c r="H299" i="29"/>
  <c r="I299" i="29"/>
  <c r="J299" i="29"/>
  <c r="K299" i="29"/>
  <c r="C300" i="29"/>
  <c r="D300" i="29"/>
  <c r="E300" i="29"/>
  <c r="F300" i="29"/>
  <c r="G300" i="29"/>
  <c r="H300" i="29"/>
  <c r="I300" i="29"/>
  <c r="J300" i="29"/>
  <c r="K300" i="29"/>
  <c r="C301" i="29"/>
  <c r="D301" i="29"/>
  <c r="E301" i="29"/>
  <c r="F301" i="29"/>
  <c r="G301" i="29"/>
  <c r="H301" i="29"/>
  <c r="I301" i="29"/>
  <c r="J301" i="29"/>
  <c r="K301" i="29"/>
  <c r="C302" i="29"/>
  <c r="D302" i="29"/>
  <c r="E302" i="29"/>
  <c r="F302" i="29"/>
  <c r="G302" i="29"/>
  <c r="H302" i="29"/>
  <c r="I302" i="29"/>
  <c r="J302" i="29"/>
  <c r="K302" i="29"/>
  <c r="C303" i="29"/>
  <c r="D303" i="29"/>
  <c r="E303" i="29"/>
  <c r="F303" i="29"/>
  <c r="G303" i="29"/>
  <c r="H303" i="29"/>
  <c r="I303" i="29"/>
  <c r="J303" i="29"/>
  <c r="K303" i="29"/>
  <c r="C304" i="29"/>
  <c r="D304" i="29"/>
  <c r="E304" i="29"/>
  <c r="F304" i="29"/>
  <c r="G304" i="29"/>
  <c r="H304" i="29"/>
  <c r="I304" i="29"/>
  <c r="J304" i="29"/>
  <c r="K304" i="29"/>
  <c r="C305" i="29"/>
  <c r="D305" i="29"/>
  <c r="E305" i="29"/>
  <c r="F305" i="29"/>
  <c r="G305" i="29"/>
  <c r="H305" i="29"/>
  <c r="I305" i="29"/>
  <c r="J305" i="29"/>
  <c r="K305" i="29"/>
  <c r="C306" i="29"/>
  <c r="D306" i="29"/>
  <c r="E306" i="29"/>
  <c r="F306" i="29"/>
  <c r="G306" i="29"/>
  <c r="H306" i="29"/>
  <c r="I306" i="29"/>
  <c r="J306" i="29"/>
  <c r="K306" i="29"/>
  <c r="C307" i="29"/>
  <c r="D307" i="29"/>
  <c r="E307" i="29"/>
  <c r="F307" i="29"/>
  <c r="G307" i="29"/>
  <c r="H307" i="29"/>
  <c r="I307" i="29"/>
  <c r="J307" i="29"/>
  <c r="K307" i="29"/>
  <c r="C308" i="29"/>
  <c r="D308" i="29"/>
  <c r="E308" i="29"/>
  <c r="F308" i="29"/>
  <c r="G308" i="29"/>
  <c r="H308" i="29"/>
  <c r="I308" i="29"/>
  <c r="J308" i="29"/>
  <c r="K308" i="29"/>
  <c r="C309" i="29"/>
  <c r="D309" i="29"/>
  <c r="E309" i="29"/>
  <c r="F309" i="29"/>
  <c r="G309" i="29"/>
  <c r="H309" i="29"/>
  <c r="I309" i="29"/>
  <c r="J309" i="29"/>
  <c r="K309" i="29"/>
  <c r="C310" i="29"/>
  <c r="D310" i="29"/>
  <c r="E310" i="29"/>
  <c r="F310" i="29"/>
  <c r="G310" i="29"/>
  <c r="H310" i="29"/>
  <c r="I310" i="29"/>
  <c r="J310" i="29"/>
  <c r="K310" i="29"/>
  <c r="C311" i="29"/>
  <c r="D311" i="29"/>
  <c r="E311" i="29"/>
  <c r="F311" i="29"/>
  <c r="G311" i="29"/>
  <c r="H311" i="29"/>
  <c r="I311" i="29"/>
  <c r="J311" i="29"/>
  <c r="K311" i="29"/>
  <c r="C312" i="29"/>
  <c r="D312" i="29"/>
  <c r="E312" i="29"/>
  <c r="F312" i="29"/>
  <c r="G312" i="29"/>
  <c r="H312" i="29"/>
  <c r="I312" i="29"/>
  <c r="J312" i="29"/>
  <c r="K312" i="29"/>
  <c r="C313" i="29"/>
  <c r="D313" i="29"/>
  <c r="E313" i="29"/>
  <c r="F313" i="29"/>
  <c r="G313" i="29"/>
  <c r="H313" i="29"/>
  <c r="I313" i="29"/>
  <c r="J313" i="29"/>
  <c r="K313" i="29"/>
  <c r="C314" i="29"/>
  <c r="D314" i="29"/>
  <c r="E314" i="29"/>
  <c r="F314" i="29"/>
  <c r="G314" i="29"/>
  <c r="H314" i="29"/>
  <c r="I314" i="29"/>
  <c r="J314" i="29"/>
  <c r="K314" i="29"/>
  <c r="C315" i="29"/>
  <c r="D315" i="29"/>
  <c r="E315" i="29"/>
  <c r="F315" i="29"/>
  <c r="G315" i="29"/>
  <c r="H315" i="29"/>
  <c r="I315" i="29"/>
  <c r="J315" i="29"/>
  <c r="K315" i="29"/>
  <c r="C316" i="29"/>
  <c r="D316" i="29"/>
  <c r="E316" i="29"/>
  <c r="F316" i="29"/>
  <c r="G316" i="29"/>
  <c r="H316" i="29"/>
  <c r="I316" i="29"/>
  <c r="J316" i="29"/>
  <c r="K316" i="29"/>
  <c r="C317" i="29"/>
  <c r="D317" i="29"/>
  <c r="E317" i="29"/>
  <c r="F317" i="29"/>
  <c r="G317" i="29"/>
  <c r="H317" i="29"/>
  <c r="I317" i="29"/>
  <c r="J317" i="29"/>
  <c r="K317" i="29"/>
  <c r="C318" i="29"/>
  <c r="D318" i="29"/>
  <c r="E318" i="29"/>
  <c r="F318" i="29"/>
  <c r="G318" i="29"/>
  <c r="H318" i="29"/>
  <c r="I318" i="29"/>
  <c r="J318" i="29"/>
  <c r="K318" i="29"/>
  <c r="C319" i="29"/>
  <c r="D319" i="29"/>
  <c r="E319" i="29"/>
  <c r="F319" i="29"/>
  <c r="G319" i="29"/>
  <c r="H319" i="29"/>
  <c r="I319" i="29"/>
  <c r="J319" i="29"/>
  <c r="K319" i="29"/>
  <c r="C320" i="29"/>
  <c r="D320" i="29"/>
  <c r="E320" i="29"/>
  <c r="F320" i="29"/>
  <c r="G320" i="29"/>
  <c r="H320" i="29"/>
  <c r="I320" i="29"/>
  <c r="J320" i="29"/>
  <c r="K320" i="29"/>
  <c r="C321" i="29"/>
  <c r="D321" i="29"/>
  <c r="E321" i="29"/>
  <c r="F321" i="29"/>
  <c r="G321" i="29"/>
  <c r="H321" i="29"/>
  <c r="I321" i="29"/>
  <c r="J321" i="29"/>
  <c r="K321" i="29"/>
  <c r="C322" i="29"/>
  <c r="D322" i="29"/>
  <c r="E322" i="29"/>
  <c r="F322" i="29"/>
  <c r="G322" i="29"/>
  <c r="H322" i="29"/>
  <c r="I322" i="29"/>
  <c r="J322" i="29"/>
  <c r="K322" i="29"/>
  <c r="C323" i="29"/>
  <c r="D323" i="29"/>
  <c r="E323" i="29"/>
  <c r="F323" i="29"/>
  <c r="G323" i="29"/>
  <c r="H323" i="29"/>
  <c r="I323" i="29"/>
  <c r="J323" i="29"/>
  <c r="K323" i="29"/>
  <c r="C324" i="29"/>
  <c r="D324" i="29"/>
  <c r="E324" i="29"/>
  <c r="F324" i="29"/>
  <c r="G324" i="29"/>
  <c r="H324" i="29"/>
  <c r="I324" i="29"/>
  <c r="J324" i="29"/>
  <c r="K324" i="29"/>
  <c r="C325" i="29"/>
  <c r="D325" i="29"/>
  <c r="E325" i="29"/>
  <c r="F325" i="29"/>
  <c r="G325" i="29"/>
  <c r="H325" i="29"/>
  <c r="I325" i="29"/>
  <c r="J325" i="29"/>
  <c r="K325" i="29"/>
  <c r="C326" i="29"/>
  <c r="D326" i="29"/>
  <c r="E326" i="29"/>
  <c r="F326" i="29"/>
  <c r="G326" i="29"/>
  <c r="H326" i="29"/>
  <c r="I326" i="29"/>
  <c r="J326" i="29"/>
  <c r="K326" i="29"/>
  <c r="C327" i="29"/>
  <c r="D327" i="29"/>
  <c r="E327" i="29"/>
  <c r="F327" i="29"/>
  <c r="G327" i="29"/>
  <c r="H327" i="29"/>
  <c r="I327" i="29"/>
  <c r="J327" i="29"/>
  <c r="K327" i="29"/>
  <c r="C328" i="29"/>
  <c r="D328" i="29"/>
  <c r="E328" i="29"/>
  <c r="F328" i="29"/>
  <c r="G328" i="29"/>
  <c r="H328" i="29"/>
  <c r="I328" i="29"/>
  <c r="J328" i="29"/>
  <c r="K328" i="29"/>
  <c r="C329" i="29"/>
  <c r="D329" i="29"/>
  <c r="E329" i="29"/>
  <c r="F329" i="29"/>
  <c r="G329" i="29"/>
  <c r="H329" i="29"/>
  <c r="I329" i="29"/>
  <c r="J329" i="29"/>
  <c r="K329" i="29"/>
  <c r="C330" i="29"/>
  <c r="D330" i="29"/>
  <c r="E330" i="29"/>
  <c r="F330" i="29"/>
  <c r="G330" i="29"/>
  <c r="H330" i="29"/>
  <c r="I330" i="29"/>
  <c r="J330" i="29"/>
  <c r="K330" i="29"/>
  <c r="C331" i="29"/>
  <c r="D331" i="29"/>
  <c r="E331" i="29"/>
  <c r="F331" i="29"/>
  <c r="G331" i="29"/>
  <c r="H331" i="29"/>
  <c r="I331" i="29"/>
  <c r="J331" i="29"/>
  <c r="K331" i="29"/>
  <c r="C332" i="29"/>
  <c r="D332" i="29"/>
  <c r="E332" i="29"/>
  <c r="F332" i="29"/>
  <c r="G332" i="29"/>
  <c r="H332" i="29"/>
  <c r="I332" i="29"/>
  <c r="J332" i="29"/>
  <c r="K332" i="29"/>
  <c r="C333" i="29"/>
  <c r="D333" i="29"/>
  <c r="E333" i="29"/>
  <c r="F333" i="29"/>
  <c r="G333" i="29"/>
  <c r="H333" i="29"/>
  <c r="I333" i="29"/>
  <c r="J333" i="29"/>
  <c r="K333" i="29"/>
  <c r="C334" i="29"/>
  <c r="D334" i="29"/>
  <c r="E334" i="29"/>
  <c r="F334" i="29"/>
  <c r="G334" i="29"/>
  <c r="H334" i="29"/>
  <c r="I334" i="29"/>
  <c r="J334" i="29"/>
  <c r="K334" i="29"/>
  <c r="C335" i="29"/>
  <c r="D335" i="29"/>
  <c r="E335" i="29"/>
  <c r="F335" i="29"/>
  <c r="G335" i="29"/>
  <c r="H335" i="29"/>
  <c r="I335" i="29"/>
  <c r="J335" i="29"/>
  <c r="K335" i="29"/>
  <c r="C336" i="29"/>
  <c r="D336" i="29"/>
  <c r="E336" i="29"/>
  <c r="F336" i="29"/>
  <c r="G336" i="29"/>
  <c r="H336" i="29"/>
  <c r="I336" i="29"/>
  <c r="J336" i="29"/>
  <c r="K336" i="29"/>
  <c r="C337" i="29"/>
  <c r="D337" i="29"/>
  <c r="E337" i="29"/>
  <c r="F337" i="29"/>
  <c r="G337" i="29"/>
  <c r="H337" i="29"/>
  <c r="I337" i="29"/>
  <c r="J337" i="29"/>
  <c r="K337" i="29"/>
  <c r="C338" i="29"/>
  <c r="D338" i="29"/>
  <c r="E338" i="29"/>
  <c r="F338" i="29"/>
  <c r="G338" i="29"/>
  <c r="H338" i="29"/>
  <c r="I338" i="29"/>
  <c r="J338" i="29"/>
  <c r="K338" i="29"/>
  <c r="C339" i="29"/>
  <c r="D339" i="29"/>
  <c r="E339" i="29"/>
  <c r="F339" i="29"/>
  <c r="G339" i="29"/>
  <c r="H339" i="29"/>
  <c r="I339" i="29"/>
  <c r="J339" i="29"/>
  <c r="K339" i="29"/>
  <c r="C340" i="29"/>
  <c r="D340" i="29"/>
  <c r="E340" i="29"/>
  <c r="F340" i="29"/>
  <c r="G340" i="29"/>
  <c r="H340" i="29"/>
  <c r="I340" i="29"/>
  <c r="J340" i="29"/>
  <c r="K340" i="29"/>
  <c r="C341" i="29"/>
  <c r="D341" i="29"/>
  <c r="E341" i="29"/>
  <c r="F341" i="29"/>
  <c r="G341" i="29"/>
  <c r="H341" i="29"/>
  <c r="I341" i="29"/>
  <c r="J341" i="29"/>
  <c r="K341" i="29"/>
  <c r="C342" i="29"/>
  <c r="D342" i="29"/>
  <c r="E342" i="29"/>
  <c r="F342" i="29"/>
  <c r="G342" i="29"/>
  <c r="H342" i="29"/>
  <c r="I342" i="29"/>
  <c r="J342" i="29"/>
  <c r="K342" i="29"/>
  <c r="C343" i="29"/>
  <c r="D343" i="29"/>
  <c r="E343" i="29"/>
  <c r="F343" i="29"/>
  <c r="G343" i="29"/>
  <c r="H343" i="29"/>
  <c r="I343" i="29"/>
  <c r="J343" i="29"/>
  <c r="K343" i="29"/>
  <c r="C344" i="29"/>
  <c r="D344" i="29"/>
  <c r="E344" i="29"/>
  <c r="F344" i="29"/>
  <c r="G344" i="29"/>
  <c r="H344" i="29"/>
  <c r="I344" i="29"/>
  <c r="J344" i="29"/>
  <c r="K344" i="29"/>
  <c r="C345" i="29"/>
  <c r="D345" i="29"/>
  <c r="E345" i="29"/>
  <c r="F345" i="29"/>
  <c r="G345" i="29"/>
  <c r="H345" i="29"/>
  <c r="I345" i="29"/>
  <c r="J345" i="29"/>
  <c r="K345" i="29"/>
  <c r="C346" i="29"/>
  <c r="D346" i="29"/>
  <c r="E346" i="29"/>
  <c r="F346" i="29"/>
  <c r="G346" i="29"/>
  <c r="H346" i="29"/>
  <c r="I346" i="29"/>
  <c r="J346" i="29"/>
  <c r="K346" i="29"/>
  <c r="C347" i="29"/>
  <c r="D347" i="29"/>
  <c r="E347" i="29"/>
  <c r="F347" i="29"/>
  <c r="G347" i="29"/>
  <c r="H347" i="29"/>
  <c r="I347" i="29"/>
  <c r="J347" i="29"/>
  <c r="K347" i="29"/>
  <c r="C348" i="29"/>
  <c r="D348" i="29"/>
  <c r="E348" i="29"/>
  <c r="F348" i="29"/>
  <c r="G348" i="29"/>
  <c r="H348" i="29"/>
  <c r="I348" i="29"/>
  <c r="J348" i="29"/>
  <c r="K348" i="29"/>
  <c r="C349" i="29"/>
  <c r="D349" i="29"/>
  <c r="E349" i="29"/>
  <c r="F349" i="29"/>
  <c r="G349" i="29"/>
  <c r="H349" i="29"/>
  <c r="I349" i="29"/>
  <c r="J349" i="29"/>
  <c r="K349" i="29"/>
  <c r="C350" i="29"/>
  <c r="D350" i="29"/>
  <c r="E350" i="29"/>
  <c r="F350" i="29"/>
  <c r="G350" i="29"/>
  <c r="H350" i="29"/>
  <c r="I350" i="29"/>
  <c r="J350" i="29"/>
  <c r="K350" i="29"/>
  <c r="C351" i="29"/>
  <c r="D351" i="29"/>
  <c r="E351" i="29"/>
  <c r="F351" i="29"/>
  <c r="G351" i="29"/>
  <c r="H351" i="29"/>
  <c r="I351" i="29"/>
  <c r="J351" i="29"/>
  <c r="K351" i="29"/>
  <c r="C352" i="29"/>
  <c r="D352" i="29"/>
  <c r="E352" i="29"/>
  <c r="F352" i="29"/>
  <c r="G352" i="29"/>
  <c r="H352" i="29"/>
  <c r="I352" i="29"/>
  <c r="J352" i="29"/>
  <c r="K352" i="29"/>
  <c r="C353" i="29"/>
  <c r="D353" i="29"/>
  <c r="E353" i="29"/>
  <c r="F353" i="29"/>
  <c r="G353" i="29"/>
  <c r="H353" i="29"/>
  <c r="I353" i="29"/>
  <c r="J353" i="29"/>
  <c r="K353" i="29"/>
  <c r="C354" i="29"/>
  <c r="D354" i="29"/>
  <c r="E354" i="29"/>
  <c r="F354" i="29"/>
  <c r="G354" i="29"/>
  <c r="H354" i="29"/>
  <c r="I354" i="29"/>
  <c r="J354" i="29"/>
  <c r="K354" i="29"/>
  <c r="C355" i="29"/>
  <c r="D355" i="29"/>
  <c r="E355" i="29"/>
  <c r="F355" i="29"/>
  <c r="G355" i="29"/>
  <c r="H355" i="29"/>
  <c r="I355" i="29"/>
  <c r="J355" i="29"/>
  <c r="K355" i="29"/>
  <c r="C356" i="29"/>
  <c r="D356" i="29"/>
  <c r="E356" i="29"/>
  <c r="F356" i="29"/>
  <c r="G356" i="29"/>
  <c r="H356" i="29"/>
  <c r="I356" i="29"/>
  <c r="J356" i="29"/>
  <c r="K356" i="29"/>
  <c r="C357" i="29"/>
  <c r="D357" i="29"/>
  <c r="E357" i="29"/>
  <c r="F357" i="29"/>
  <c r="G357" i="29"/>
  <c r="H357" i="29"/>
  <c r="I357" i="29"/>
  <c r="J357" i="29"/>
  <c r="K357" i="29"/>
  <c r="C358" i="29"/>
  <c r="D358" i="29"/>
  <c r="E358" i="29"/>
  <c r="F358" i="29"/>
  <c r="G358" i="29"/>
  <c r="H358" i="29"/>
  <c r="I358" i="29"/>
  <c r="J358" i="29"/>
  <c r="K358" i="29"/>
  <c r="C359" i="29"/>
  <c r="D359" i="29"/>
  <c r="E359" i="29"/>
  <c r="F359" i="29"/>
  <c r="G359" i="29"/>
  <c r="H359" i="29"/>
  <c r="I359" i="29"/>
  <c r="J359" i="29"/>
  <c r="K359" i="29"/>
  <c r="C360" i="29"/>
  <c r="D360" i="29"/>
  <c r="E360" i="29"/>
  <c r="F360" i="29"/>
  <c r="G360" i="29"/>
  <c r="H360" i="29"/>
  <c r="I360" i="29"/>
  <c r="J360" i="29"/>
  <c r="K360" i="29"/>
  <c r="C361" i="29"/>
  <c r="D361" i="29"/>
  <c r="E361" i="29"/>
  <c r="F361" i="29"/>
  <c r="G361" i="29"/>
  <c r="H361" i="29"/>
  <c r="I361" i="29"/>
  <c r="J361" i="29"/>
  <c r="K361" i="29"/>
  <c r="C362" i="29"/>
  <c r="D362" i="29"/>
  <c r="E362" i="29"/>
  <c r="F362" i="29"/>
  <c r="G362" i="29"/>
  <c r="H362" i="29"/>
  <c r="I362" i="29"/>
  <c r="J362" i="29"/>
  <c r="K362" i="29"/>
  <c r="C363" i="29"/>
  <c r="D363" i="29"/>
  <c r="E363" i="29"/>
  <c r="F363" i="29"/>
  <c r="G363" i="29"/>
  <c r="H363" i="29"/>
  <c r="I363" i="29"/>
  <c r="J363" i="29"/>
  <c r="K363" i="29"/>
  <c r="C364" i="29"/>
  <c r="D364" i="29"/>
  <c r="E364" i="29"/>
  <c r="F364" i="29"/>
  <c r="G364" i="29"/>
  <c r="H364" i="29"/>
  <c r="I364" i="29"/>
  <c r="J364" i="29"/>
  <c r="K364" i="29"/>
  <c r="C365" i="29"/>
  <c r="D365" i="29"/>
  <c r="E365" i="29"/>
  <c r="F365" i="29"/>
  <c r="G365" i="29"/>
  <c r="H365" i="29"/>
  <c r="I365" i="29"/>
  <c r="J365" i="29"/>
  <c r="K365" i="29"/>
  <c r="C366" i="29"/>
  <c r="D366" i="29"/>
  <c r="E366" i="29"/>
  <c r="F366" i="29"/>
  <c r="G366" i="29"/>
  <c r="H366" i="29"/>
  <c r="I366" i="29"/>
  <c r="J366" i="29"/>
  <c r="K366" i="29"/>
  <c r="C367" i="29"/>
  <c r="D367" i="29"/>
  <c r="E367" i="29"/>
  <c r="F367" i="29"/>
  <c r="G367" i="29"/>
  <c r="H367" i="29"/>
  <c r="I367" i="29"/>
  <c r="J367" i="29"/>
  <c r="K367" i="29"/>
  <c r="C368" i="29"/>
  <c r="D368" i="29"/>
  <c r="E368" i="29"/>
  <c r="F368" i="29"/>
  <c r="G368" i="29"/>
  <c r="H368" i="29"/>
  <c r="I368" i="29"/>
  <c r="J368" i="29"/>
  <c r="K368" i="29"/>
  <c r="C369" i="29"/>
  <c r="D369" i="29"/>
  <c r="E369" i="29"/>
  <c r="F369" i="29"/>
  <c r="G369" i="29"/>
  <c r="H369" i="29"/>
  <c r="I369" i="29"/>
  <c r="J369" i="29"/>
  <c r="K369" i="29"/>
  <c r="C370" i="29"/>
  <c r="D370" i="29"/>
  <c r="E370" i="29"/>
  <c r="F370" i="29"/>
  <c r="G370" i="29"/>
  <c r="H370" i="29"/>
  <c r="I370" i="29"/>
  <c r="J370" i="29"/>
  <c r="K370" i="29"/>
  <c r="C371" i="29"/>
  <c r="D371" i="29"/>
  <c r="E371" i="29"/>
  <c r="F371" i="29"/>
  <c r="G371" i="29"/>
  <c r="H371" i="29"/>
  <c r="I371" i="29"/>
  <c r="J371" i="29"/>
  <c r="K371" i="29"/>
  <c r="C372" i="29"/>
  <c r="D372" i="29"/>
  <c r="E372" i="29"/>
  <c r="F372" i="29"/>
  <c r="G372" i="29"/>
  <c r="H372" i="29"/>
  <c r="I372" i="29"/>
  <c r="J372" i="29"/>
  <c r="K372" i="29"/>
  <c r="C373" i="29"/>
  <c r="D373" i="29"/>
  <c r="E373" i="29"/>
  <c r="F373" i="29"/>
  <c r="G373" i="29"/>
  <c r="H373" i="29"/>
  <c r="I373" i="29"/>
  <c r="J373" i="29"/>
  <c r="K373" i="29"/>
  <c r="C374" i="29"/>
  <c r="D374" i="29"/>
  <c r="E374" i="29"/>
  <c r="F374" i="29"/>
  <c r="G374" i="29"/>
  <c r="H374" i="29"/>
  <c r="I374" i="29"/>
  <c r="J374" i="29"/>
  <c r="K374" i="29"/>
  <c r="C375" i="29"/>
  <c r="D375" i="29"/>
  <c r="E375" i="29"/>
  <c r="F375" i="29"/>
  <c r="G375" i="29"/>
  <c r="H375" i="29"/>
  <c r="I375" i="29"/>
  <c r="J375" i="29"/>
  <c r="K375" i="29"/>
  <c r="C376" i="29"/>
  <c r="D376" i="29"/>
  <c r="E376" i="29"/>
  <c r="F376" i="29"/>
  <c r="G376" i="29"/>
  <c r="H376" i="29"/>
  <c r="I376" i="29"/>
  <c r="J376" i="29"/>
  <c r="K376" i="29"/>
  <c r="C377" i="29"/>
  <c r="D377" i="29"/>
  <c r="E377" i="29"/>
  <c r="F377" i="29"/>
  <c r="G377" i="29"/>
  <c r="H377" i="29"/>
  <c r="I377" i="29"/>
  <c r="J377" i="29"/>
  <c r="K377" i="29"/>
  <c r="C378" i="29"/>
  <c r="D378" i="29"/>
  <c r="E378" i="29"/>
  <c r="F378" i="29"/>
  <c r="G378" i="29"/>
  <c r="H378" i="29"/>
  <c r="I378" i="29"/>
  <c r="J378" i="29"/>
  <c r="K378" i="29"/>
  <c r="C379" i="29"/>
  <c r="D379" i="29"/>
  <c r="E379" i="29"/>
  <c r="F379" i="29"/>
  <c r="G379" i="29"/>
  <c r="H379" i="29"/>
  <c r="I379" i="29"/>
  <c r="J379" i="29"/>
  <c r="K379" i="29"/>
  <c r="C380" i="29"/>
  <c r="D380" i="29"/>
  <c r="E380" i="29"/>
  <c r="F380" i="29"/>
  <c r="G380" i="29"/>
  <c r="H380" i="29"/>
  <c r="I380" i="29"/>
  <c r="J380" i="29"/>
  <c r="K380" i="29"/>
  <c r="C381" i="29"/>
  <c r="D381" i="29"/>
  <c r="E381" i="29"/>
  <c r="F381" i="29"/>
  <c r="G381" i="29"/>
  <c r="H381" i="29"/>
  <c r="I381" i="29"/>
  <c r="J381" i="29"/>
  <c r="K381" i="29"/>
  <c r="C382" i="29"/>
  <c r="D382" i="29"/>
  <c r="E382" i="29"/>
  <c r="F382" i="29"/>
  <c r="G382" i="29"/>
  <c r="H382" i="29"/>
  <c r="I382" i="29"/>
  <c r="J382" i="29"/>
  <c r="K382" i="29"/>
  <c r="C383" i="29"/>
  <c r="D383" i="29"/>
  <c r="E383" i="29"/>
  <c r="F383" i="29"/>
  <c r="G383" i="29"/>
  <c r="H383" i="29"/>
  <c r="I383" i="29"/>
  <c r="J383" i="29"/>
  <c r="K383" i="29"/>
  <c r="C384" i="29"/>
  <c r="D384" i="29"/>
  <c r="E384" i="29"/>
  <c r="F384" i="29"/>
  <c r="G384" i="29"/>
  <c r="H384" i="29"/>
  <c r="I384" i="29"/>
  <c r="J384" i="29"/>
  <c r="K384" i="29"/>
  <c r="C385" i="29"/>
  <c r="D385" i="29"/>
  <c r="E385" i="29"/>
  <c r="F385" i="29"/>
  <c r="G385" i="29"/>
  <c r="H385" i="29"/>
  <c r="I385" i="29"/>
  <c r="J385" i="29"/>
  <c r="K385" i="29"/>
  <c r="C386" i="29"/>
  <c r="D386" i="29"/>
  <c r="E386" i="29"/>
  <c r="F386" i="29"/>
  <c r="G386" i="29"/>
  <c r="H386" i="29"/>
  <c r="I386" i="29"/>
  <c r="J386" i="29"/>
  <c r="K386" i="29"/>
  <c r="C387" i="29"/>
  <c r="D387" i="29"/>
  <c r="E387" i="29"/>
  <c r="F387" i="29"/>
  <c r="G387" i="29"/>
  <c r="H387" i="29"/>
  <c r="I387" i="29"/>
  <c r="J387" i="29"/>
  <c r="K387" i="29"/>
  <c r="C388" i="29"/>
  <c r="D388" i="29"/>
  <c r="E388" i="29"/>
  <c r="F388" i="29"/>
  <c r="G388" i="29"/>
  <c r="H388" i="29"/>
  <c r="I388" i="29"/>
  <c r="J388" i="29"/>
  <c r="K388" i="29"/>
  <c r="C389" i="29"/>
  <c r="D389" i="29"/>
  <c r="E389" i="29"/>
  <c r="F389" i="29"/>
  <c r="G389" i="29"/>
  <c r="H389" i="29"/>
  <c r="I389" i="29"/>
  <c r="J389" i="29"/>
  <c r="K389" i="29"/>
  <c r="C390" i="29"/>
  <c r="D390" i="29"/>
  <c r="E390" i="29"/>
  <c r="F390" i="29"/>
  <c r="G390" i="29"/>
  <c r="H390" i="29"/>
  <c r="I390" i="29"/>
  <c r="J390" i="29"/>
  <c r="K390" i="29"/>
  <c r="C391" i="29"/>
  <c r="D391" i="29"/>
  <c r="E391" i="29"/>
  <c r="F391" i="29"/>
  <c r="G391" i="29"/>
  <c r="H391" i="29"/>
  <c r="I391" i="29"/>
  <c r="J391" i="29"/>
  <c r="K391" i="29"/>
  <c r="C392" i="29"/>
  <c r="D392" i="29"/>
  <c r="E392" i="29"/>
  <c r="F392" i="29"/>
  <c r="G392" i="29"/>
  <c r="H392" i="29"/>
  <c r="I392" i="29"/>
  <c r="J392" i="29"/>
  <c r="K392" i="29"/>
  <c r="C393" i="29"/>
  <c r="D393" i="29"/>
  <c r="E393" i="29"/>
  <c r="F393" i="29"/>
  <c r="G393" i="29"/>
  <c r="H393" i="29"/>
  <c r="I393" i="29"/>
  <c r="J393" i="29"/>
  <c r="K393" i="29"/>
  <c r="C394" i="29"/>
  <c r="D394" i="29"/>
  <c r="E394" i="29"/>
  <c r="F394" i="29"/>
  <c r="G394" i="29"/>
  <c r="H394" i="29"/>
  <c r="I394" i="29"/>
  <c r="J394" i="29"/>
  <c r="K394" i="29"/>
  <c r="C395" i="29"/>
  <c r="D395" i="29"/>
  <c r="E395" i="29"/>
  <c r="F395" i="29"/>
  <c r="G395" i="29"/>
  <c r="H395" i="29"/>
  <c r="I395" i="29"/>
  <c r="J395" i="29"/>
  <c r="K395" i="29"/>
  <c r="C396" i="29"/>
  <c r="D396" i="29"/>
  <c r="E396" i="29"/>
  <c r="F396" i="29"/>
  <c r="G396" i="29"/>
  <c r="H396" i="29"/>
  <c r="I396" i="29"/>
  <c r="J396" i="29"/>
  <c r="K396" i="29"/>
  <c r="C397" i="29"/>
  <c r="D397" i="29"/>
  <c r="E397" i="29"/>
  <c r="F397" i="29"/>
  <c r="G397" i="29"/>
  <c r="H397" i="29"/>
  <c r="I397" i="29"/>
  <c r="J397" i="29"/>
  <c r="K397" i="29"/>
  <c r="C398" i="29"/>
  <c r="D398" i="29"/>
  <c r="E398" i="29"/>
  <c r="F398" i="29"/>
  <c r="G398" i="29"/>
  <c r="H398" i="29"/>
  <c r="I398" i="29"/>
  <c r="J398" i="29"/>
  <c r="K398" i="29"/>
  <c r="C399" i="29"/>
  <c r="D399" i="29"/>
  <c r="E399" i="29"/>
  <c r="F399" i="29"/>
  <c r="G399" i="29"/>
  <c r="H399" i="29"/>
  <c r="I399" i="29"/>
  <c r="J399" i="29"/>
  <c r="K399" i="29"/>
  <c r="C400" i="29"/>
  <c r="D400" i="29"/>
  <c r="E400" i="29"/>
  <c r="F400" i="29"/>
  <c r="G400" i="29"/>
  <c r="H400" i="29"/>
  <c r="I400" i="29"/>
  <c r="J400" i="29"/>
  <c r="K400" i="29"/>
  <c r="C401" i="29"/>
  <c r="D401" i="29"/>
  <c r="E401" i="29"/>
  <c r="F401" i="29"/>
  <c r="G401" i="29"/>
  <c r="H401" i="29"/>
  <c r="I401" i="29"/>
  <c r="J401" i="29"/>
  <c r="K401" i="29"/>
  <c r="C402" i="29"/>
  <c r="D402" i="29"/>
  <c r="E402" i="29"/>
  <c r="F402" i="29"/>
  <c r="G402" i="29"/>
  <c r="H402" i="29"/>
  <c r="I402" i="29"/>
  <c r="J402" i="29"/>
  <c r="K402" i="29"/>
  <c r="C403" i="29"/>
  <c r="D403" i="29"/>
  <c r="E403" i="29"/>
  <c r="F403" i="29"/>
  <c r="G403" i="29"/>
  <c r="H403" i="29"/>
  <c r="I403" i="29"/>
  <c r="J403" i="29"/>
  <c r="K403" i="29"/>
  <c r="C404" i="29"/>
  <c r="D404" i="29"/>
  <c r="E404" i="29"/>
  <c r="F404" i="29"/>
  <c r="G404" i="29"/>
  <c r="H404" i="29"/>
  <c r="I404" i="29"/>
  <c r="J404" i="29"/>
  <c r="K404" i="29"/>
  <c r="C405" i="29"/>
  <c r="D405" i="29"/>
  <c r="E405" i="29"/>
  <c r="F405" i="29"/>
  <c r="G405" i="29"/>
  <c r="H405" i="29"/>
  <c r="I405" i="29"/>
  <c r="J405" i="29"/>
  <c r="K405" i="29"/>
  <c r="C406" i="29"/>
  <c r="D406" i="29"/>
  <c r="E406" i="29"/>
  <c r="F406" i="29"/>
  <c r="G406" i="29"/>
  <c r="H406" i="29"/>
  <c r="I406" i="29"/>
  <c r="J406" i="29"/>
  <c r="K406" i="29"/>
  <c r="C407" i="29"/>
  <c r="D407" i="29"/>
  <c r="E407" i="29"/>
  <c r="F407" i="29"/>
  <c r="G407" i="29"/>
  <c r="H407" i="29"/>
  <c r="I407" i="29"/>
  <c r="J407" i="29"/>
  <c r="K407" i="29"/>
  <c r="C408" i="29"/>
  <c r="D408" i="29"/>
  <c r="E408" i="29"/>
  <c r="F408" i="29"/>
  <c r="G408" i="29"/>
  <c r="H408" i="29"/>
  <c r="I408" i="29"/>
  <c r="J408" i="29"/>
  <c r="K408" i="29"/>
  <c r="C409" i="29"/>
  <c r="D409" i="29"/>
  <c r="E409" i="29"/>
  <c r="F409" i="29"/>
  <c r="G409" i="29"/>
  <c r="H409" i="29"/>
  <c r="I409" i="29"/>
  <c r="J409" i="29"/>
  <c r="K409" i="29"/>
  <c r="C410" i="29"/>
  <c r="D410" i="29"/>
  <c r="E410" i="29"/>
  <c r="F410" i="29"/>
  <c r="G410" i="29"/>
  <c r="H410" i="29"/>
  <c r="I410" i="29"/>
  <c r="J410" i="29"/>
  <c r="K410" i="29"/>
  <c r="C411" i="29"/>
  <c r="D411" i="29"/>
  <c r="E411" i="29"/>
  <c r="F411" i="29"/>
  <c r="G411" i="29"/>
  <c r="H411" i="29"/>
  <c r="I411" i="29"/>
  <c r="J411" i="29"/>
  <c r="K411" i="29"/>
  <c r="C412" i="29"/>
  <c r="D412" i="29"/>
  <c r="E412" i="29"/>
  <c r="F412" i="29"/>
  <c r="G412" i="29"/>
  <c r="H412" i="29"/>
  <c r="I412" i="29"/>
  <c r="J412" i="29"/>
  <c r="K412" i="29"/>
  <c r="C413" i="29"/>
  <c r="D413" i="29"/>
  <c r="E413" i="29"/>
  <c r="F413" i="29"/>
  <c r="G413" i="29"/>
  <c r="H413" i="29"/>
  <c r="I413" i="29"/>
  <c r="J413" i="29"/>
  <c r="K413" i="29"/>
  <c r="C414" i="29"/>
  <c r="D414" i="29"/>
  <c r="E414" i="29"/>
  <c r="F414" i="29"/>
  <c r="G414" i="29"/>
  <c r="H414" i="29"/>
  <c r="I414" i="29"/>
  <c r="J414" i="29"/>
  <c r="K414" i="29"/>
  <c r="C415" i="29"/>
  <c r="D415" i="29"/>
  <c r="E415" i="29"/>
  <c r="F415" i="29"/>
  <c r="G415" i="29"/>
  <c r="H415" i="29"/>
  <c r="I415" i="29"/>
  <c r="J415" i="29"/>
  <c r="K415" i="29"/>
  <c r="C416" i="29"/>
  <c r="D416" i="29"/>
  <c r="E416" i="29"/>
  <c r="F416" i="29"/>
  <c r="G416" i="29"/>
  <c r="H416" i="29"/>
  <c r="I416" i="29"/>
  <c r="J416" i="29"/>
  <c r="K416" i="29"/>
  <c r="C417" i="29"/>
  <c r="D417" i="29"/>
  <c r="E417" i="29"/>
  <c r="F417" i="29"/>
  <c r="G417" i="29"/>
  <c r="H417" i="29"/>
  <c r="I417" i="29"/>
  <c r="J417" i="29"/>
  <c r="K417" i="29"/>
  <c r="C418" i="29"/>
  <c r="D418" i="29"/>
  <c r="E418" i="29"/>
  <c r="F418" i="29"/>
  <c r="G418" i="29"/>
  <c r="H418" i="29"/>
  <c r="I418" i="29"/>
  <c r="J418" i="29"/>
  <c r="K418" i="29"/>
  <c r="C419" i="29"/>
  <c r="D419" i="29"/>
  <c r="E419" i="29"/>
  <c r="F419" i="29"/>
  <c r="G419" i="29"/>
  <c r="H419" i="29"/>
  <c r="I419" i="29"/>
  <c r="J419" i="29"/>
  <c r="K419" i="29"/>
  <c r="C420" i="29"/>
  <c r="D420" i="29"/>
  <c r="E420" i="29"/>
  <c r="F420" i="29"/>
  <c r="G420" i="29"/>
  <c r="H420" i="29"/>
  <c r="I420" i="29"/>
  <c r="J420" i="29"/>
  <c r="K420" i="29"/>
  <c r="C421" i="29"/>
  <c r="D421" i="29"/>
  <c r="E421" i="29"/>
  <c r="F421" i="29"/>
  <c r="G421" i="29"/>
  <c r="H421" i="29"/>
  <c r="I421" i="29"/>
  <c r="J421" i="29"/>
  <c r="K421" i="29"/>
  <c r="D2" i="29"/>
  <c r="E2" i="29"/>
  <c r="F2" i="29"/>
  <c r="G2" i="29"/>
  <c r="H2" i="29"/>
  <c r="I2" i="29"/>
  <c r="J2" i="29"/>
  <c r="K2" i="29"/>
  <c r="C2" i="29"/>
  <c r="A2" i="23" l="1"/>
</calcChain>
</file>

<file path=xl/connections.xml><?xml version="1.0" encoding="utf-8"?>
<connections xmlns="http://schemas.openxmlformats.org/spreadsheetml/2006/main">
  <connection id="1" name="Query - Appearances" description="Connection to the 'Appearances' query in the workbook." type="5" refreshedVersion="0" background="1">
    <dbPr connection="provider=Microsoft.Mashup.OleDb.1;data source=$EmbeddedMashup(73ccda39-b34b-4b90-8a94-8152377e44bd)$;location=Appearances;extended properties=UEsDBBQAAgAIABCw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QsC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ELAjUamXRe1RAgAADwYAABMAHABGb3JtdWxhcy9TZWN0aW9uMS5tIKIYACigFAAAAAAAAAAAAAAAAAAAAAAAAAAAAJ2U34ubQBDH34X8D4uFQ0GkybV9OSwEc70G2ktaA30QOTY6SeTWXdldrwmS/72z6l1+dPtSQVc/s858xxlHQa5LwUnSr+O7kTNy1I5KKMi0roFKynNQJCIM9MgheCSikTkgidVLOBN5UwHX3peSQRgLrvFBeTXVO3JD3DMXYa5eXD9IZ8DKqtQgIzdwAxIL1lRcRZNxQO55LoqSb6Px5OMkID8aoSHRBwbR6TZ8FBwyP+i1vHOXUlRoK8hXoAVI5aKwFV3jxsEycK+XHZB04FPGkpwyKlWkZXPuMt5RvkWPq0MNJ3crTENthKx6xcaoPEv8oG3dAyY9n2F2c64/fQjN3mNAWlcDrTqukRANe91htrXAmtEDSIvh4Yky9rfvh8TCntZUa/yiNlMBG+AKbKbaBnMbHK9tdGKlt1aqlI2yjVWClUorFVZa7Kz52qm8pMdTiyRCmpr/FL/PGs5A76p9TDe8VX0hsUPCqcqBmza/LvO1+SzeHAvVRUya6hRwWhR9M3qXigKC6kuTP9B8R76VSof4otempmAZ/gOmRP16O6xKZRjvLN1TcAyDnuNGafGP4BfyMPqwd4jfukv81WM8F3jO3WPrecyPPjudsKVQpRk9i43Hgo58p3u0+47vdIrrLMBr3l3FplvKDYo92hWO7RIvkkCJtS6LV4HpaxGym7QvVuaPnJLb3Z+PyG7O2Wbj/T4HFsaNlDgPfwn5vBbi2fPb9JFWELmdvombHdNhZGb/M32GkYYtZnRcDIq3jzMovPLbvj+mxpKd0jSPd38AUEsBAi0AFAACAAgAELAjUZE/1jyrAAAA+gAAABIAAAAAAAAAAAAAAAAAAAAAAENvbmZpZy9QYWNrYWdlLnhtbFBLAQItABQAAgAIABCwI1EPyumrpAAAAOkAAAATAAAAAAAAAAAAAAAAAPcAAABbQ29udGVudF9UeXBlc10ueG1sUEsBAi0AFAACAAgAELAjUamXRe1RAgAADwYAABMAAAAAAAAAAAAAAAAA6AEAAEZvcm11bGFzL1NlY3Rpb24xLm1QSwUGAAAAAAMAAwDCAAAAhgQAAAAA" command="SELECT * FROM [Appearances]"/>
  </connection>
  <connection id="2" name="Query - batrest" description="Connection to the 'batrest' query in the workbook." type="5" refreshedVersion="0" background="1">
    <dbPr connection="provider=Microsoft.Mashup.OleDb.1;data source=$EmbeddedMashup(73ccda39-b34b-4b90-8a94-8152377e44bd)$;location=batrest;extended properties=&quot;UEsDBBQAAgAIABCw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QsC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ELAjUYRc+CUrBgAARxgAABMAHABGb3JtdWxhcy9TZWN0aW9uMS5tIKIYACigFAAAAAAAAAAAAAAAAAAAAAAAAAAAANVYbW/aSBD+jpT/sNpKld3u0dik/XAtkYCUl2saaEC6D5YVObA0Vo1t2escCPHfb3bX+HUd0uZOuqtUwM/uvOzM7MwTx3TJ3MBHc/ltfDxrnbUsNEx88fwtodGu7/or1/+OugjvMaZbugk9JxoG0SbxnBtnQzH+HWPm3HsUwEUQYnzAyD5rsSAEIY+ysxaCf/MgiZYUEI0hJ0aOvyNoGXj8N6NbRpDPf/rJ5p5GBAXRikbZPnCBbodRsMm36Kh7yZWXdTMinl/heRAxukK3wV8xBnzB3WtzUJN7yX4PxkHzWprq+onnIfZAfTTlz+0rGi+pPDn1Yip3HQ760cAXGjI0dKOYVYwI7EYru0B8ncgwSOneagVLE36sXBJAgQwCL9n4Wt0GQViKFCJCkKG3XL9V13sGcDH0L0zuWiS3v1tQZ1NIsQTUiQ7/yUTn4csMhKWYjqIgCWs5F+gx6WiPGXg7ucIH+L3HPc+DWFJn+YDuCGK7kCJxVp7nXPUgiVmwMUBlxUjJ/C3dBI+wMoUiipDMYbH2qAeXLIW1VCWRLiismZngInL8GIK/Oco2mUqVEW2rdy8hM9qW8BL3iQgxyUKrH8q1+HkbOj4vGy6dmZWo+J3WY+oYFKEMm9wnF3mpHE9l7s8PFmyxdV2aOZahwpyyRuMHJ4L1vsOYrM16aQ3ix/ZVsEw21Gfa0BV++AweYi102AN6jXAq3l7Gj1gn1hX13I3L4KZjAs6nQeuacJ7P/jLgt6D74f35uUHQtyRgdM52Hu3mP9s3gU/tY+Re4RlEMuD3e0wdCG8h0+lKimelZ6U4HHu+dOCWxV0WJUWVgwfH/w4aF1CHuCn/fJHXQM0+dDQMl3dHIyjvYzHDfeOVjnfUkfDEZx8u2lyJwGMIEavD6SWpavG+K8BRXbzXr2O3dWhch0yFZEeBjRXqbvuTOjhXCA/mdayv2Def1rGJauO4P1NIK443H9ax0eSqIn3IS6J5jFXKhWc/y1p1ghU1FqWMk1VWmmH7zFlRAbI95+eqgjIqVVQGsKZgqgCVO0XyauKqnbIeal7dKsCOSt5UgWOVIQXWUwmPKlghLXJwywb6vkQJMjZQzhy04ZC5q+P4so5X335tyTooNJavNOKCfOK7tFBINzSG7P4RuFx92QNSaib51OyFIbQSx1/SuGkLLuzBhGv/ArOnfU3XbJpAA879ykdBQeKJCVQ7CZ9FRWO8PsQB8KH4O7cIowI8qN8oMZw5pjV4lYZZs6ROG326RHiGdXUG1QksGwffZ70sfb2+/dbq84/5kH+M7bfIghtkqw0YagslH8DAop8ZAIWWCfrNN1YHvjpvrPFtg3LztHJRf9N+L48L18/9FafQ31mzXoP2zmntJtc+vx5lzi/69jseIrXGi9MaO8Lf2TzTCL7zMF+PMp05y8tYrVa1Q0TKjAtS7bDEOD/PnTvysxoJlAt1EigJe0OXNk926ao93qlFbVUb0ELVlWQaay31utqtxN5Ztf0e9JzDVf0usrnCZfpVRldQcYrVGQVWZ5jvzf8zqWvibj9D0hqJ4ejOEWS+SkoUFGl0dy8ptWppRdfUj6lqKVSBSxVo3KtQU4l2lGgcq1BvrXRBiUZKNFCiqwfledVo9K+QvF7G8Sppri4X7E0gUcLiPGmYVCXah8B7d33snNduzNogqO0tnjAb7gBPkfzupN9xbIO9wnF/ZkyW3APr2TgT9qGzwVUfwH+gjHiCD3tN8+AP3pZwbBbELn+5MV1rHhHIV2cL63pLbwmPQ5vA51J8Bmvx5a7B2QYq9sw5e4qJFVtkWX2xRcL1ulD2xvRP2ScGVdqPBLs16tOpU/AgFa8YNp5h+FlE8vh6TcbkQPih8ifMHyuksOcz9+khXGV9gu8rjvmSESwcKw+zqo5KyCI49H8jalUTRgPFr8axaM4omzNemCSDX1BOFgyzniezdtkCWOD31vHSaDeOyjptIuLauWt096mLOvId7t1vhnxte1dmKz9dIE94eCwauP8iYM8vHkFoVJXzebukXnuQRBEQnz+D6Md9EPzQ9L3F3691sXDQxPbBSrmR/Ss0I3sBjrkfJUaQxSf1sKKXv9jjK3Z+UP748W9QSwECLQAUAAIACAAQsCNRkT/WPKsAAAD6AAAAEgAAAAAAAAAAAAAAAAAAAAAAQ29uZmlnL1BhY2thZ2UueG1sUEsBAi0AFAACAAgAELAjUQ/K6aukAAAA6QAAABMAAAAAAAAAAAAAAAAA9wAAAFtDb250ZW50X1R5cGVzXS54bWxQSwECLQAUAAIACAAQsCNRhFz4JSsGAABHGAAAEwAAAAAAAAAAAAAAAADoAQAARm9ybXVsYXMvU2VjdGlvbjEubVBLBQYAAAAAAwADAMIAAABgCAAAAAA=&quot;" command="SELECT * FROM [batrest]"/>
  </connection>
  <connection id="3" keepAlive="1" name="Query - Batters" description="Connection to the 'Batters' query in the workbook." type="5" refreshedVersion="4" background="1" saveData="1">
    <dbPr connection="provider=Microsoft.Mashup.OleDb.1;data source=$EmbeddedMashup(73ccda39-b34b-4b90-8a94-8152377e44bd)$;location=Batters;extended properties=UEsDBBQAAgAIABCw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QsC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ELAjUfMhgaCdCgAAcSoAABMAHABGb3JtdWxhcy9TZWN0aW9uMS5tIKIYACigFAAAAAAAAAAAAAAAAAAAAAAAAAAAAOUa/W/ayPJ3pP4Plk+q7MThbJPktb1SCUgCXClwgffunTgUGViCVWMje2mDEP/7zez62+tA0tPTSa9SjT2zO187Mzs7m4DMqe250oj/Gr+8qbypTKS7rcu+f9sSf9e03YXtPkp1Sd7LMnki641j+Xeev946Vt9aE1n+IMvUmjkEgGNvI8sHWZq+qVBvA5McQt9UJPg38rb+nABEoZIVSJa706S55+A7JU9Uk1x8dbfrGfE1yfMXxI/HgQjk6c731skQVap/QuJZ2lRj3z/JI8+nZCHde98DGeBjFK+KQIWP1fZ7YA6Ul5xV3d06jkRXxJUG+F29IcGccM2JExA+6nBQIwafyYZKd7Yf0BwTBusrWRE0V9W4GfjsxmIBqC6qlcwEIIO0PGe7dpUiD02S+ZSURTTJUCu2WynSfQPgtOl/cHGXbHGbuzGx1qkl5gDxQm/+zoVOzBcz2GRs2va97aaw5gwaLbq0lylI272RD/C+lxuOA7Yk1nwlPWgS3W2IxHTFdU5It7YB9dYGkMwxybC/J2vvG2AG4ES+xNcw7XvEgSALwUpIUuMiCLiZ8cSxb7kBGH8dzS1jFRLTlCe1/glWRnnS0MVdjZlYi02rHrK+ePu0sVx0G5wds+VQ9h76YygYOCE3Gx/HkegqkVbmXj9MYMhUVTmbyA0F7IQ+GqwsH/BD4m0cIvSsVvCteuPNt2viUuXOZmK4FD4CZWPRlfRWkvns6jz4Jqva5IY49tqmEOeyBqKHJqubl5p06849jIH69ZWuG5r029ajZER3Dqknr9W+55JpZLef5CHY0cPo7hALjJta5xATwmPHm4RwUHo0tyDGgjr1t2mSrZXlPgLFMXihXLb6iEQPKPCHfCZD6O6ID84duTJEG/q5PLN9uvqDWD5gui69vqwinQT1BYy3KsHdWLsSTMvbutTfibmNqEWJGNWyaXHSglhlIjJUiYgMJxSRYcpEZEixiHyeSEQXfJwlYyGmZ5Ug2vY34hYw34n9uKJFsVcl8JlFgwIRuvL5tpBXYbYtyrK0XctpY0rPY3xCfU/kNjOfLHPwg5qEbM5n07HLs+xLY1duffjTt2dkR2oXawjKpU38P03dqD34XgDB+/DNqF4eCenrVEQb5pV5UkAnGZ5H3T2qFcduGNheYOO+OVhGCP6zn3DWRl3+oKDeDxvLt9aBOuY2uBn0x1Kr0+i3b+UppN6a8Yo0Eu0X/5M8clSNgnd2XTCN5QS5UVl3GmypY7u4myi6flG7UwsjhhZ4QQaf4/MriEh2z1BAYW993/OHc6roF4aux2N4NZHs7Mk2WtirOSLZbzMm1cSaCIQXiSuUMJaJpkTA3FHc8pPNvtTqsj+zuy6rcE5ZSjZ8ISeGyRcgWDNEgvTsgEK8rmegvrIPXcuLsFRFsRrjHkRkq9OHZ+O+C89mg0Ma8Ow18Pmli89WF8e0BohtDkb43gOR5M7g3/Ds/9FnI3tsVp9BcNbN7Rieg8ZneA47SH/YRcjoBseMmzjmcwufo1t8/t5AyqMeYkd3bMzgnlFm77f/Bd1BeZFq6eIGlePVIzNWKg+GBkvnPyi8grF36y54CsxmQPjHz0Cs1mTFcYCfDkgApVvkAKxsi02rxSVUVlD2xb2jS8k6UISSIwv+PKgRofjYUCy9mhal/FjwqtornH6s+DL/L4qvHRQ1DJzLZQGYSLDRh+eTPBXnUQBsF6c3mkXYfRHUKYJMwcyaANYRkLtvdovAkWBya1SENQXjRgPBJiMa2GkOBbMF6o3uirB29yY3O7U7lHcQChtCatXyzYM0xfQs46iXZdoH+1jY9F4W65UHcqvkodyABQIDAVA4ki1eYbpoJPeHglT3AmBNNN8UATsiRgJYQzS5XV4G8J4JT+JXmW5M3IjJrhzsmRtqL6LOwSQK/enbCfeDVGL5QnyciM0Wm6QcqU+goF386tlIPiuBlkkmScOisdlAKrHcOQnKhsipMbKG1D/Dsb/aI0sKNQvxE7mSU3hqxjOH/4Im2AZIM0P/YArwwiN6TzjCVgESFCOK9UUQppRIFZpZmXCaU+njJ6i2ZFW8guIFzDLHaq0RL1+jOT2fNPExusNHZ3ouTSCCpmIGhphDRgas85oxAyA4MYG+eTapwU/tbNK5LyFuHifO/G/QbCR2QfooL9NC/XkybJRQrx2nbiL1Ua8dCz9uTn9GE4kpXh6nWGPyDkcxRZAdzdxrC45fcUNRyfPR2JIZl1o+w2pYQr+0pk/6b7xXWpKlzaNZWlSXM9/KJ6CxKCvxZSyk1F4+W7Gxw3z6LT+Lm5nDeCqYXlvRpUgcq+qM1xzA/6FFXVnt9pIirbQwbD9YrI+aL0oEJVL7YcZLahFqQZbEDYgItREB5yKgMRNBTSG0JoQGgQjqLIUiCKG+EOoJoQtBMxD0FUNzTcW/qchrxDVebpnz6BS/LiwU4zjaluxUmbJPAuntZZQ52VEPJir7CS7YFGIAl4j/1sLfIMAmU0rdl2yTGfGAe7ydMf6Q2fCIjodv+N+VD3tFceDAWmGCpfpjDj9Mf7GeAK9W1AqTeDPV4DlnT2/JfuwlCFtSip24zx6rxNIpMks+nSIhvC6FuTE8yj6zUYX5iFW3RnF3qhUaBUaOsXEC45MKyehmk9vkoKFSyRe2kC9zRWHDpfbzm3C+6mP1vkDNH9mCmWDZzSxPI2cyH5T+Z1gtz8IoKfHzdkyzM7LsjB9cJAMDFIsFwyyuk1kINg8QGLeWE1q7dKsslk0aCzt7KT18rEs1fn3+cGHwG/OHbLXyir5rqYSR00D8M4Od7jysoBF5zu3TnDjV1tb3ofD53fO/zjzvq6LuJ9hDq8tMQFOeHiZhbTR9TZkR/+2BjHLkLlZCgqGEObp4p4qYaaIofuabdlC4iDqOUU8w7BmGEaSx7MOel8kfNmSdyTwSM9Gud9D4hWsWFt7CnngU5YONlxxD2XElYpJck2Xu6pLrOX7JwC+Go5HhZ2ZCCsbnlRinLNgLGmmpvzvgL6leshbiqvnAD+2UN1M8+gV2MpI2AbLBSz/e9U+9hpySFBM3sRUR9/TZSbS/6qL9O77HQqYuv4yMcsgYwgD0dh/pSpnklmCqfqxf8/zChjVoZghbuSlsQm/lqvy2MJnnIzZxRC2fFslr79RQi3nt+AlcZ4dkisehRP5JyrGmdbknM2nDXKifXoXNa9ha+U98Au+z9Fm997awEHDWZ6fxMzj06qBvRJbdFXTuc4uWq5VYB+4l1VZIFQtBSHrWnAplutCrIEztLAQOve/EV5QJqABnMVNl6OvrsxByfqlX3xvvUrK/rgPC2AjlQaIKOhTrMXzSq7X3oeuENx+X1fdXrAdzLv1Lv5LOJTBmXnqcesGmqppefXel4kScz5ZTSAiB3In0ilSi3ckdmA0hi3LtmHLN6cWkNQIFmXKhSIapn2OX6UyvXp1ndIongD7v1UgV0bRkKH6yoewhWrNnqodnG0J3NnEW/EAbxX/c36tLcLiQ0uGTww5CrCnEtkKszrH4h32ZSuS4Ds8fPQTlCCzYd5vOV2lt0ukAxWpmVdJPO4SWi/j8tQO/led/K/jMefSEXl7uQAp5+yvZxScutnewdHQ+YfymaqWS/3vEiH7ll78AUEsBAi0AFAACAAgAELAjUZE/1jyrAAAA+gAAABIAAAAAAAAAAAAAAAAAAAAAAENvbmZpZy9QYWNrYWdlLnhtbFBLAQItABQAAgAIABCwI1EPyumrpAAAAOkAAAATAAAAAAAAAAAAAAAAAPcAAABbQ29udGVudF9UeXBlc10ueG1sUEsBAi0AFAACAAgAELAjUfMhgaCdCgAAcSoAABMAAAAAAAAAAAAAAAAA6AEAAEZvcm11bGFzL1NlY3Rpb24xLm1QSwUGAAAAAAMAAwDCAAAA0gwAAAAA" command="SELECT * FROM [Batters]"/>
  </connection>
  <connection id="4" name="Query - Closers" description="Connection to the 'Closers' query in the workbook." type="5" refreshedVersion="0" background="1">
    <dbPr connection="provider=Microsoft.Mashup.OleDb.1;data source=$EmbeddedMashup(73ccda39-b34b-4b90-8a94-8152377e44bd)$;location=Closers;extended properties=&quot;UEsDBBQAAgAIABCw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QsC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ELAjUTBOaRmfAwAArAoAABMAHABGb3JtdWxhcy9TZWN0aW9uMS5tIKIYACigFAAAAAAAAAAAAAAAAAAAAAAAAAAAAK1WW4vjNhR+D+Q/CBUWG0SYpBdoFy/kOhO2zGTHoftgQvE4molZWzKSPJtg8t97ZPkWW/vSNi+RPx19534kSSMVc4Z88z/9OB6NR/IUCnpEu1hFp5i9IQ8lVI1HCH4+z0VEAVnK98mKR3lKmXI2cUInS84UfEgnC9UJfUC4Pj+J5Dt2SbCiSZzGigoPE0zQkid5yqT38x1BaxbxI4h609mvM4K+5FxRX10S6rXLySNn9OASY8hPeCd4CntH9EDDIxUSg1X78AUEq50Kd4zNBAUVPk8SPwqTUEhPibxLuTyF7A0Y95eMtnR7ETL5ykVqLNab0rHoJ0WBsyS8ULFdgX8K5JCiZ3UlqMAXGhp4y9Rvv0w0SYlLFTM1hBUNUwtL8mYBvw6P/zmE7i2QP8SWFjn/4ckC/jXEtjueKznEH4bQ+tkiZsEWC4tqizmL+VOWDUKzfp7XGMvTFyqMmSVpL4g7iz2L3UBu8dmie2M5fL8ZYhb//IeBCn8zgO63q1tTrm3RQvNBT0EdPvPvnSbwaQI9rTGnV9gE0TA6IScwNXmAI7O76e9uSzk/HkF4mUvF05YRUNMBTl8pQThT8bFmDuouOHwITCEf3PEoZlb6cuIEaJOzcgJ9yam4LGJ2NIMHFxjTM02BUWygBfMkfAxTivEfGCttFYB7nmF8xegwHimeWaeVo1AoUcguBEU80WsdRYKYXprKIIgLaONGDkyg5w30eCviIu+TJr/lVqRyy+dCDdMAYD2BigKUA/OrUeWxPEmQOlGGnvT3ZEVlRI3nNJHUSOlUVwo+00yhTSyk6ikpsUfn1gTC6oR2o77Vbt3ktESaxPZ1QGrNkU5ECJq6kM7RkLfNsnH5Pyb3tUzu4rKHIuqk2AD2RGf/Z6Lb8DUKspuY3gueZ4Ocl2hz7TTDXHdygeH2qfvk77qj9am2pfXPNMcUKHtKbtQ/05S/w84TFJGoL9T+CKhgp6IkxgSLttmPbjw9QeyqKjLinF3vE2TGORNd4oyUISZNaN3rbS2uz1nIdNno041ag5brqh4rw6AITdiMnNnUpVJ7NSvurgGIHFzXqKnL0KLOWqPVk2eZcAlXubW06udM5UiboaYi65SXd+OU9Jua3LUT9sezoklT5xFgmOY1EZRKd5x2ubrOlO8wmyfrc0STyTIXAt5rX7n49sL5N8ctAh1SD5fGzPDhGlRPusO/eSA1Mw9rO+yXV2Vhj1fnUu8cWif158d/AFBLAQItABQAAgAIABCwI1GRP9Y8qwAAAPoAAAASAAAAAAAAAAAAAAAAAAAAAABDb25maWcvUGFja2FnZS54bWxQSwECLQAUAAIACAAQsCNRD8rpq6QAAADpAAAAEwAAAAAAAAAAAAAAAAD3AAAAW0NvbnRlbnRfVHlwZXNdLnhtbFBLAQItABQAAgAIABCwI1EwTmkZnwMAAKwKAAATAAAAAAAAAAAAAAAAAOgBAABGb3JtdWxhcy9TZWN0aW9uMS5tUEsFBgAAAAADAAMAwgAAANQFAAAAAA==&quot;" command="SELECT * FROM [Closers]"/>
  </connection>
  <connection id="5" keepAlive="1" name="Query - col" description="Connection to the 'col' query in the workbook." type="5" refreshedVersion="0" background="1">
    <dbPr connection="provider=Microsoft.Mashup.OleDb.1;data source=$EmbeddedMashup(73ccda39-b34b-4b90-8a94-8152377e44bd)$;location=col;extended properties=&quot;UEsDBBQAAgAIABCw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QsC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ELAjURXZ0lZbAAAAcQAAABMAHABGb3JtdWxhcy9TZWN0aW9uMS5tIKIYACigFAAAAAAAAAAAAAAAAAAAAAAAAAAAACtOTS7JzM9TCIbQhta8XLxcxRmJRakpCsn5OQq2Ckr+AcFKCrmpJYkK0Z7FAYlFiUB2alFgaWpRpW1JUWmqjkJIZUGqrVJIakWJko4Cupqg1MLSTKBxYLWx1gBQSwECLQAUAAIACAAQsCNRkT/WPKsAAAD6AAAAEgAAAAAAAAAAAAAAAAAAAAAAQ29uZmlnL1BhY2thZ2UueG1sUEsBAi0AFAACAAgAELAjUQ/K6aukAAAA6QAAABMAAAAAAAAAAAAAAAAA9wAAAFtDb250ZW50X1R5cGVzXS54bWxQSwECLQAUAAIACAAQsCNRFdnSVlsAAABxAAAAEwAAAAAAAAAAAAAAAADoAQAARm9ybXVsYXMvU2VjdGlvbjEubVBLBQYAAAAAAwADAMIAAACQAgAAAAA=&quot;" command="SELECT * FROM [col]"/>
  </connection>
  <connection id="6" name="Query - colsToEnd" description="Connection to the 'colsToEnd' query in the workbook." type="5" refreshedVersion="0" background="1">
    <dbPr connection="provider=Microsoft.Mashup.OleDb.1;data source=$EmbeddedMashup(73ccda39-b34b-4b90-8a94-8152377e44bd)$;location=colsToEnd;extended properties=&quot;UEsDBBQAAgAIABCw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QsC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ELAjUdXe0feUAAAA0AAAABMAHABGb3JtdWxhcy9TZWN0aW9uMS5tIKIYACigFAAAAAAAAAAAAAAAAAAAAAAAAAAAAE1OMQrDMAzcDfmDRhtCoHNIl9ChUDok+YCbCGqwLbCULqV/rx1T6A0Sd9ydxLiKowhz3ae+UY3ip024wUqeF7rEDQbwKAoyZtrTilnI0AKWQezDY3uYC/WOxQznpajdhJQ2TCP5PUTW0h4dBbds60YKDxdRvw82YaAXXgUD6xqvubsNmLOmLSfq/JhfkVEu/j3WfwFQSwECLQAUAAIACAAQsCNRkT/WPKsAAAD6AAAAEgAAAAAAAAAAAAAAAAAAAAAAQ29uZmlnL1BhY2thZ2UueG1sUEsBAi0AFAACAAgAELAjUQ/K6aukAAAA6QAAABMAAAAAAAAAAAAAAAAA9wAAAFtDb250ZW50X1R5cGVzXS54bWxQSwECLQAUAAIACAAQsCNR1d7R95QAAADQAAAAEwAAAAAAAAAAAAAAAADoAQAARm9ybXVsYXMvU2VjdGlvbjEubVBLBQYAAAAAAwADAMIAAADJAgAAAAA=&quot;" command="SELECT * FROM [colsToEnd]"/>
  </connection>
  <connection id="7" name="Query - indexFrom" description="Connection to the 'indexFrom' query in the workbook." type="5" refreshedVersion="0" background="1">
    <dbPr connection="provider=Microsoft.Mashup.OleDb.1;data source=$EmbeddedMashup(73ccda39-b34b-4b90-8a94-8152377e44bd)$;location=indexFrom;extended properties=&quot;UEsDBBQAAgAIABCw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QsC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ELAjUa7X4qdjAAAAdgAAABMAHABGb3JtdWxhcy9TZWN0aW9uMS5tIKIYACigFAAAAAAAAAAAAAAAAAAAAAAAAAAAACtOTS7JzM9TCIbQhta8XLxcxRmJRakpCpl5KakVbkX5uQq2CgYKuakliQrRnsUBiUWJQHZqUWBpalGlbUlRaaqOQkhlQaqtkl9pblJqkZKOArqqoNTC0kygkbZpiTnFqbHWAFBLAQItABQAAgAIABCwI1GRP9Y8qwAAAPoAAAASAAAAAAAAAAAAAAAAAAAAAABDb25maWcvUGFja2FnZS54bWxQSwECLQAUAAIACAAQsCNRD8rpq6QAAADpAAAAEwAAAAAAAAAAAAAAAAD3AAAAW0NvbnRlbnRfVHlwZXNdLnhtbFBLAQItABQAAgAIABCwI1Gu1+KnYwAAAHYAAAATAAAAAAAAAAAAAAAAAOgBAABGb3JtdWxhcy9TZWN0aW9uMS5tUEsFBgAAAAADAAMAwgAAAJgCAAAAAA==&quot;" command="SELECT * FROM [indexFrom]"/>
  </connection>
  <connection id="8" name="Query - n" description="Connection to the 'n' query in the workbook." type="5" refreshedVersion="0" background="1">
    <dbPr connection="provider=Microsoft.Mashup.OleDb.1;data source=$EmbeddedMashup(73ccda39-b34b-4b90-8a94-8152377e44bd)$;location=n;extended properties=&quot;UEsDBBQAAgAIABCw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QsC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ELAjUSiCEHRXAAAAbQAAABMAHABGb3JtdWxhcy9TZWN0aW9uMS5tIKIYACigFAAAAAAAAAAAAAAAAAAAAAAAAAAAACtOTS7JzM9TCIbQhta8XLxcxRmJRakpCnkKtgomCrmpJYkK0Z7FAYlFiUB2alFgaWpRpW1JUWmqjkJIZUGqrZJfaW5SapGSjgK6qqDUwtJMoFFg1bHWAFBLAQItABQAAgAIABCwI1GRP9Y8qwAAAPoAAAASAAAAAAAAAAAAAAAAAAAAAABDb25maWcvUGFja2FnZS54bWxQSwECLQAUAAIACAAQsCNRD8rpq6QAAADpAAAAEwAAAAAAAAAAAAAAAAD3AAAAW0NvbnRlbnRfVHlwZXNdLnhtbFBLAQItABQAAgAIABCwI1EoghB0VwAAAG0AAAATAAAAAAAAAAAAAAAAAOgBAABGb3JtdWxhcy9TZWN0aW9uMS5tUEsFBgAAAAADAAMAwgAAAIwCAAAAAA==&quot;" command="SELECT * FROM [n]"/>
  </connection>
  <connection id="9" name="Query - order" description="Connection to the 'order' query in the workbook." type="5" refreshedVersion="0" background="1">
    <dbPr connection="provider=Microsoft.Mashup.OleDb.1;data source=$EmbeddedMashup(73ccda39-b34b-4b90-8a94-8152377e44bd)$;location=order;extended properties=&quot;UEsDBBQAAgAIABCw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QsC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ELAjUSQEF+BpAAAAfgAAABMAHABGb3JtdWxhcy9TZWN0aW9uMS5tIKIYACigFAAAAAAAAAAAAAAAAAAAAAAAAAAAACtOTS7JzM9TCIbQhta8XLxcxRmJRakpCvlFKalFCrYK/iBazyW1ODk1LyUzL10hN7UkUSHaszggsSgRyE4tCixNLaq0LSkqTdVRCKksSLVVcsyrVNJRQFcSlFpYmgk02jYtMac4NdYaAFBLAQItABQAAgAIABCwI1GRP9Y8qwAAAPoAAAASAAAAAAAAAAAAAAAAAAAAAABDb25maWcvUGFja2FnZS54bWxQSwECLQAUAAIACAAQsCNRD8rpq6QAAADpAAAAEwAAAAAAAAAAAAAAAAD3AAAAW0NvbnRlbnRfVHlwZXNdLnhtbFBLAQItABQAAgAIABCwI1EkBBfgaQAAAH4AAAATAAAAAAAAAAAAAAAAAOgBAABGb3JtdWxhcy9TZWN0aW9uMS5tUEsFBgAAAAADAAMAwgAAAJ4CAAAAAA==&quot;" command="SELECT * FROM [order]"/>
  </connection>
  <connection id="10" keepAlive="1" name="Query - p" description="Connection to the 'p' query in the workbook." type="5" refreshedVersion="0" background="1">
    <dbPr connection="provider=Microsoft.Mashup.OleDb.1;data source=$EmbeddedMashup(73ccda39-b34b-4b90-8a94-8152377e44bd)$;location=p;extended properties=&quot;UEsDBBQAAgAIABCw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QsC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ELAjUZZtEF1bBgAAphgAABMAHABGb3JtdWxhcy9TZWN0aW9uMS5tIKIYACigFAAAAAAAAAAAAAAAAAAAAAAAAAAAANVYW4/aOBR+R5r/YLlSlbReOgnTPmxLJWDKZTsdKCDtQxSNMmA6UUOSJk4XhPjve2yHXJ1h2u5Ku5UK4bN9zvG5fpOYrpgb+Gghv423F62LVvzgRHSNQtRF9w6LaMzQljIHWZN45kQOPNPoc0KjfZdFCSVouQ9pF/f8PSaoumVOvyUuSBNbbSHeQsPEF+rEjr7rr13/CyjDB4zpjm5Dz4mGQbRNPOcWRGH8O8bMufcogMsgxPiIkX3RYgG30KPsooXg3yJIohUFRGPIiZHj7wlaBR5/ZnTHCPL5o59s72lEUBCtaZTtAxPobhgF23yLjrrvufCybEbE72d4EUQMfDQP/oox4EtuXpuDmtxLDgdQDpI3UlXXTzwPsQfqoyn/3b6m8YrKm1MvpnLX8aifFHykIUNDNwLnl5UI7FYrm0B8nUg3yNO99RqWJvxa+UkABTIIvGTra3UdBGF5pOARggy95fqtutwLgIuu/8XgbkRw+/sldbaFEEtAHejwnwx07r5MQVjy6SgKkrAWc4Gego4OmIG1k2t8hOcD7nke+JI6qwd0RxCDOkHirjzOuehBErNga4DIipKS+jndBt9hZQpJFCEZw2LuUQ9qOIW1VCSRJii0mdnBZeT4MTh/ezrbpCoVRrSd3n0PkdF2hKe4T4SLSeZa/VjOxQ+70PF52vDTmVqJiuc0H1PDIAml2+Q+uchT5XQr83B5tGCLretSzSkNFeqUOZr2t77DmMzNemoN4u/t62CVbKnPtKEr7PAZ/Ii10GEP6DnC6fH2Kv6OdWJdU8/dutD2upiA8anTuibc54O/CngVdN+8vrw0CPqcBIwu2N6j3fyxfRv41D557hmegScDXt9j6oB7C5FOV1I8Sz0rxeHai5UDVRbLnpuLHDw4/heQyPs1boo/X+Q5UNMPHQ1D8e5pBOl9SmaoN57peE8dCU989uaqzYUIPAYXsTqcFklVivdFAY7qx3v9OjavQ+M6ZCpOdhTYWCFu3p/UwYXi8GBRx/qKfYtpHZuoNo77M8VpxfUWwzo2mlxXTh/zlGgeY5V04dHPoladYEWJxVPG2SwrzbBDZqzIANme83tVQemVKiodWBMwVYDKnSJ4teOqnTIfalbNFWBHdd5UgWOVIgXWUx0eVbBCWOTglg30dYkSZGygHDlowyFz16fxZZ1K335uyTwoNJZPNOIH+cR3aSGRboE60vUfgcvFly0gpWaST81eGEIrcfwVjZu24MIeTLj0jzB72jd0w6YJNODcrnwUFE48MoFqN+GzqKiM54e4AD4Wn3ONMCrAgnpFieHMMa3BqtTNmiVl2ujde4RnWFdHUB3AsnKwfdbLwtfr2y+tPv9YDPnH2H6JLKggW63AUGso2QAKlv1MAQi0TJBvvrA68NV5YY3nDcLN88JF/k37vdwvXD63V9xCf2XNeg3SO+elm1z64maUGb/s26+4i9QSr85L7Ah7Z4tMItjO3XwzymTmLC9jtVpVDxEhM65ItcMS4/IyN+7Ez2okUC7USaAk7A1d2jzbpav6eKcWuVVtQEtVV5JhrLXUm2q3Entn1fZ71HMOV7W7yOYKxfSzjK4g4hyrMwqszjBfm/9nUtfE3X6EpDUSw9GdI8h8lZQoKNLo7l5SatXSmm6oH1PVUqgCVyrQuFehphLtKNE4VqHeRmmCEo2UaKBE1w/K+6rR6F8heb2M41XCXF0u6JtAoITGRdIwqUq0D4H17ubUOW/cmLXhoHaweMBsqAEeIvndSb/j2AZ9hev+yJgsmQfas3Em9ENng1IfwH+gjHiCjwdN8+AP3pYwbBbELn+5Md1oHhHIJ2cH63pLbwmLQ5vA50p8Bhvx5W7A2AYq9sQ5e46JFVtkWXyxRUJ5XSl7Y/qn7CODKu1Hgt0a9enUKViQHq8oNp6g+ElE8vR6TfrkSPil8l+Y/6yQwp7P3MeHcJX1Cb6vuOavjGBhWHmYVWVUXCZevP4nvFZVYTRQ/Kofi+qMsjrjF4Nk8ALlZMEw63Eya8UWwAKvW8dLvd04Kuu0iYiyczfo7l0XdeQ73LvfDPna9q7MVn44QR6x8JQ0UP/CYU9PHkFoVJnzYbeiXnuQRBEQnz+D6Ot9EHzV9IPF3691sTDQxPbRSrmR/TM0I3sBjrkdJUaQ+Se1sCKXv9jjK3Z+Uf7z7d9QSwECLQAUAAIACAAQsCNRkT/WPKsAAAD6AAAAEgAAAAAAAAAAAAAAAAAAAAAAQ29uZmlnL1BhY2thZ2UueG1sUEsBAi0AFAACAAgAELAjUQ/K6aukAAAA6QAAABMAAAAAAAAAAAAAAAAA9wAAAFtDb250ZW50X1R5cGVzXS54bWxQSwECLQAUAAIACAAQsCNRlm0QXVsGAACmGAAAEwAAAAAAAAAAAAAAAADoAQAARm9ybXVsYXMvU2VjdGlvbjEubVBLBQYAAAAAAwADAMIAAACQCAAAAAA=&quot;" command="SELECT * FROM [p]"/>
  </connection>
  <connection id="11" keepAlive="1" name="Query - path" description="Connection to the 'path' query in the workbook." type="5" refreshedVersion="0" background="1">
    <dbPr connection="provider=Microsoft.Mashup.OleDb.1;data source=$EmbeddedMashup(73ccda39-b34b-4b90-8a94-8152377e44bd)$;location=path;extended properties=&quot;UEsDBBQAAgAIABCw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QsC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ELAjUa4P5t6sAAAA7AAAABMAHABGb3JtdWxhcy9TZWN0aW9uMS5tIKIYACigFAAAAAAAAAAAAAAAAAAAAAAAAAAAAF2OMQuDMBSE90D+Q0gXBZG2qzhJ1y4KHcQh2tdajIkkT7CE/PfGKhT6loO743tnocOXVqzc9JRRQonthYE7mwT2LGcSkBIWrtSz6SA4l6UDmRazMaDwps3Qaj1EsauvYoScV6KVcOaNrwutMFSaZAMceNEL9Qzo6j0BD6RvNa2MUPahzVhoOY9qDW20fUuc4+sOnjAMNkNY0Pt4B+4L/7ju6Os1aSh5qV8x+wBQSwECLQAUAAIACAAQsCNRkT/WPKsAAAD6AAAAEgAAAAAAAAAAAAAAAAAAAAAAQ29uZmlnL1BhY2thZ2UueG1sUEsBAi0AFAACAAgAELAjUQ/K6aukAAAA6QAAABMAAAAAAAAAAAAAAAAA9wAAAFtDb250ZW50X1R5cGVzXS54bWxQSwECLQAUAAIACAAQsCNRrg/m3qwAAADsAAAAEwAAAAAAAAAAAAAAAADoAQAARm9ybXVsYXMvU2VjdGlvbjEubVBLBQYAAAAAAwADAMIAAADhAgAAAAA=&quot;" command="SELECT * FROM [path]"/>
  </connection>
  <connection id="12" keepAlive="1" name="Query - People" description="Connection to the 'People' query in the workbook." type="5" refreshedVersion="0" background="1">
    <dbPr connection="provider=Microsoft.Mashup.OleDb.1;data source=$EmbeddedMashup(73ccda39-b34b-4b90-8a94-8152377e44bd)$;location=People;extended properties=&quot;UEsDBBQAAgAIABCw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QsC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ELAjUSBR2X/CAQAAqAQAABMAHABGb3JtdWxhcy9TZWN0aW9uMS5tIKIYACigFAAAAAAAAAAAAAAAAAAAAAAAAAAAAJ2TTWvjMBCG74H8B+HCkoAxaen2UnxYnH7BbuniwLKYHGR7EovKUhiN0xqT/77yByTU8mV9sTWPNHpk9BrISGjF4v59fT+fzWem4Ag5ewN9kMBCJoHmM2afWFeYtZXIHIO1zqoSFC0ehYQg0orswCwOnAr2jXn96iAzR2/pJ2uQohQEGHq+57NIy6pUJry59dmDynQu1D68+75aXfvsd6UJYqolhOfP4FUr2C793uPKe0NdWpazZ+A5oPGs1IanduJAhvqiV/ZZMtR/SBlnXHI0IWF12TIquNrbjpv6AOd2G+TK7DSWvXILzcKxv9803kHyGvBlbQ9Idh4j+KSTzxovFUjFX+BoyYuiu9ug7XNGv+zPKybYmtcTJNKVIqzdu8XECdwoEjRelAOfUuzQhGLHnIodmVLsoFuxX+dSVLyER4GGnOQnnwBP4ghqRD5A7AsaaxcT9ZSTGTWhAvXHuJxDWo1ddkJx+WSFRgSBULuuTYqw+1I/LeczoZx39jK7XQpdyX34zEAGUYVo0/pH43uq9fti2SSv1iz0ukt/421PyRDo7f/kYwhdGwne3ZpL/6HhYPilb7M6JS3Znk/ZDu//AVBLAQItABQAAgAIABCwI1GRP9Y8qwAAAPoAAAASAAAAAAAAAAAAAAAAAAAAAABDb25maWcvUGFja2FnZS54bWxQSwECLQAUAAIACAAQsCNRD8rpq6QAAADpAAAAEwAAAAAAAAAAAAAAAAD3AAAAW0NvbnRlbnRfVHlwZXNdLnhtbFBLAQItABQAAgAIABCwI1EgUdl/wgEAAKgEAAATAAAAAAAAAAAAAAAAAOgBAABGb3JtdWxhcy9TZWN0aW9uMS5tUEsFBgAAAAADAAMAwgAAAPcDAAAAAA==&quot;" command="SELECT * FROM [People]"/>
  </connection>
  <connection id="13" keepAlive="1" name="Query - pitchers" description="Connection to the 'pitchers' query in the workbook." type="5" refreshedVersion="4" background="1" saveData="1">
    <dbPr connection="provider=Microsoft.Mashup.OleDb.1;data source=$EmbeddedMashup(73ccda39-b34b-4b90-8a94-8152377e44bd)$;location=pitchers;extended properties=&quot;UEsDBBQAAgAIABCw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QsC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ELAjUQx0nMq1CQAAOyQAABMAHABGb3JtdWxhcy9TZWN0aW9uMS5tIKIYACigFAAAAAAAAAAAAAAAAAAAAAAAAAAAAN1abW/iuBb+Xqn/wcpKo6STZhKgFGaXkYBCYcsAW7jTu2KjUUrdEjUkyDGdIsR/32M7r8T0ZXZ1P9x+yIRj+5znHJ83xxPiOXUDH03Ev9avx0fHR+HCIfgOjV06X7j+A2ogD9PjIwR/k2BN5hgo7fDJuAjm6yX2qdp1PWy0A5/Cj1BdOXSBPiAlXm/MwydF02cX2HOXLsWkoeiKjtqBt176YaNs6qjjz4M7mNqwSmclHf2xDiie0I2HG+mrMQx8bGu6APKLMibBEsbuUA87d5iECqCaOrcwMRqJ6KrArKNZRG963mTueA4JG5SssyzbC8d/AI7TzQqn7KbE8cP7gCwFYjYYqhL5+narrDxng0n/AvSjMA9R/Ex3OtoqG+wIct+n1YrBmHB6SF2fFskUO0sJF+9BQrwpLh8USZcS0qRIa0vmTXojCfFbkdYfB2saFum9IqlzLZkmobVaEtESOK3maLUqmKZz3Yxp/np5i4mAyZnuGXEswdMaF+a1riSyu5LFl90iTaLfpFcQMekWSJf9izyUXeq0EHwQU+CH18GPTBBMsAcxzWjqnmPrCDvzBVJnwidtWFIyrbqWsmze3cHk9jqkwTLlCFQRAeq+UB0pK+rexZxncRTYH2bCkW3t+Mj1pex5xpmh7trnGeiPNSabluvficSjbBUFP+MlcCRdCMG15wydJVaUz4pCGSogToOVouwUZB8f0WAlzVYqRU6IHH+jo3ngsXdmRR357FV4ho4CAmGczAMI+LkLMZ5O0VDjC2Oe5031SK1JQGhxG4AYZ6DtFoQD53shquGvPQ/RBfbRiP02LnA4x0Jz7IVYzGJbHQm4wiuKui4J6Z4QThuqeQi6H29o1up9plZuTzkl2dh9GbC1YknGIjqyNNjOoyLfdJeFyv9wc+/55rY2U3CizBYLgnyjV//mRqfmSwSscja9JMF6VdhzTk3KTpLMWSRvFag+cZx8jyOarUpDmv2J4LCA5Z6QnPhrvAyeYGQETkTigrqfAiKyGrHUBQSJtNKhiscyiFxUxExXn7XGF9gZ9VlnLu7r3MR6Ylptl/fFzvPK8ZnbsNWJWEHl75E/RsDACYXZxDwxyFwl1qq0NXczmGJrmhATu6FEnNRHo5ZnQh0IIBJKfSvuZyJN0i1KXDLec15ZK/p+VOtWJZMHo/VZ8QQ6JHz/FuG/KF8xYRmdhZSLM5s+xCGkgN8D10/SjkjOOz3WLqUoMUnR2Yor2DBjgO9p06eudkCUJZVVAJQKaXtBmJcaUfaEjtaAJJWabFo8+wU/KWIEl0mkoExfJpocMWKk1ELtC2DHWMpyvMjZ5XWwABLk3juPuD+Ogxyy/WxfHiu5afKfibbJFknfMk3zfcX9IOIIAWtytRectlDNEw2qEheupeDinFBIPGKgmHgSb9vl+oF9PtmQiEz3TwOSdatWUZuMpQ9X7wR/pi0XnJoxo11eoSyvrDIrBjjRJq9MnNqWt66P1W0Sq1FSSLuAdxxSkr4jqeH7rXDiq/sD2Y4zQ0570yyxJyFey5jKVovuuUC9khAzDXmGeiMjZnr8DFV+HsidHbJ6jWSTZXx7Mm07MqLMVMmxqQDgm9TaMlj83Faw90RGlNAGMrPu0VIPPBwq+yeNl0KGax65ZTGc9LeXub22N5fsxzhYeThPUwRRXn32i0809x21h5WAWAKo6EObwvtpRmc/Bo54pwvC8O7eNCkBlj07Wa/UpASFctNLC5I6a7Xsj7OerX1S49LzqaxJJZTkEvIggP9VPTn7TUZ2ju9JXcq5/jrnEuMcrB4S1jHT2aV9wD8O9SZ5yXqmJRcvMYV3J4JkWG9zkGT2e9uTVAw4ALl1ufD0NZKUFjVorMNp0PHvVJl0PQ6mA65iyuwdVzbEhDK3yzQtUzg3gd7+A12os9glbe23RlV0LXy8ScUY910byukHxVA+pNNFS8On8oKW4aTX5C73Bo8zmfkmrv+IyTcnOU0N3JAaX2G7t1ZJH/KcZVwHa7CXVbeM8gmKaGA79bRkVGv1kxmLCzgz7GIo8/Kr0rls6vjzjLFmIkztBiRSbhxLKA7txRHnSzA/EHWIgxrpPs7LuihJsGcIJkqsUZaZI+UW2WGySr695BQ/NY3Kea16EhHHwQ9M1NlV3dZLGvqILMsw65UTRuC/TKN8IA9UXt+VMjPMNX44hMU0TLMuQVLW0CkCnGfm+SGcNcMqlVOc5bpRq8pxnr2Os8JwdsEDXwBaPisdQmoZpVpVNiosWjWq57UUac0oW3Kk1deRnjGkg/aaPGEpUPXUKhln1lnkxiCwVDbO6xo6QSo7dWScUoRs6VM5OmNoclDnr4Oq8m3+F0BdvwQqdyCxXj73RMhzhx2JbrU3fMi0ouBeQjKUasc04GnW/q1hnQsFRN5xntVtpaIjVKmhjzOoWjY6tc52WqTb2YGvq9aBGp5HLhL0I94kpZAXCfsEDosfI0CFL3KJgNydDm8JfvpGh69+5T6nVMnc51TPTNP6v7zQuXUJXfyJHVL8ps+HvoLxFgfGLpzNgZE2uBklG7k08EyK5UNtlxYX3WHnEEQ+dAAiH5NC5COHIPJBOUSxTgYx2/gWR6IuuDhw6T5hvzDyA7sPC8ll2uIA/dZJT10Jk6jjLqpwuy5iuYdE4V2Kxik/QjAlgcxtbgm+36PnPx7kfDYbu6LXe2/sKu3PfxH3Fm9w+XQJQXnvYvJXybTK30kAHTL5/mQZlVdCuvozN7Rp5xp9FGJqJbEbBXYQ8m9Wo/t4QPyznQnRVkP5rDK9v68c4ixDbSpscDEaTlG71xxedhQbuieosu9PI0n3+7/II6+qUbxM9cE0jhfuzcq7ExxKPNdn5wzVNE/LXa0wY+yAF+TG9+T8DhDx5gUODGyHkICM51Q1T6HmJHPSTwPv/CZY+FAg1UQCXgZXijDBRDMQWO4o3mmktxkHrc5PZb44oL1hK+ND3C4fDOkNC7sUiYHwBiL58Be5VhCPUo3Bak4HEJHt3hCezes+PFtNQWnCc9Bkz6999mz32Zz2iI22RhP2PgBISm/0H3gO/xzymQO+asgpbNVFZwrPUfMKnuMe4z/uM8rkgs2ZtticqzZ7TjrsedNknCcDNjrp8jmja86Zv3f+C7qD8jLVsrc3TLnk5L3TCrcjpWz+Sw5Oss+n8CcuefllGr/9C9lPDxBojS+xA/CDU2JaPbkjygPlv4R39ClehqoUORMhnjstZpR0YcW7Jd5EyZJ353mOPQNaagIJ+yYgj7dB8Khq2xmT1FC47BKkuVmU0+2fSUvpp2CGQ/5/CSKEe3zZ1RobsdPNYT9//RtQSwECLQAUAAIACAAQsCNRkT/WPKsAAAD6AAAAEgAAAAAAAAAAAAAAAAAAAAAAQ29uZmlnL1BhY2thZ2UueG1sUEsBAi0AFAACAAgAELAjUQ/K6aukAAAA6QAAABMAAAAAAAAAAAAAAAAA9wAAAFtDb250ZW50X1R5cGVzXS54bWxQSwECLQAUAAIACAAQsCNRDHScyrUJAAA7JAAAEwAAAAAAAAAAAAAAAADoAQAARm9ybXVsYXMvU2VjdGlvbjEubVBLBQYAAAAAAwADAMIAAADqCwAAAAA=&quot;" command="SELECT * FROM [pitchers]"/>
  </connection>
  <connection id="14" keepAlive="1" name="Query - Pitching" description="Connection to the 'Pitching' query in the workbook." type="5" refreshedVersion="0" background="1">
    <dbPr connection="provider=Microsoft.Mashup.OleDb.1;data source=$EmbeddedMashup(73ccda39-b34b-4b90-8a94-8152377e44bd)$;location=Pitching;extended properties=&quot;UEsDBBQAAgAIABCw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QsC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ELAjUcjfQ4sHAgAAXgUAABMAHABGb3JtdWxhcy9TZWN0aW9uMS5tIKIYACigFAAAAAAAAAAAAAAAAAAAAAAAAAAAAJ2UTYvbMBCG74H8B6HC4oAxSdotlMWHxPmkZdeNQ/dgfFDsaWJWlowkbzeE/PfKsYPTSKf6YvvR6J1XYmYkpCrnDEXNe/TU7/V78kAEZCjMVXrI2R75iILq95B+Il6JFDQJ5Ls342lVAFPOIqfgBZwp/SOdkqgDekD4ut9L5TseuPEMaF7kCoSPXeyigNOqYNL/PHTRnKU806H+aPw4dtHPiiuI1JGC3316z5xBMnAbI59wKHih1zK0ApKBkFi72pKdDmxXWu40nl0Ut3xCaZQSSoT0lahuJYMDYXutuD2W0MltBWHyNxdF47helI4lv3s64ZKSI4j1TJ9P6Tik4EOdXXTCRyANXjP19YtXi1y4VDlTJlZACosK3Vvgq7n9h4mWFhSZLLDERasXC/xlsnXIKyVNvjLRfGMJs7Dp1JLaYmc6eSlL42rmm8mVsarYgWhsXkTvLjG0+JmGRtz0uyX3wrJ5uTCZ5XzRykgRLQy0XM/+tXLuilY3n+4pXYcb/uemCSKguqdr5twVtouApAfkxE1NJnrLeDj6NugkJ1mmg4NKKl50ipo2HeDcJ3URLlWeXZXjaxckD3FTyMmg38uZVf524lwmh23azD9SoF5QCaEnzCsXbzvO35zBKX4mBfj44m+Mk3PcDqHkf1q6nRN1F2sf9utuHd7pnobnuF5JulPWv09/AVBLAQItABQAAgAIABCwI1GRP9Y8qwAAAPoAAAASAAAAAAAAAAAAAAAAAAAAAABDb25maWcvUGFja2FnZS54bWxQSwECLQAUAAIACAAQsCNRD8rpq6QAAADpAAAAEwAAAAAAAAAAAAAAAAD3AAAAW0NvbnRlbnRfVHlwZXNdLnhtbFBLAQItABQAAgAIABCwI1HI30OLBwIAAF4FAAATAAAAAAAAAAAAAAAAAOgBAABGb3JtdWxhcy9TZWN0aW9uMS5tUEsFBgAAAAADAAMAwgAAADwEAAAAAA==&quot;" command="SELECT * FROM [Pitching]"/>
  </connection>
  <connection id="15" name="Query - relief" description="Connection to the 'relief' query in the workbook." type="5" refreshedVersion="0" background="1">
    <dbPr connection="provider=Microsoft.Mashup.OleDb.1;data source=$EmbeddedMashup(73ccda39-b34b-4b90-8a94-8152377e44bd)$;location=relief;extended properties=&quot;UEsDBBQAAgAIABCw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QsC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ELAjUW+eddtyBAAAPg4AABMAHABGb3JtdWxhcy9TZWN0aW9uMS5tIKIYACigFAAAAAAAAAAAAAAAAAAAAAAAAAAAAK1XbW/bNhD+biD/gWCBQgIIw/ayYlvhArYTJ2662I2C9YNgDIpMx0IkUqCozIbh/76jqDeLTLGt8xdLD4/33PFeeMpoKCPOkKf/hx8vehe9bBcIukGrSIa7iD2jMYqpvOgh+Hk8FyEFZJa99q94mCeUSWcexbQ/40zCS+akgdyh9whX+/th9opd4l/ROEoiScUYE0zQjMd5wrLxTwOCrlnINyA6Ho5+HhH0NeeSevIQ03Hz2L/njK5dog15h1eCJ7C2Qbc02FCRYbDqMXgCwXKlxB1tM0F+iU/i2AuDOBDZWIq8rXK2C9gzaHw8pLRR9ygClm25SLTFajFzLPzkeMRpHByoWFyBfxLkkKR7eSLoiA800PCCyQ+XfaWkwDMZMWnCkgaJRUv8bAG/mdu/mNCNBfJMbGaR826XFvAPE1useC4zE781oesHi5gFm04t1BZzppNlmhpHc/0wqTCWJ09UaDMLpZ1DXFnsma4MuemdhXtu2XwzNzGLf96tQeHNDehmcXVuyqlJWig+qCnIwwf+V6sIPBpDTSvM6SQ2QTQId8jxdU6uYctoMPzVbVRONhsQnuWZ5EmjEVBdAU6XlCCcymhTafarKli/93Uir92LXsSs6ouO46N5zooO9DWn4jCN2EY3HnzEmO5pAhrFHEowj4P7IKEY/4axVFYB+MhTjE8YrS96kqfWbuVIFGQoYAeCQh6rZ3WKBDH1qDODIC6gjGs5MIHu51DjjYiLxp+U8nPdkpRueVxIMwwAVh3oeARy0LzVVGOWxzGSO8rQUr33r2gWUu05jTOqpVSoS4I7mko0j0QmOyQFdu+cm0BYFdD2qS+UW2cxLZA6sF0OCK3e0joRgoYuhLNn6m2irF3+weBui+BOD4+QRK0Qa8Ae6PT/DHRzfDVBenamN4LnqRHzAq2vnbqZq0o+Yrh9qjr5s6potaspafXTxTEElR2SM/oHmvBXWFlCEonqQu22gBJ2SpVEm2BhG71146kOYqcqlRFn744/QWScPVEpzkhxxKQ+Wvd0novX+zRgKm3U7ppWo8VzmY+lYZCE+ti0nF5UqVJ5NToOTj6IrF1X01RpaKGz5mg58ngygAISmTW3qnmm9KQJUZ2SVcyLm/WSdKuaDC9bfbDc36YXMCHR7T8hf4d/p0J1dFVSEW0F/Z5m0AI+84jVbUc35xOpvGsQXEGYqB13ELD+F7qVEyYj9w2qoZXLMKghmcU8O2ctkQ7pMgdLGtY6aJX0d/LEtBFSpmZBrblMDzl6pd+gxt3HIWKqZQVxmez2e9AwEni3wQtdrKoih27vd/nUlds0f1+PTWvd9IeDweDfXe5vWlxaoIZc9ztJa9zmtQcfLCn8S2Nc1ROMxqMXzMZTZ9vpbB7o6mmXRHl0P1qQalodmt60Tvrt27u2vzWWa02TStHp3KG2rrYzxZeRzZPrfUjj/iwXAr6gvnHx8sT5i+MefdXkxrgwZoTXJ7/8yFr/l0+WegrByg77OFla2NGruqtaWTdOqtePfwNQSwECLQAUAAIACAAQsCNRkT/WPKsAAAD6AAAAEgAAAAAAAAAAAAAAAAAAAAAAQ29uZmlnL1BhY2thZ2UueG1sUEsBAi0AFAACAAgAELAjUQ/K6aukAAAA6QAAABMAAAAAAAAAAAAAAAAA9wAAAFtDb250ZW50X1R5cGVzXS54bWxQSwECLQAUAAIACAAQsCNRb55123IEAAA+DgAAEwAAAAAAAAAAAAAAAADoAQAARm9ybXVsYXMvU2VjdGlvbjEubVBLBQYAAAAAAwADAMIAAACnBgAAAAA=&quot;" command="SELECT * FROM [relief]"/>
  </connection>
  <connection id="16" name="Query - Starters" description="Connection to the 'Starters' query in the workbook." type="5" refreshedVersion="0" background="1">
    <dbPr connection="provider=Microsoft.Mashup.OleDb.1;data source=$EmbeddedMashup(73ccda39-b34b-4b90-8a94-8152377e44bd)$;location=Starters;extended properties=&quot;UEsDBBQAAgAIABCw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QsC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ELAjUUGvQmaQAwAAXgoAABMAHABGb3JtdWxhcy9TZWN0aW9uMS5tIKIYACigFAAAAAAAAAAAAAAAAAAAAAAAAAAAAK1WW4vjNhR+D+Q/CBUWG0SYpNPC7uKFyW0mbJnJjkP3wZjicTQTs7ZkJHk2weS/98jyJbHVl7Z5ifzp6HznLkkaq4Qz5Jv/6efxaDySh0jQPdomKj4k7A15KKVqPELw83khYgrIQr5PljwuMsqUs05SOllwpuBDOnmkDugDws35SSzfsUuCJU2TLFFUeJhgghY8LTImvV9vCFqxmO9B1JvOfpsR9K3givrqlFKvW04eOaOhS4whv+Ct4Bns7dEDjfZUSAxW7aIXEKx3atwxNhMU1PhdmvpxlEZCekoUlyoXh4i9gcbdKaedup2ImHzlIjMW603pWPhJWeI8jU5UbJbgnwI5pOhRnQkq8YlGBt4w9fvtRCupcKkSpoawolFm0ZK+WcDvw+N/DKF7C+QPsYVFzn94soB/DrHNlhdKDvGHIbR6tohZsPncQm0xZ373lOeD0Kye7xqMFdkLFcbMSmkviFuLPfPtQG7+1cK9thy+Xw8xi3/+w4DCXw+g+83y2pRzV7TQfNBTUIfP/OdFE/g0hZ7WmNMrbIJoFB+QE5iaDOHI7Gb60e1U3u33ILwopOJZpxFQ0wFOn5QgnKtk32gOmi4IPwSmkEN3PEqYVX01cQK0Llg1gb4VVJzmCdubwYNLjOmRZqBRrKEFizR6jDKK8SeMlbYKwB3PMT5jFI5HiufWaeUoFEkUsRNBMU/1WkeRIKaXpjII4gLauJUDE+hxDT3eibjI+6KVX+tWpHbL50IN0wBgM4HKEshB86uh8liRpkgdKENP+nuypDKmxnOaSmqkdKprgq80V2idCKl6JBX26FybQFiT0Muob7RbVzmtkDaxfQ5IrTlyERGCpi6kczTU22XZuPwfk/taJXd+2kERXaTYAPZE5/9norvwtQT5VUzvBS/yQc4rtL122mGuO7nEcPs0ffJX09H6VNfS+meaYwoqeyRX9M804++w8wRFJJoLtT8CatipVRJjgoVt9k83np4gdqpaGXGOrvcFMuMciS5xRqoQkza07vm6FlfHPGK6bPTpltag1bqux9owKEITNiNnNnWpNF7NyptzACKh6xqapgwtdNYarZ88voqggYS01lbznqk96VLUlmST8+pmvSX9ribT24s5WJ+/pK9eTjbq1TGm6WRRCAEvrO9c/Hjh/IfjloEOgoersMxweA7qR1j4b5407ZTC2g77dVNb2NOro693ws47/fn5b1BLAQItABQAAgAIABCwI1GRP9Y8qwAAAPoAAAASAAAAAAAAAAAAAAAAAAAAAABDb25maWcvUGFja2FnZS54bWxQSwECLQAUAAIACAAQsCNRD8rpq6QAAADpAAAAEwAAAAAAAAAAAAAAAAD3AAAAW0NvbnRlbnRfVHlwZXNdLnhtbFBLAQItABQAAgAIABCwI1FBr0JmkAMAAF4KAAATAAAAAAAAAAAAAAAAAOgBAABGb3JtdWxhcy9TZWN0aW9uMS5tUEsFBgAAAAADAAMAwgAAAMUFAAAAAA==&quot;" command="SELECT * FROM [Starters]"/>
  </connection>
  <connection id="17" name="Query - t" description="Connection to the 't' query in the workbook." type="5" refreshedVersion="0" background="1">
    <dbPr connection="provider=Microsoft.Mashup.OleDb.1;data source=$EmbeddedMashup(73ccda39-b34b-4b90-8a94-8152377e44bd)$;location=t;extended properties=UEsDBBQAAgAIABCw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QsC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ELAjUX3Qg4NvAgAAgAYAABMAHABGb3JtdWxhcy9TZWN0aW9uMS5tIKIYACigFAAAAAAAAAAAAAAAAAAAAAAAAAAAAJ1U22rjMBB9D+QfhBaKAyYk2QssxQ+Jc2WXNI3L9sGYRbG1jakteSW5bTD59x3f6jTS0/rF9tHMmTOjmZE0VDFnyKvf49t+r9+TRyJohHaxCo8xe0IOSqjq9xA8Hs9FSAFx5ctwzsM8pUxZyzihQ5czBT/Syog6ohuEW/9hKF/wwPbnNInTWFHhYBvbyOVJnjLpfB7ZaMFCHoGpM558ndjoPueKeuqUUKf7HG45o8HAroV8wjvBUziL0JqSiAqJQdUDOYBhc9LgVq3ZRn6DT5PEC0lChHSUyC8p3SNhT8D4cMpoR/cgCJN/uEhrxeWhtAzx7aLAWUJOVGzmkJ8CO6TomzrbqMAnSmp4w9S3L8OSpMKlipnSYUVJamBJngzgo+7+U4dWBsjTMddg563vDOAvHdvseK6kjq91aLE3mBmw2cwQ2iBnNr3LMq00i/20xVieHqioZVakV0XcGfTMdprd7Ich9tLgvFrqmCE/b62F8JYatNrMP0o5d00LwwczBX24568XQ+DRBGa6xKyrxrYRJeERWX7dkwG4TEbj74OOchpFYOzmUvG0YwS0ngDrOqiNcKbiqGX22ykIbvy6kYNBvxczI/3lxlEQq3RQKKWKIH8jd0QQ+KbiPqfiVM2rXWXh4Ck7leW8MtnTv3kMXPVofyCviE27rF1U7/mvBM8zraIV+r5N3me0vKACw1Jp0//dXlTp1d2Ut9yOgeuKvWgq5MC1b3Fw9oEo6IpVOl0mUe1WUw6Lt5AmQzcXAnbwIxfPB86frUHhb6E4Dq4ymJT8zZoO/mfpNbmXew50mBuyUXjFW4zOfnlykVr5e/sPUEsBAi0AFAACAAgAELAjUZE/1jyrAAAA+gAAABIAAAAAAAAAAAAAAAAAAAAAAENvbmZpZy9QYWNrYWdlLnhtbFBLAQItABQAAgAIABCwI1EPyumrpAAAAOkAAAATAAAAAAAAAAAAAAAAAPcAAABbQ29udGVudF9UeXBlc10ueG1sUEsBAi0AFAACAAgAELAjUX3Qg4NvAgAAgAYAABMAAAAAAAAAAAAAAAAA6AEAAEZvcm11bGFzL1NlY3Rpb24xLm1QSwUGAAAAAAMAAwDCAAAApAQAAAAA" command="SELECT * FROM [t]"/>
  </connection>
  <connection id="18" name="Query - tableForTop" description="Connection to the 'tableForTop' query in the workbook." type="5" refreshedVersion="0" background="1">
    <dbPr connection="provider=Microsoft.Mashup.OleDb.1;data source=$EmbeddedMashup(73ccda39-b34b-4b90-8a94-8152377e44bd)$;location=tableForTop;extended properties=&quot;UEsDBBQAAgAIABCw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QsC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ELAjUZAZ2l0VAwAAQQkAABMAHABGb3JtdWxhcy9TZWN0aW9uMS5tIKIYACigFAAAAAAAAAAAAAAAAAAAAAAAAAAAAK1W32+iQBB+b+L/sOGSBpONUa93yaXhwV+o6UWtmOsDMRcK20oKu9zu0qsh/u83CygK+9Be6gvwMfPN7DjfDIL4MmQUOcW1d9u6al2JncdJgFah9HchfUYWiohsXSH4OSzlPgFkJF47Y+anMaHStMOIdEaMSngQZuLJHbpGxtG/44tXo43dMYnCOJSEWwY2MBqxKI2psL52MZpQnwVgavX63/oY3adMEkfuI2JVt50Fo2TbxkUiX4wVZzG8C9CMeAHhwoCsNt4jGJZvStwscsbILfFBFDm+F3lcWJKn55SjnUefgXGzT0hFt+EeFU+Mx0XG6qUwNfFxlhlJ5O0Jn4/hfBLskCRv8oBRZuyJV8BzKr/fdBRJjgsZUtmEJfFiDUv0rAEfmu4/m9BUAzlNbKSxc2ZLDfiric1XLJWiic+a0GStMdNgw6EmtCad4WCZJI3STNaDI0bT+JHwIs2ctFbElSaf4aphN7zTxLY1zlO7iWnO58waIRy7AU3n48tUDlXTgvhAU9CHa/b3TAQOiUDTCjNrjY0R8fwdMt2iJ7fg0u/2frQrykEQgPEoFZLFFSOghQLMelCMjESGwZHZPapge+0Wjbxtt65CqqU/nzgSYikHiWIiPeTOxcrjHtwTfp8Svs/1ivNTWMaA7lU5ayZr8icNgauQ9jm5zyKgN5Yrx3gP/QbK/CF+Cuw372Fe5J34IW7GYcIA/1JdO2MifELVvPyEOj15kbgMFtKAvNkw3SBg93MO1AwiVUvZjG9YUuyXy/UicdkrDuOy2dsAHsd6lsEfi1H4VBTJomkUIbkjtFksAkkUVko/ZYA7kkhkh1zIWpAcW5iXKWBaV8lcVetCJDlyUkqdH7RSuOCq0Bj12qAPDe9FyXJl6JbxcdOeUptyliaNsuXoaR2eloyaMJkBW/Go39/HSaO8qlHj2IsecNXYs1LiFsythbE9uEC0rdSunM4PkX8c6M4wefNJ1BmlnMNHxAPjL4+MvZjtzF1AQ4EcVS59xV9+Z2z/Z2ufesZQeegnaplhjTfrHlz15uxo6vH2H1BLAQItABQAAgAIABCwI1GRP9Y8qwAAAPoAAAASAAAAAAAAAAAAAAAAAAAAAABDb25maWcvUGFja2FnZS54bWxQSwECLQAUAAIACAAQsCNRD8rpq6QAAADpAAAAEwAAAAAAAAAAAAAAAAD3AAAAW0NvbnRlbnRfVHlwZXNdLnhtbFBLAQItABQAAgAIABCwI1GQGdpdFQMAAEEJAAATAAAAAAAAAAAAAAAAAOgBAABGb3JtdWxhcy9TZWN0aW9uMS5tUEsFBgAAAAADAAMAwgAAAEoFAAAAAA==&quot;" command="SELECT * FROM [tableForTop]"/>
  </connection>
  <connection id="19" name="Query - tableforTopByTeam" description="Connection to the 'tableforTopByTeam' query in the workbook." type="5" refreshedVersion="0" background="1">
    <dbPr connection="provider=Microsoft.Mashup.OleDb.1;data source=$EmbeddedMashup(73ccda39-b34b-4b90-8a94-8152377e44bd)$;location=tableforTopByTeam;extended properties=&quot;UEsDBBQAAgAIABCw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QsC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ELAjUbQjuiqmBgAADBwAABMAHABGb3JtdWxhcy9TZWN0aW9uMS5tIKIYACigFAAAAAAAAAAAAAAAAAAAAAAAAAAAANVY7W/aOBj/jtT/wfKkKWw+1oRuH25jErSDcusKI0j3IYqqFMwaLSRZ4uxAiP/9HtshJLEp7dZNd5VKws9+Xvy845TOmB+FyJZP8+1J46SR3nkJnSPm3QZ0ESXTKO6tp9Rbog4KKDtpIPizoyyZUUBiIoFneJBEWQx0k+ifFMPKlNO3BGrI7QRtMANGwwu8hfcN7gYBJoh6szt0QxBbx1RK3W6bOdvzLGXR0gR2NQGF2AldRt8BHbE7mqDzKMiWYUm+TQM4Ww4bOTsiRdekWAXRNPHCFI6+3NEdEpMzIsaq2XnPothYkVkUkJBEyZwmxA/ndNVPomWzEPUMf1jFHuBzxCkLkRIV75J5rqtFUG4muU8uXntLujuNtTndOrDFbTZPGn6oFVP2awwybz2W0JShJWUecobp2EuAI6PJ54wm6w5LMnDWFPzRwd1wDcLrWyb0W+YDN7HVLbOH84MAPBrb+CHsp3TFHsU/BO5nD+F8nS1vafIo3sJrwH/En60Lms5oOPfDL09gp4UXpFVhRXCAwNOnOVBJiIP6WSiSWmzp+fIg4JkNxnRFl3HgJX0I8SzweDRh/CfGIvn6IuUx3mLknjQgqLV5bzDkpcgL10R4HN4ZeJKAe+A1FJqS3J67ffsDF1uaqPOeM6/yZiSPYTtKmFJROLgrKJsNTzfkL6SoTpgFAYIMDVUXUjCN3MWrSy7gI40Z6vsJpEJViMCujaoKJNxlsaTuznl+Dfmx9pQACiTPYlUGJLQkKVmEILMJudtQ+e5TWh75J51bruclF99T4I34KR29N5/SQX5hF3lIJ3m6bvKbO8pv6CpcxC4MNeK0MZpXuZ7HmIxNNbTO0++ti2iWLWnIjL4v9AgZfEmN2GN36DnCOXlrln7HTeJc0MBf+lD3OpiA8rnROhac50M4i3gWdN68Pj01CfqcRYzabB3Qzv61dR2F1N334jFYMuL5fUk9MG/J0/lKjheh5+Q4HNueeZBlqewie5bnd174BTjymo0P+Z8v8hhQ5ENFw5C8a5pAeO+CGfKNRzpeU0/Cw5C9OWtxJgJPwURMhfMkqXMJvmjAgUre7anYRIUuVcjSULY12KWG3aQ3VEFbQ3xuq1hPs88eqdhQt/GyN9ZQa45n91VsMLyoUZcmvsNtrBYu3PuF1+odrMyxTGUejbJKD9sUyooIkOV5f646KK1SR6UBFQYjDajdKZynkOt2ynhQtJpowLaO3tKBlzpBGqyrIx7UsJJbZOOWBfR1ZSQopoGq56AMx8yf79qXs0t997kj46BUWD7RhBPyju/TUiBdwyBP539FPmdf1YBUism+a3bjGEqJF85oemgLLu3BhHP/CL2ndUUXbJRBAdb9nilR3NOBlJPwXlQWxuNDHABvy+97idAqQAM1o0Rz5phxQKvczIYjebro3XuEx7ip96DegVXhoPu4W7iv23NfOj3+Yff5x6X7EjmQQa5egKmXUNEBBEx7hQBg6FjA33rhtOHRfuFcTg4wt44zF/E36nX3duH8ub7iFM1Xzrh7gHv7OHeLc7evBoXy0577iptIz/HsOMe20HdsFxxBd27mq4Gr3hcUU61Rl0OEy8wzUq+wxDw9bSoXC8oQKBfUIVAO7AeqtHW0Stfl8UotYqtegKa6qiTdqJTUq3q1EnvH9fK7rVwdVPUuT3OlZPrRia7E4thUZ5amOtN6bf2fh7pDs9tjhrSDg+HgxhPDfH0o0YxIg5tbOVLrluZ0QcOU6pZiHTjTgeatDrW0aFuLpqkODRZaFbRookUjLTq/055Xjya/ZMjrFjNezc315ZK8IThKSLSzA52qMvYh0N5f7CrnlZ+yFhAaG4c7zIUc4C6Sz3b+TFMX5JWO+5g2WVEPpBftTMiHygapfg7/MDLiId5uDCOAH7wNodg4Sn1+uTFaGAERyCdvBevNRrMhNI5dAp8z8RktxMNfgLIHRrEH9tljk1i5RFbZl0skpNeZtjbmP2XvaVR5PRLTral2p3ZJg5y8Jth8gOAHDZK76zVpky3hh9p/w/xrbSjshsy/vwnXpz4x72uO+TMtWChWbWZ1HjWTiWvw/4TV6iLMAyN+3Y5lcWZVnPmTTjJ5gvJhwbRUP1lKskWwwPPWC3JrH2yV6thERNr5C3TzroPa8g735g9TXtveVKeVRwfIPRruggbyXxjs4cEjBhpd5HxYzWjQOs+SBAafv6Pk620UfTWaG4ffr3WwUNDC7tbJZyP3R8aM4gIccz0qE0Fhn1zDGl9+scdX3P1B+de3/wJQSwECLQAUAAIACAAQsCNRkT/WPKsAAAD6AAAAEgAAAAAAAAAAAAAAAAAAAAAAQ29uZmlnL1BhY2thZ2UueG1sUEsBAi0AFAACAAgAELAjUQ/K6aukAAAA6QAAABMAAAAAAAAAAAAAAAAA9wAAAFtDb250ZW50X1R5cGVzXS54bWxQSwECLQAUAAIACAAQsCNRtCO6KqYGAAAMHAAAEwAAAAAAAAAAAAAAAADoAQAARm9ybXVsYXMvU2VjdGlvbjEubVBLBQYAAAAAAwADAMIAAADbCAAAAAA=&quot;" command="SELECT * FROM [tableforTopByTeam]"/>
  </connection>
  <connection id="20" keepAlive="1" name="Query - teams" description="Connection to the 'teams' query in the workbook." type="5" refreshedVersion="4" background="1" saveData="1">
    <dbPr connection="provider=Microsoft.Mashup.OleDb.1;data source=$EmbeddedMashup(73ccda39-b34b-4b90-8a94-8152377e44bd)$;location=teams;extended properties=&quot;UEsDBBQAAgAIABCw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QsC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ELAjUfjTHmHdCwAACzIAABMAHABGb3JtdWxhcy9TZWN0aW9uMS5tIKIYACigFAAAAAAAAAAAAAAAAAAAAAAAAAAAAOUa/W/aSvJ3pP4Plp9U2Y1DsUlyba9UAvIBr2ngAXe9V4IiA0uxamxkL20Qyv9+M7v+XK8DSau7p7tIMfbs7nztzOzs7IZkRh3fU4b81/z7i8qLyli53Hjs+48NCbYtx5s73leloag7VSX3ZLV27eDSD1Yb176xV0RV36kqtacuAeDIX6vqg6pMXlSov4ZBLqEvKgr8Df1NMCMA0ahih4rtbQ1l5rv4Tsk9NRQPX73NakoCQ/GDOQmSfsACub8M/FXaRVcaHxB5Hjc12Pdv6tAPKJkrA/9HqAJ8hOxVEajxvsZuB8QB84KTangb11XoknhKD7+r5yScES45cUPCez086DGBj2RNlUsnCKlAhMFutDwLhqcbXA18dHM+h6YuipWOBCCDtH13s/K0Ig1DUfmQjEYMxdQrjlcp4n0B4Kzqf3JyF2xyW9sRsVeZKeYA+USvf+VEp+pLCKxzOr0K/M26MOcMGk+6slMpcNs9Vx/gfac2XRd0SezZUrkzFLpdE4XJivOcom5vQuqvTEApEMmRH5CV/x1aemBEgcLnMGt7xAUni8BahNLgLEioWcnAUWB7ISh/FY8tIxUhM7R7vfEBZka7N9DEPYOp2EhUqz/kbfHifm17aDY4OiHLoew9sseIMTBCrjbejzeiqcRSWbvawxi6THSdk4nNUEJOaqPh0g6gvU/8tUukltUOv1fP/dlmRTyqXTqMDY/CR6itbbpUXioqH12dhd9V3RifE9dZORT8XDWA9UhlDevEUC68mY8+0Dg7rdVMQ/lj41MypFuXNNLX6o3vkUmst9/UPujRR+/uEBuUm5nnqCWCJ4Y3juAg9HBmg4+FDRpssijbS9v7ChhHYIVq2exjI1pAgT7EMxVcd0sCMO7YlMHb0M7VqRPQ5Z/EDqCl69GzkyriSZs+gfKWJW3n9rakpe1vPBps5dSG1KZE3tR2aHHQnNhlLLKmEhZZm5RF1lLGImuUs8jHyVj0wMZZMJa2XNslDVfOd+IVWn4Q5+uSFtlelsCnNg0LSOgy4MuCKMJ0U+Rl4Xi2e4UhXWwJCA18mdlMA7IQ4A966rKCzWZ9l0fZp/qu2n53GzhTsiX14xU45cIhwa1VM+t3gR+C8959N6sne1z6LOPRpnVqHeTQaYTnXjdAsRLfjRzbDx1cN3uLuIH/7MactNlQ32ko993aDuxVqI+4Ds57NyOl3WneXF2oEwi9dfMZYSReL/4jcWSvGAXr7HqgGtsNhV55c+ptqOt4uJpotdpx/VIv9OjbYAW5doHO78Ai2T6CAZm9CAI/6M+oVjs2a7WkD88m0pU9XUYLazVvSNfbnEoNuSQS5mXsSjlMeKIZFjB2FJf8dLEv1boaTJ2uxzKcQ6aSdZ+rqWLEBARzhpiRayek4K+rKYiv7SLT8uNWqiNbzdE1eGS7cwPP5qALz1aTQ5rwvG7i81MXn+0u9mn3sLXVG+L7NbCkdnr/gOfNnzes5zUbdcMgOOr8YgTPXvMjPPsdxN/vImR4jn1GLezzsY3P4QU+PzcR8/AaW4eXrE9vwDCz94t/gewgvEy0bHKDwvHskSkrEwcjhWXjHyRe4ci/8OY8BOYjIPzxPRDLNVlyHOKnCxxA6hYbAEvbEtUaSQqVZ5R9cevoUrIKNSnnSII/H/QYUbJtKKZeLZtSvi14Vu4VDd+XfFn/F8nXFpIaBhZiWQgqkiz00f5ExOJ+lQCvisObrSJsUAR1iiBLMrIugXUk6AatbhE4lAxuD4uwlqTfsCdZZGQdO62+ZLREvOFlEXbVPRdGZ1aH8gpCYUHIzJpYPMhizI4y91pZrnywS5jNrmWJXCKQa0WEcgUWEPQkQGlPNnmF4bKe3B4KXA0kwLpsvCUDdmSEJLCmbPBVeRrAayY8iJ/mqjFJISY/c7BmrqkzjysH49j1Jy/H3A4ygeUTCXAgFlsckjGkGwIJ7fx330H0eQ6MXDBJCxbN9RpCie3NSFjWRc30UQ3E/hG2/dVrsqCQs5Ag5SvdhWdGPLL5L0iCZYAsMbQPJgBPPOL3lCIsFcBB0aNYXQRhWglXkZq1Mcc5Ud5/gGxL1eUzKJ/APHHM1prJ9DVbk6NxCx/DS3x0JkfKGDxoIidgyinkeMA8r5UQAIRjC/Bbr8Z1+Km/GncGJcit/ciZ/fVazVQviB/5ZVLor8f9Zgn2+n7sFmIfXl8lzI9ak9eoIjnGk/0Y64zf/jDBCLyjmq+vJNuvpKCoiXQMNmXmiSFGWANT6Kfm9Gn9jddKS6K0tTdKy/JyZltiABrJohKfxkJIvRajFevbF8Nv+V7cym3GM8703Iwug2JfVmc+ZwP+F03qynK3pyRppYnh1Z3N6qhiUiJJka7upjylljXNyYJ4IZE1rWXAmQxoTmVQSwqtS6FhKIO6CykLUmgghfpS6FxSDAR55VChqPiLkrxmkuMJ0yw2Z+h1YaIYxeGmZKXKpX0KcO8s4sjJtnowUNuNccIm4AM4Rfy3Hv2GIRaZMuI+ZZnMsQfUk+WM0YfIhlt03HzDf1d92GmaCxvWCmMsUx9z+Wb6k30P7XpFrzCO1xMDnjP29Bfsx1kAsyWp2IHr7L5MLBsi8+izIRLc60QaG6Ot7CMLVRSPWHZrFleneqFQYAqEzQMIH5RIxiebXCcPBgqVfmEJ+URICpsedR5fhMWsj+X7EjF/ZglmjOUXMxGHoLIAhP5raE0kYZak+KIes+TMPDnzJyfJRAfFZMG0ivNkFZzNhwb0W9uNtF26VBbTJoO5nbNQ7t43lDo/Pr87NvmJ+V0+W3lG3bWUw9howP+Zwg43HpbQyCzn4n5G3Gp7EwSQ+Hz2g29T3/+m6bsx1tAaKmPQUicP4yg3mjwnzUjuHqjIh3CwEiGMOBTw4pkqtkxSQfFTLNpB4iKrOMY1wahmGHmQwaIPe56kFxvyxmTt8Zl41Xsw+IFrHhadwh64FeWdzadsQ9l2JSaSHpPlzurS4zl+yMAPhuOe0WduQAbGx5Uop8zZCxIZmXsH/CVTSzaitqro+JGeRDUlvZ+gJzMtEyAZPPTjVf/Ma0QpDTFJEVuTUc/unWTra022fifnWEjU44eRcQwZgRuA3N5XutTGwhRM9PeNMx5fWLcmzXVhMzeBReilWlVfFgbzeMQGDqkd0CJ6440eSTGr79+B19gmmeJ2KOV/nDGsSUO9Vhm3USysHZ6FzepYWvlnsgO/YeGzOvA3MBGw12e78Vew6a2BvDFadlbQGQiTJuRKrAL3lGwrwoqJIAQ9e0alPB3XqsBM/VUE7Ps/SKBpYxAB9mKWzprPzl5FkKOTWvWt+SbD+/MqIIyMlB9EqqFBsRrDh1q1/jYynejk46T69pTVYI6Uv9VOlSMFlClyj0OP2VDdqFXfnOo4EMez6ZQiQiA3olpFKZHu4ArMmpB5uXRMuNbkeNwegoBMuIgl06odYZXpVa16epSTKRkA8rzVY1Fkw9Ku+Mm6sodszh7JHh4tCF06xJ3zDW3s/0l9r6HA5kLJuo/Q2otaLWlrO2qt8Va82JfLRPbL8PjWQ5KOwIT9cOhsmZUmGw6QrVZepNphm9ByFh8/duCn8vyu4CP70QNqecKGFOL2N7JNdlxs7WDh6GjM6E30SkW8jxjjr4hXRKTJSpTHyJfcA9ORbFE8NrXSonnc4dAFONP/iRXzLCVMRfDMW2FnE7zsA1PmAVGemPRYjR0f7Jienf6ofSwjqp/ZOzt64acy6pdBlN1EKBmF5yHlQ9tD/vtlkFngH7tiKVdQrlqWSTr4iUy+rDEGrmHJKJ5bJfwL/aMG2ZiLYu8LsV8q12MemL/xuYvTJalbHVxoEZyq3x5Jg70F0VgBxl+bZxYspc/fQkUpQHYurgTTuMimBoflucXidzLDSZYbAxLKB20Fos7Py3CT/Da6BON4wgZRJJMNS7Ht/pK7a+bb2+n0dmqHZGq77tym9tT2vh2vbLzNdjvzA3IL8NvEXx4vrUPW9L9TWv9v3JfgwXHvHQpZBT51FKGhL7mp0CyCJJfmxLsHDJvkisPnfoHpQ69WfBmo+RpD+eXNfwNQSwECLQAUAAIACAAQsCNRkT/WPKsAAAD6AAAAEgAAAAAAAAAAAAAAAAAAAAAAQ29uZmlnL1BhY2thZ2UueG1sUEsBAi0AFAACAAgAELAjUQ/K6aukAAAA6QAAABMAAAAAAAAAAAAAAAAA9wAAAFtDb250ZW50X1R5cGVzXS54bWxQSwECLQAUAAIACAAQsCNR+NMeYd0LAAALMgAAEwAAAAAAAAAAAAAAAADoAQAARm9ybXVsYXMvU2VjdGlvbjEubVBLBQYAAAAAAwADAMIAAAASDgAAAAA=&quot;" command="SELECT * FROM [teams]"/>
  </connection>
  <connection id="21" name="Query - top" description="Connection to the 'top' query in the workbook." type="5" refreshedVersion="0" background="1">
    <dbPr connection="provider=Microsoft.Mashup.OleDb.1;data source=$EmbeddedMashup(73ccda39-b34b-4b90-8a94-8152377e44bd)$;location=top;extended properties=&quot;UEsDBBQAAgAIABCw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QsC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ELAjUZomURkRAQAA7gEAABMAHABGb3JtdWxhcy9TZWN0aW9uMS5tIKIYACigFAAAAAAAAAAAAAAAAAAAAAAAAAAAAGVQyWrDMBC9C/wPw/Rigwjk2uBCFwylkNI6t9KDY09bgxajhToY/3slizZJo4s0T2+ZGUut67WCOt3rTcYy9gaVV0v94skc7nrV9eoTSsAJkUaSg2hMpY30otk2khCvEV2zFxTAnR4QZ4T3jDk9BJEglzEIp9betBSQ3EFjoVEHDq0W8e1odBxUfCov92Q4aNOR+eOFFmisjJZHSgHlTTQ/93Z8qa+w1sZRB6/622LAd7G9VQTzxOXTFMKD80eKKpUXAtwXKXiO9eqBbEtpchKWEmuei9+AJxocVL2x7l/Igm3z8xa4KnhaQ1Lfdl34eoxjHZUBXJB7LbxU+WUGB0ySk41wWBesV+zSNwvw6eo3P1BLAQItABQAAgAIABCwI1GRP9Y8qwAAAPoAAAASAAAAAAAAAAAAAAAAAAAAAABDb25maWcvUGFja2FnZS54bWxQSwECLQAUAAIACAAQsCNRD8rpq6QAAADpAAAAEwAAAAAAAAAAAAAAAAD3AAAAW0NvbnRlbnRfVHlwZXNdLnhtbFBLAQItABQAAgAIABCwI1GaJlEZEQEAAO4BAAATAAAAAAAAAAAAAAAAAOgBAABGb3JtdWxhcy9TZWN0aW9uMS5tUEsFBgAAAAADAAMAwgAAAEYDAAAAAA==&quot;" command="SELECT * FROM [top]"/>
  </connection>
  <connection id="22" name="Query - topByTeam" description="Connection to the 'topByTeam' query in the workbook." type="5" refreshedVersion="0" background="1">
    <dbPr connection="provider=Microsoft.Mashup.OleDb.1;data source=$EmbeddedMashup(73ccda39-b34b-4b90-8a94-8152377e44bd)$;location=topByTeam;extended properties=&quot;UEsDBBQAAgAIABCwI1G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QsCN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ELAjUbssQnPUAQAAkgQAABMAHABGb3JtdWxhcy9TZWN0aW9uMS5tIKIYACigFAAAAAAAAAAAAAAAAAAAAAAAAAAAAK1TTWvjMBC9G/wfBvVigyibHruk0I/NUgotbXIrZVHt6dagDyPLuw7G/31Hlu3ETfbU5hLpaWbezLznCjNXGA3r8L/4Hkdx9AyrWvf3xxrt9qrQeaF/wxJYyxg2qEop7MpYVUtxLxQyds6YE68SCdyYkrGOwUscOVNSkkQXR0C/talthoQkDkQFQm85ZEb6s8PGcdD+qGv1ipaDsTnaKY5awGZljdqFpLC88MXntR3v7ydsbazDHJ7M34oRvvHtnXowCbG8bYmcKr8FqqWupQT3jhoe/P30BqsMw+QoKwxRXZeOBHdYOlgVtnIfSHrsPpm3wHXKwxpC9mWe09OtH2uXSWCPXBtZK50ccnBgIWVvIxwWaVTo6LBuTPD+6j8p7lsv7tV2g0LtSRyA40KXXyn0bn0TQTnb6U9r6vJA8x4dRYeWOer29oZ1dG7ZpZS0SxTZO/zi4LYlQj+r13lX+rqunFELKvmBZEb/hMr8oZcHMpGFoOG+91DSRzbAyVCShxaOsJ1NiRsrdEXLV2Pu/6iGYjxp0uUFKZM03Ftc837FfFpt2s29+KMphfa28dkTbUD78+DHoTEyYVhbiAuP3irjVGftt+6ZQl7SNNCMNjxCd+DRf1BLAQItABQAAgAIABCwI1GRP9Y8qwAAAPoAAAASAAAAAAAAAAAAAAAAAAAAAABDb25maWcvUGFja2FnZS54bWxQSwECLQAUAAIACAAQsCNRD8rpq6QAAADpAAAAEwAAAAAAAAAAAAAAAAD3AAAAW0NvbnRlbnRfVHlwZXNdLnhtbFBLAQItABQAAgAIABCwI1G7LEJz1AEAAJIEAAATAAAAAAAAAAAAAAAAAOgBAABGb3JtdWxhcy9TZWN0aW9uMS5tUEsFBgAAAAADAAMAwgAAAAkEAAAAAA==&quot;" command="SELECT * FROM [topByTeam]"/>
  </connection>
</connections>
</file>

<file path=xl/sharedStrings.xml><?xml version="1.0" encoding="utf-8"?>
<sst xmlns="http://schemas.openxmlformats.org/spreadsheetml/2006/main" count="6433" uniqueCount="2992">
  <si>
    <t>playerID</t>
  </si>
  <si>
    <t>yearID</t>
  </si>
  <si>
    <t>stint</t>
  </si>
  <si>
    <t>teamID</t>
  </si>
  <si>
    <t>lgID</t>
  </si>
  <si>
    <t>W</t>
  </si>
  <si>
    <t>L</t>
  </si>
  <si>
    <t>G</t>
  </si>
  <si>
    <t>GS</t>
  </si>
  <si>
    <t>CG</t>
  </si>
  <si>
    <t>SHO</t>
  </si>
  <si>
    <t>SV</t>
  </si>
  <si>
    <t>IPouts</t>
  </si>
  <si>
    <t>H</t>
  </si>
  <si>
    <t>ER</t>
  </si>
  <si>
    <t>HR</t>
  </si>
  <si>
    <t>BB</t>
  </si>
  <si>
    <t>SO</t>
  </si>
  <si>
    <t>BAOpp</t>
  </si>
  <si>
    <t>ERA</t>
  </si>
  <si>
    <t>IBB</t>
  </si>
  <si>
    <t>WP</t>
  </si>
  <si>
    <t>HBP</t>
  </si>
  <si>
    <t>BK</t>
  </si>
  <si>
    <t>BFP</t>
  </si>
  <si>
    <t>GF</t>
  </si>
  <si>
    <t>R</t>
  </si>
  <si>
    <t>SH</t>
  </si>
  <si>
    <t>SF</t>
  </si>
  <si>
    <t>GIDP</t>
  </si>
  <si>
    <t>Index</t>
  </si>
  <si>
    <t>Closers.playerID</t>
  </si>
  <si>
    <t>fakeIP</t>
  </si>
  <si>
    <t>bumgama01</t>
  </si>
  <si>
    <t>SFN</t>
  </si>
  <si>
    <t>NL</t>
  </si>
  <si>
    <t>samarje01</t>
  </si>
  <si>
    <t>beedety01</t>
  </si>
  <si>
    <t>pomerdr01</t>
  </si>
  <si>
    <t>verlaju01</t>
  </si>
  <si>
    <t>HOU</t>
  </si>
  <si>
    <t>AL</t>
  </si>
  <si>
    <t>mileywa01</t>
  </si>
  <si>
    <t>colege01</t>
  </si>
  <si>
    <t>peacobr01</t>
  </si>
  <si>
    <t>thorntr01</t>
  </si>
  <si>
    <t>TOR</t>
  </si>
  <si>
    <t>sanchaa01</t>
  </si>
  <si>
    <t>stromma01</t>
  </si>
  <si>
    <t>fontwi01</t>
  </si>
  <si>
    <t>berrijo01</t>
  </si>
  <si>
    <t>MIN</t>
  </si>
  <si>
    <t>odorija01</t>
  </si>
  <si>
    <t>gibsoky01</t>
  </si>
  <si>
    <t>perezma02</t>
  </si>
  <si>
    <t>boydma01</t>
  </si>
  <si>
    <t>DET</t>
  </si>
  <si>
    <t>turnbsp01</t>
  </si>
  <si>
    <t>norrida01</t>
  </si>
  <si>
    <t>zimmejo02</t>
  </si>
  <si>
    <t>corbipa01</t>
  </si>
  <si>
    <t>WAS</t>
  </si>
  <si>
    <t>strasst01</t>
  </si>
  <si>
    <t>sanchan01</t>
  </si>
  <si>
    <t>scherma01</t>
  </si>
  <si>
    <t>gonzama02</t>
  </si>
  <si>
    <t>SEA</t>
  </si>
  <si>
    <t>kikucyu01</t>
  </si>
  <si>
    <t>leakemi01</t>
  </si>
  <si>
    <t>hernafe02</t>
  </si>
  <si>
    <t>tanakma01</t>
  </si>
  <si>
    <t>NYA</t>
  </si>
  <si>
    <t>happja01</t>
  </si>
  <si>
    <t>paxtoja01</t>
  </si>
  <si>
    <t>germado01</t>
  </si>
  <si>
    <t>musgrjo01</t>
  </si>
  <si>
    <t>PIT</t>
  </si>
  <si>
    <t>willitr01</t>
  </si>
  <si>
    <t>archech01</t>
  </si>
  <si>
    <t>braulst01</t>
  </si>
  <si>
    <t>castilu02</t>
  </si>
  <si>
    <t>CIN</t>
  </si>
  <si>
    <t>desclan01</t>
  </si>
  <si>
    <t>grayso01</t>
  </si>
  <si>
    <t>mahlety01</t>
  </si>
  <si>
    <t>bundydy01</t>
  </si>
  <si>
    <t>BAL</t>
  </si>
  <si>
    <t>meansjo01</t>
  </si>
  <si>
    <t>cashnan01</t>
  </si>
  <si>
    <t>wojcias01</t>
  </si>
  <si>
    <t>davieza01</t>
  </si>
  <si>
    <t>MIL</t>
  </si>
  <si>
    <t>anderch01</t>
  </si>
  <si>
    <t>woodrbr01</t>
  </si>
  <si>
    <t>chacijh01</t>
  </si>
  <si>
    <t>alcansa01</t>
  </si>
  <si>
    <t>MIA</t>
  </si>
  <si>
    <t>smithca03</t>
  </si>
  <si>
    <t>lopezpa01</t>
  </si>
  <si>
    <t>richatr01</t>
  </si>
  <si>
    <t>buehlwa01</t>
  </si>
  <si>
    <t>LAN</t>
  </si>
  <si>
    <t>ryuhy01</t>
  </si>
  <si>
    <t>kershcl01</t>
  </si>
  <si>
    <t>maedake01</t>
  </si>
  <si>
    <t>lynnla01</t>
  </si>
  <si>
    <t>TEX</t>
  </si>
  <si>
    <t>minormi01</t>
  </si>
  <si>
    <t>juradar01</t>
  </si>
  <si>
    <t>sampsad01</t>
  </si>
  <si>
    <t>heanean01</t>
  </si>
  <si>
    <t>LAA</t>
  </si>
  <si>
    <t>cannigr01</t>
  </si>
  <si>
    <t>suarejo01</t>
  </si>
  <si>
    <t>skaggty01</t>
  </si>
  <si>
    <t>lucchjo01</t>
  </si>
  <si>
    <t>SDN</t>
  </si>
  <si>
    <t>lauerer01</t>
  </si>
  <si>
    <t>paddach01</t>
  </si>
  <si>
    <t>quantca01</t>
  </si>
  <si>
    <t>biebesh01</t>
  </si>
  <si>
    <t>CLE</t>
  </si>
  <si>
    <t>bauertr01</t>
  </si>
  <si>
    <t>plesaza01</t>
  </si>
  <si>
    <t>clevimi01</t>
  </si>
  <si>
    <t>marquge01</t>
  </si>
  <si>
    <t>COL</t>
  </si>
  <si>
    <t>senzaan01</t>
  </si>
  <si>
    <t>grayjo02</t>
  </si>
  <si>
    <t>freelky01</t>
  </si>
  <si>
    <t>nolaaa01</t>
  </si>
  <si>
    <t>PHI</t>
  </si>
  <si>
    <t>eflinza01</t>
  </si>
  <si>
    <t>arrieja01</t>
  </si>
  <si>
    <t>velasvi01</t>
  </si>
  <si>
    <t>mortoch02</t>
  </si>
  <si>
    <t>TBA</t>
  </si>
  <si>
    <t>stanery01</t>
  </si>
  <si>
    <t>snellbl01</t>
  </si>
  <si>
    <t>chiriyo01</t>
  </si>
  <si>
    <t>darviyu01</t>
  </si>
  <si>
    <t>CHN</t>
  </si>
  <si>
    <t>quintjo01</t>
  </si>
  <si>
    <t>lestejo01</t>
  </si>
  <si>
    <t>hendrky01</t>
  </si>
  <si>
    <t>fiersmi01</t>
  </si>
  <si>
    <t>OAK</t>
  </si>
  <si>
    <t>anderbr04</t>
  </si>
  <si>
    <t>bassich01</t>
  </si>
  <si>
    <t>montafr01</t>
  </si>
  <si>
    <t>rayro02</t>
  </si>
  <si>
    <t>ARI</t>
  </si>
  <si>
    <t>kellyme01</t>
  </si>
  <si>
    <t>greinza01</t>
  </si>
  <si>
    <t>youngal01</t>
  </si>
  <si>
    <t>junisja01</t>
  </si>
  <si>
    <t>KCA</t>
  </si>
  <si>
    <t>kellebr01</t>
  </si>
  <si>
    <t>sparkgl01</t>
  </si>
  <si>
    <t>duffyda01</t>
  </si>
  <si>
    <t>syndeno01</t>
  </si>
  <si>
    <t>NYN</t>
  </si>
  <si>
    <t>degroja01</t>
  </si>
  <si>
    <t>wheelza01</t>
  </si>
  <si>
    <t>matzst01</t>
  </si>
  <si>
    <t>novaiv01</t>
  </si>
  <si>
    <t>CHA</t>
  </si>
  <si>
    <t>lopezre01</t>
  </si>
  <si>
    <t>giolilu01</t>
  </si>
  <si>
    <t>ceasedy01</t>
  </si>
  <si>
    <t>rodried05</t>
  </si>
  <si>
    <t>BOS</t>
  </si>
  <si>
    <t>porceri01</t>
  </si>
  <si>
    <t>salech01</t>
  </si>
  <si>
    <t>priceda01</t>
  </si>
  <si>
    <t>teherju01</t>
  </si>
  <si>
    <t>ATL</t>
  </si>
  <si>
    <t>friedma01</t>
  </si>
  <si>
    <t>sorokmi01</t>
  </si>
  <si>
    <t>foltymi01</t>
  </si>
  <si>
    <t>flaheja01</t>
  </si>
  <si>
    <t>SLN</t>
  </si>
  <si>
    <t>hudsoda02</t>
  </si>
  <si>
    <t>mikolmi01</t>
  </si>
  <si>
    <t>wainwad01</t>
  </si>
  <si>
    <t>smithwi04</t>
  </si>
  <si>
    <t>rodride01</t>
  </si>
  <si>
    <t>andersh01</t>
  </si>
  <si>
    <t>hollade01</t>
  </si>
  <si>
    <t>moronre01</t>
  </si>
  <si>
    <t>watsoto01</t>
  </si>
  <si>
    <t>osunaro01</t>
  </si>
  <si>
    <t>mchugco01</t>
  </si>
  <si>
    <t>valdefr01</t>
  </si>
  <si>
    <t>devench02</t>
  </si>
  <si>
    <t>jamesjo02</t>
  </si>
  <si>
    <t>gileske01</t>
  </si>
  <si>
    <t>gavigsa01</t>
  </si>
  <si>
    <t>wagueja01</t>
  </si>
  <si>
    <t>pannoth01</t>
  </si>
  <si>
    <t>lawde01</t>
  </si>
  <si>
    <t>buchhcl01</t>
  </si>
  <si>
    <t>romose01</t>
  </si>
  <si>
    <t>rogerta01</t>
  </si>
  <si>
    <t>pinedmi01</t>
  </si>
  <si>
    <t>maytr01</t>
  </si>
  <si>
    <t>duffety01</t>
  </si>
  <si>
    <t>harpery01</t>
  </si>
  <si>
    <t>greensh02</t>
  </si>
  <si>
    <t>ramirni01</t>
  </si>
  <si>
    <t>farmebu01</t>
  </si>
  <si>
    <t>jimenjo02</t>
  </si>
  <si>
    <t>verhadr01</t>
  </si>
  <si>
    <t>sotogr01</t>
  </si>
  <si>
    <t>eliasro01</t>
  </si>
  <si>
    <t>doolise01</t>
  </si>
  <si>
    <t>feddeer01</t>
  </si>
  <si>
    <t>suerowa01</t>
  </si>
  <si>
    <t>rossjo01</t>
  </si>
  <si>
    <t>guerrja01</t>
  </si>
  <si>
    <t>leblawa01</t>
  </si>
  <si>
    <t>milonto01</t>
  </si>
  <si>
    <t>swanser01</t>
  </si>
  <si>
    <t>bassan01</t>
  </si>
  <si>
    <t>brennbr01</t>
  </si>
  <si>
    <t>chapmar01</t>
  </si>
  <si>
    <t>sabatcc01</t>
  </si>
  <si>
    <t>cessalu01</t>
  </si>
  <si>
    <t>greench03</t>
  </si>
  <si>
    <t>cortene01</t>
  </si>
  <si>
    <t>ottavad01</t>
  </si>
  <si>
    <t>riverfe01</t>
  </si>
  <si>
    <t>lylesjo01</t>
  </si>
  <si>
    <t>agrazda01</t>
  </si>
  <si>
    <t>liriafr01</t>
  </si>
  <si>
    <t>rodriri05</t>
  </si>
  <si>
    <t>felizmi01</t>
  </si>
  <si>
    <t>iglesra01</t>
  </si>
  <si>
    <t>roarkta01</t>
  </si>
  <si>
    <t>lorenmi01</t>
  </si>
  <si>
    <t>stephro01</t>
  </si>
  <si>
    <t>garream01</t>
  </si>
  <si>
    <t>givenmy01</t>
  </si>
  <si>
    <t>ynoaga01</t>
  </si>
  <si>
    <t>hessda01</t>
  </si>
  <si>
    <t>castrmi01</t>
  </si>
  <si>
    <t>brookaa01</t>
  </si>
  <si>
    <t>frypa01</t>
  </si>
  <si>
    <t>haderjo01</t>
  </si>
  <si>
    <t>housead01</t>
  </si>
  <si>
    <t>gonzagi01</t>
  </si>
  <si>
    <t>peralfr01</t>
  </si>
  <si>
    <t>guerrju02</t>
  </si>
  <si>
    <t>claudal01</t>
  </si>
  <si>
    <t>janseke01</t>
  </si>
  <si>
    <t>stripro01</t>
  </si>
  <si>
    <t>uriasju01</t>
  </si>
  <si>
    <t>baezpe01</t>
  </si>
  <si>
    <t>garciyi01</t>
  </si>
  <si>
    <t>hillri01</t>
  </si>
  <si>
    <t>leclejo01</t>
  </si>
  <si>
    <t>chaveje01</t>
  </si>
  <si>
    <t>martibr01</t>
  </si>
  <si>
    <t>smylydr01</t>
  </si>
  <si>
    <t>kellesh01</t>
  </si>
  <si>
    <t>allarko01</t>
  </si>
  <si>
    <t>robleha01</t>
  </si>
  <si>
    <t>cahiltr01</t>
  </si>
  <si>
    <t>penafe01</t>
  </si>
  <si>
    <t>barrija01</t>
  </si>
  <si>
    <t>buttrty01</t>
  </si>
  <si>
    <t>peterdi01</t>
  </si>
  <si>
    <t>yateski01</t>
  </si>
  <si>
    <t>strahma01</t>
  </si>
  <si>
    <t>stammcr01</t>
  </si>
  <si>
    <t>lametdi01</t>
  </si>
  <si>
    <t>perdolu02</t>
  </si>
  <si>
    <t>margeni01</t>
  </si>
  <si>
    <t>handbr01</t>
  </si>
  <si>
    <t>plutkad01</t>
  </si>
  <si>
    <t>carraca01</t>
  </si>
  <si>
    <t>clippty01</t>
  </si>
  <si>
    <t>wittgni01</t>
  </si>
  <si>
    <t>civalaa01</t>
  </si>
  <si>
    <t>daviswa01</t>
  </si>
  <si>
    <t>lambepe01</t>
  </si>
  <si>
    <t>shawbr01</t>
  </si>
  <si>
    <t>estevca01</t>
  </si>
  <si>
    <t>hoffmje02</t>
  </si>
  <si>
    <t>bettich01</t>
  </si>
  <si>
    <t>nerishe01</t>
  </si>
  <si>
    <t>pivetni01</t>
  </si>
  <si>
    <t>alvarjo02</t>
  </si>
  <si>
    <t>eickhje01</t>
  </si>
  <si>
    <t>vargaja01</t>
  </si>
  <si>
    <t>paganem01</t>
  </si>
  <si>
    <t>yarbrry01</t>
  </si>
  <si>
    <t>beeksja01</t>
  </si>
  <si>
    <t>castidi01</t>
  </si>
  <si>
    <t>glasnty01</t>
  </si>
  <si>
    <t>drakeol01</t>
  </si>
  <si>
    <t>kimbrcr01</t>
  </si>
  <si>
    <t>hamelco01</t>
  </si>
  <si>
    <t>chatwty01</t>
  </si>
  <si>
    <t>cishest01</t>
  </si>
  <si>
    <t>ryanky01</t>
  </si>
  <si>
    <t>kintzbr01</t>
  </si>
  <si>
    <t>urenajo01</t>
  </si>
  <si>
    <t>hernael01</t>
  </si>
  <si>
    <t>yamamjo01</t>
  </si>
  <si>
    <t>chenwe02</t>
  </si>
  <si>
    <t>conlead01</t>
  </si>
  <si>
    <t>hendrli01</t>
  </si>
  <si>
    <t>petityu01</t>
  </si>
  <si>
    <t>baileho02</t>
  </si>
  <si>
    <t>soriajo01</t>
  </si>
  <si>
    <t>trivilo01</t>
  </si>
  <si>
    <t>mengdda01</t>
  </si>
  <si>
    <t>bradlar01</t>
  </si>
  <si>
    <t>clarkta01</t>
  </si>
  <si>
    <t>godleza01</t>
  </si>
  <si>
    <t>andrima01</t>
  </si>
  <si>
    <t>weavelu01</t>
  </si>
  <si>
    <t>lopezyo01</t>
  </si>
  <si>
    <t>kenneia01</t>
  </si>
  <si>
    <t>lopezjo02</t>
  </si>
  <si>
    <t>barlosc01</t>
  </si>
  <si>
    <t>montgmi01</t>
  </si>
  <si>
    <t>mccarke01</t>
  </si>
  <si>
    <t>diazed04</t>
  </si>
  <si>
    <t>lugose01</t>
  </si>
  <si>
    <t>gsellro01</t>
  </si>
  <si>
    <t>familje01</t>
  </si>
  <si>
    <t>colomal01</t>
  </si>
  <si>
    <t>detwiro01</t>
  </si>
  <si>
    <t>osichjo01</t>
  </si>
  <si>
    <t>bummeaa01</t>
  </si>
  <si>
    <t>coveydy01</t>
  </si>
  <si>
    <t>fryja01</t>
  </si>
  <si>
    <t>workmbr01</t>
  </si>
  <si>
    <t>waldema01</t>
  </si>
  <si>
    <t>eovalna01</t>
  </si>
  <si>
    <t>barnema01</t>
  </si>
  <si>
    <t>velazhe01</t>
  </si>
  <si>
    <t>brasiry01</t>
  </si>
  <si>
    <t>jackslu01</t>
  </si>
  <si>
    <t>keuchda01</t>
  </si>
  <si>
    <t>gausmke01</t>
  </si>
  <si>
    <t>tomlijo01</t>
  </si>
  <si>
    <t>newcose01</t>
  </si>
  <si>
    <t>martica04</t>
  </si>
  <si>
    <t>wachami01</t>
  </si>
  <si>
    <t>gallegi01</t>
  </si>
  <si>
    <t>brebbjo01</t>
  </si>
  <si>
    <t>gantjo01</t>
  </si>
  <si>
    <t>webbty01</t>
  </si>
  <si>
    <t>ptid</t>
  </si>
  <si>
    <t>bumgama01SFN</t>
  </si>
  <si>
    <t>samarje01SFN</t>
  </si>
  <si>
    <t>beedety01SFN</t>
  </si>
  <si>
    <t>pomerdr01SFN</t>
  </si>
  <si>
    <t>verlaju01HOU</t>
  </si>
  <si>
    <t>mileywa01HOU</t>
  </si>
  <si>
    <t>colege01HOU</t>
  </si>
  <si>
    <t>peacobr01HOU</t>
  </si>
  <si>
    <t>thorntr01TOR</t>
  </si>
  <si>
    <t>sanchaa01TOR</t>
  </si>
  <si>
    <t>stromma01TOR</t>
  </si>
  <si>
    <t>fontwi01TOR</t>
  </si>
  <si>
    <t>berrijo01MIN</t>
  </si>
  <si>
    <t>odorija01MIN</t>
  </si>
  <si>
    <t>gibsoky01MIN</t>
  </si>
  <si>
    <t>perezma02MIN</t>
  </si>
  <si>
    <t>boydma01DET</t>
  </si>
  <si>
    <t>turnbsp01DET</t>
  </si>
  <si>
    <t>norrida01DET</t>
  </si>
  <si>
    <t>zimmejo02DET</t>
  </si>
  <si>
    <t>corbipa01WAS</t>
  </si>
  <si>
    <t>strasst01WAS</t>
  </si>
  <si>
    <t>sanchan01WAS</t>
  </si>
  <si>
    <t>scherma01WAS</t>
  </si>
  <si>
    <t>gonzama02SEA</t>
  </si>
  <si>
    <t>kikucyu01SEA</t>
  </si>
  <si>
    <t>leakemi01SEA</t>
  </si>
  <si>
    <t>hernafe02SEA</t>
  </si>
  <si>
    <t>tanakma01NYA</t>
  </si>
  <si>
    <t>happja01NYA</t>
  </si>
  <si>
    <t>paxtoja01NYA</t>
  </si>
  <si>
    <t>germado01NYA</t>
  </si>
  <si>
    <t>musgrjo01PIT</t>
  </si>
  <si>
    <t>willitr01PIT</t>
  </si>
  <si>
    <t>archech01PIT</t>
  </si>
  <si>
    <t>braulst01PIT</t>
  </si>
  <si>
    <t>castilu02CIN</t>
  </si>
  <si>
    <t>desclan01CIN</t>
  </si>
  <si>
    <t>grayso01CIN</t>
  </si>
  <si>
    <t>mahlety01CIN</t>
  </si>
  <si>
    <t>bundydy01BAL</t>
  </si>
  <si>
    <t>meansjo01BAL</t>
  </si>
  <si>
    <t>cashnan01BAL</t>
  </si>
  <si>
    <t>wojcias01BAL</t>
  </si>
  <si>
    <t>davieza01MIL</t>
  </si>
  <si>
    <t>anderch01MIL</t>
  </si>
  <si>
    <t>woodrbr01MIL</t>
  </si>
  <si>
    <t>chacijh01MIL</t>
  </si>
  <si>
    <t>alcansa01MIA</t>
  </si>
  <si>
    <t>smithca03MIA</t>
  </si>
  <si>
    <t>lopezpa01MIA</t>
  </si>
  <si>
    <t>richatr01MIA</t>
  </si>
  <si>
    <t>buehlwa01LAN</t>
  </si>
  <si>
    <t>ryuhy01LAN</t>
  </si>
  <si>
    <t>kershcl01LAN</t>
  </si>
  <si>
    <t>maedake01LAN</t>
  </si>
  <si>
    <t>lynnla01TEX</t>
  </si>
  <si>
    <t>minormi01TEX</t>
  </si>
  <si>
    <t>juradar01TEX</t>
  </si>
  <si>
    <t>sampsad01TEX</t>
  </si>
  <si>
    <t>heanean01LAA</t>
  </si>
  <si>
    <t>cannigr01LAA</t>
  </si>
  <si>
    <t>suarejo01LAA</t>
  </si>
  <si>
    <t>skaggty01LAA</t>
  </si>
  <si>
    <t>lucchjo01SDN</t>
  </si>
  <si>
    <t>lauerer01SDN</t>
  </si>
  <si>
    <t>paddach01SDN</t>
  </si>
  <si>
    <t>quantca01SDN</t>
  </si>
  <si>
    <t>biebesh01CLE</t>
  </si>
  <si>
    <t>bauertr01CLE</t>
  </si>
  <si>
    <t>plesaza01CLE</t>
  </si>
  <si>
    <t>clevimi01CLE</t>
  </si>
  <si>
    <t>marquge01COL</t>
  </si>
  <si>
    <t>senzaan01COL</t>
  </si>
  <si>
    <t>grayjo02COL</t>
  </si>
  <si>
    <t>freelky01COL</t>
  </si>
  <si>
    <t>nolaaa01PHI</t>
  </si>
  <si>
    <t>eflinza01PHI</t>
  </si>
  <si>
    <t>arrieja01PHI</t>
  </si>
  <si>
    <t>velasvi01PHI</t>
  </si>
  <si>
    <t>mortoch02TBA</t>
  </si>
  <si>
    <t>stanery01TBA</t>
  </si>
  <si>
    <t>snellbl01TBA</t>
  </si>
  <si>
    <t>chiriyo01TBA</t>
  </si>
  <si>
    <t>darviyu01CHN</t>
  </si>
  <si>
    <t>quintjo01CHN</t>
  </si>
  <si>
    <t>lestejo01CHN</t>
  </si>
  <si>
    <t>hendrky01CHN</t>
  </si>
  <si>
    <t>fiersmi01OAK</t>
  </si>
  <si>
    <t>anderbr04OAK</t>
  </si>
  <si>
    <t>bassich01OAK</t>
  </si>
  <si>
    <t>montafr01OAK</t>
  </si>
  <si>
    <t>rayro02ARI</t>
  </si>
  <si>
    <t>kellyme01ARI</t>
  </si>
  <si>
    <t>greinza01ARI</t>
  </si>
  <si>
    <t>youngal01ARI</t>
  </si>
  <si>
    <t>junisja01KCA</t>
  </si>
  <si>
    <t>kellebr01KCA</t>
  </si>
  <si>
    <t>sparkgl01KCA</t>
  </si>
  <si>
    <t>duffyda01KCA</t>
  </si>
  <si>
    <t>syndeno01NYN</t>
  </si>
  <si>
    <t>degroja01NYN</t>
  </si>
  <si>
    <t>wheelza01NYN</t>
  </si>
  <si>
    <t>matzst01NYN</t>
  </si>
  <si>
    <t>novaiv01CHA</t>
  </si>
  <si>
    <t>lopezre01CHA</t>
  </si>
  <si>
    <t>giolilu01CHA</t>
  </si>
  <si>
    <t>ceasedy01CHA</t>
  </si>
  <si>
    <t>rodried05BOS</t>
  </si>
  <si>
    <t>porceri01BOS</t>
  </si>
  <si>
    <t>salech01BOS</t>
  </si>
  <si>
    <t>priceda01BOS</t>
  </si>
  <si>
    <t>teherju01ATL</t>
  </si>
  <si>
    <t>friedma01ATL</t>
  </si>
  <si>
    <t>sorokmi01ATL</t>
  </si>
  <si>
    <t>foltymi01ATL</t>
  </si>
  <si>
    <t>flaheja01SLN</t>
  </si>
  <si>
    <t>hudsoda02SLN</t>
  </si>
  <si>
    <t>mikolmi01SLN</t>
  </si>
  <si>
    <t>wainwad01SLN</t>
  </si>
  <si>
    <t>smithwi04SFN</t>
  </si>
  <si>
    <t>rodride01SFN</t>
  </si>
  <si>
    <t>andersh01SFN</t>
  </si>
  <si>
    <t>hollade01SFN</t>
  </si>
  <si>
    <t>moronre01SFN</t>
  </si>
  <si>
    <t>watsoto01SFN</t>
  </si>
  <si>
    <t>osunaro01HOU</t>
  </si>
  <si>
    <t>mchugco01HOU</t>
  </si>
  <si>
    <t>valdefr01HOU</t>
  </si>
  <si>
    <t>devench02HOU</t>
  </si>
  <si>
    <t>greinza01HOU</t>
  </si>
  <si>
    <t>jamesjo02HOU</t>
  </si>
  <si>
    <t>gileske01TOR</t>
  </si>
  <si>
    <t>gavigsa01TOR</t>
  </si>
  <si>
    <t>wagueja01TOR</t>
  </si>
  <si>
    <t>pannoth01TOR</t>
  </si>
  <si>
    <t>lawde01TOR</t>
  </si>
  <si>
    <t>buchhcl01TOR</t>
  </si>
  <si>
    <t>rogerta01MIN</t>
  </si>
  <si>
    <t>pinedmi01MIN</t>
  </si>
  <si>
    <t>maytr01MIN</t>
  </si>
  <si>
    <t>duffety01MIN</t>
  </si>
  <si>
    <t>harpery01MIN</t>
  </si>
  <si>
    <t>smeltde01</t>
  </si>
  <si>
    <t>smeltde01MIN</t>
  </si>
  <si>
    <t>greensh02DET</t>
  </si>
  <si>
    <t>ramirni01DET</t>
  </si>
  <si>
    <t>farmebu01DET</t>
  </si>
  <si>
    <t>jimenjo02DET</t>
  </si>
  <si>
    <t>verhadr01DET</t>
  </si>
  <si>
    <t>sotogr01DET</t>
  </si>
  <si>
    <t>doolise01WAS</t>
  </si>
  <si>
    <t>feddeer01WAS</t>
  </si>
  <si>
    <t>suerowa01WAS</t>
  </si>
  <si>
    <t>rossjo01WAS</t>
  </si>
  <si>
    <t>guerrja01WAS</t>
  </si>
  <si>
    <t>raineta01</t>
  </si>
  <si>
    <t>raineta01WAS</t>
  </si>
  <si>
    <t>eliasro01SEA</t>
  </si>
  <si>
    <t>leblawa01SEA</t>
  </si>
  <si>
    <t>milonto01SEA</t>
  </si>
  <si>
    <t>swanser01SEA</t>
  </si>
  <si>
    <t>bassan01SEA</t>
  </si>
  <si>
    <t>brennbr01SEA</t>
  </si>
  <si>
    <t>chapmar01NYA</t>
  </si>
  <si>
    <t>sabatcc01NYA</t>
  </si>
  <si>
    <t>cessalu01NYA</t>
  </si>
  <si>
    <t>greench03NYA</t>
  </si>
  <si>
    <t>cortene01NYA</t>
  </si>
  <si>
    <t>ottavad01NYA</t>
  </si>
  <si>
    <t>riverfe01PIT</t>
  </si>
  <si>
    <t>lylesjo01PIT</t>
  </si>
  <si>
    <t>agrazda01PIT</t>
  </si>
  <si>
    <t>liriafr01PIT</t>
  </si>
  <si>
    <t>rodriri05PIT</t>
  </si>
  <si>
    <t>felizmi01PIT</t>
  </si>
  <si>
    <t>iglesra01CIN</t>
  </si>
  <si>
    <t>roarkta01CIN</t>
  </si>
  <si>
    <t>lorenmi01CIN</t>
  </si>
  <si>
    <t>stephro01CIN</t>
  </si>
  <si>
    <t>bauertr01CIN</t>
  </si>
  <si>
    <t>garream01CIN</t>
  </si>
  <si>
    <t>givenmy01BAL</t>
  </si>
  <si>
    <t>ynoaga01BAL</t>
  </si>
  <si>
    <t>hessda01BAL</t>
  </si>
  <si>
    <t>castrmi01BAL</t>
  </si>
  <si>
    <t>brookaa01BAL</t>
  </si>
  <si>
    <t>frypa01BAL</t>
  </si>
  <si>
    <t>haderjo01MIL</t>
  </si>
  <si>
    <t>housead01MIL</t>
  </si>
  <si>
    <t>gonzagi01MIL</t>
  </si>
  <si>
    <t>peralfr01MIL</t>
  </si>
  <si>
    <t>guerrju02MIL</t>
  </si>
  <si>
    <t>claudal01MIL</t>
  </si>
  <si>
    <t>janseke01LAN</t>
  </si>
  <si>
    <t>stripro01LAN</t>
  </si>
  <si>
    <t>uriasju01LAN</t>
  </si>
  <si>
    <t>baezpe01LAN</t>
  </si>
  <si>
    <t>garciyi01LAN</t>
  </si>
  <si>
    <t>hillri01LAN</t>
  </si>
  <si>
    <t>leclejo01TEX</t>
  </si>
  <si>
    <t>chaveje01TEX</t>
  </si>
  <si>
    <t>martibr01TEX</t>
  </si>
  <si>
    <t>smylydr01TEX</t>
  </si>
  <si>
    <t>kellesh01TEX</t>
  </si>
  <si>
    <t>allarko01TEX</t>
  </si>
  <si>
    <t>robleha01LAA</t>
  </si>
  <si>
    <t>cahiltr01LAA</t>
  </si>
  <si>
    <t>penafe01LAA</t>
  </si>
  <si>
    <t>barrija01LAA</t>
  </si>
  <si>
    <t>buttrty01LAA</t>
  </si>
  <si>
    <t>peterdi01LAA</t>
  </si>
  <si>
    <t>yateski01SDN</t>
  </si>
  <si>
    <t>strahma01SDN</t>
  </si>
  <si>
    <t>stammcr01SDN</t>
  </si>
  <si>
    <t>lametdi01SDN</t>
  </si>
  <si>
    <t>perdolu02SDN</t>
  </si>
  <si>
    <t>margeni01SDN</t>
  </si>
  <si>
    <t>handbr01CLE</t>
  </si>
  <si>
    <t>plutkad01CLE</t>
  </si>
  <si>
    <t>carraca01CLE</t>
  </si>
  <si>
    <t>clippty01CLE</t>
  </si>
  <si>
    <t>wittgni01CLE</t>
  </si>
  <si>
    <t>civalaa01CLE</t>
  </si>
  <si>
    <t>daviswa01COL</t>
  </si>
  <si>
    <t>lambepe01COL</t>
  </si>
  <si>
    <t>shawbr01COL</t>
  </si>
  <si>
    <t>estevca01COL</t>
  </si>
  <si>
    <t>hoffmje02COL</t>
  </si>
  <si>
    <t>bettich01COL</t>
  </si>
  <si>
    <t>nerishe01PHI</t>
  </si>
  <si>
    <t>pivetni01PHI</t>
  </si>
  <si>
    <t>smylydr01PHI</t>
  </si>
  <si>
    <t>alvarjo02PHI</t>
  </si>
  <si>
    <t>eickhje01PHI</t>
  </si>
  <si>
    <t>vargaja01PHI</t>
  </si>
  <si>
    <t>paganem01TBA</t>
  </si>
  <si>
    <t>yarbrry01TBA</t>
  </si>
  <si>
    <t>beeksja01TBA</t>
  </si>
  <si>
    <t>castidi01TBA</t>
  </si>
  <si>
    <t>glasnty01TBA</t>
  </si>
  <si>
    <t>drakeol01TBA</t>
  </si>
  <si>
    <t>kimbrcr01CHN</t>
  </si>
  <si>
    <t>hamelco01CHN</t>
  </si>
  <si>
    <t>chatwty01CHN</t>
  </si>
  <si>
    <t>cishest01CHN</t>
  </si>
  <si>
    <t>ryanky01CHN</t>
  </si>
  <si>
    <t>kintzbr01CHN</t>
  </si>
  <si>
    <t>romose01MIA</t>
  </si>
  <si>
    <t>urenajo01MIA</t>
  </si>
  <si>
    <t>hernael01MIA</t>
  </si>
  <si>
    <t>yamamjo01MIA</t>
  </si>
  <si>
    <t>chenwe02MIA</t>
  </si>
  <si>
    <t>conlead01MIA</t>
  </si>
  <si>
    <t>hendrli01OAK</t>
  </si>
  <si>
    <t>petityu01OAK</t>
  </si>
  <si>
    <t>baileho02OAK</t>
  </si>
  <si>
    <t>soriajo01OAK</t>
  </si>
  <si>
    <t>trivilo01OAK</t>
  </si>
  <si>
    <t>mengdda01OAK</t>
  </si>
  <si>
    <t>bradlar01ARI</t>
  </si>
  <si>
    <t>clarkta01ARI</t>
  </si>
  <si>
    <t>godleza01ARI</t>
  </si>
  <si>
    <t>andrima01ARI</t>
  </si>
  <si>
    <t>weavelu01ARI</t>
  </si>
  <si>
    <t>lopezyo01ARI</t>
  </si>
  <si>
    <t>kenneia01KCA</t>
  </si>
  <si>
    <t>lopezjo02KCA</t>
  </si>
  <si>
    <t>baileho02KCA</t>
  </si>
  <si>
    <t>barlosc01KCA</t>
  </si>
  <si>
    <t>montgmi01KCA</t>
  </si>
  <si>
    <t>mccarke01KCA</t>
  </si>
  <si>
    <t>diazed04NYN</t>
  </si>
  <si>
    <t>vargaja01NYN</t>
  </si>
  <si>
    <t>lugose01NYN</t>
  </si>
  <si>
    <t>gsellro01NYN</t>
  </si>
  <si>
    <t>familje01NYN</t>
  </si>
  <si>
    <t>stromma01NYN</t>
  </si>
  <si>
    <t>colomal01CHA</t>
  </si>
  <si>
    <t>detwiro01CHA</t>
  </si>
  <si>
    <t>osichjo01CHA</t>
  </si>
  <si>
    <t>bummeaa01CHA</t>
  </si>
  <si>
    <t>coveydy01CHA</t>
  </si>
  <si>
    <t>fryja01CHA</t>
  </si>
  <si>
    <t>workmbr01BOS</t>
  </si>
  <si>
    <t>waldema01BOS</t>
  </si>
  <si>
    <t>eovalna01BOS</t>
  </si>
  <si>
    <t>barnema01BOS</t>
  </si>
  <si>
    <t>velazhe01BOS</t>
  </si>
  <si>
    <t>brasiry01BOS</t>
  </si>
  <si>
    <t>jackslu01ATL</t>
  </si>
  <si>
    <t>keuchda01ATL</t>
  </si>
  <si>
    <t>gausmke01ATL</t>
  </si>
  <si>
    <t>tomlijo01ATL</t>
  </si>
  <si>
    <t>newcose01ATL</t>
  </si>
  <si>
    <t>toussto01</t>
  </si>
  <si>
    <t>toussto01ATL</t>
  </si>
  <si>
    <t>martica04SLN</t>
  </si>
  <si>
    <t>wachami01SLN</t>
  </si>
  <si>
    <t>gallegi01SLN</t>
  </si>
  <si>
    <t>brebbjo01SLN</t>
  </si>
  <si>
    <t>gantjo01SLN</t>
  </si>
  <si>
    <t>webbty01SLN</t>
  </si>
  <si>
    <t>:(team_params)TeamID DONT CHANGE</t>
  </si>
  <si>
    <t>Initials DONT CHANGE</t>
  </si>
  <si>
    <t>OutlineCol(00-3F)</t>
  </si>
  <si>
    <t>PantsCol(00-3F)</t>
  </si>
  <si>
    <t>JerseyCol(00-3F)</t>
  </si>
  <si>
    <t>AT</t>
  </si>
  <si>
    <t>0F</t>
  </si>
  <si>
    <t>CHC</t>
  </si>
  <si>
    <t>AZ</t>
  </si>
  <si>
    <t>BA</t>
  </si>
  <si>
    <t>CWS</t>
  </si>
  <si>
    <t>AN</t>
  </si>
  <si>
    <t>MI</t>
  </si>
  <si>
    <t>CI</t>
  </si>
  <si>
    <t>CO</t>
  </si>
  <si>
    <t>BO</t>
  </si>
  <si>
    <t>CL</t>
  </si>
  <si>
    <t>HO</t>
  </si>
  <si>
    <t>NYM</t>
  </si>
  <si>
    <t>MW</t>
  </si>
  <si>
    <t>LA</t>
  </si>
  <si>
    <t>NYY</t>
  </si>
  <si>
    <t>DT</t>
  </si>
  <si>
    <t>OK</t>
  </si>
  <si>
    <t>PH</t>
  </si>
  <si>
    <t>PI</t>
  </si>
  <si>
    <t>SD</t>
  </si>
  <si>
    <t>TB</t>
  </si>
  <si>
    <t>KC</t>
  </si>
  <si>
    <t>ST</t>
  </si>
  <si>
    <t>WA</t>
  </si>
  <si>
    <t>SL</t>
  </si>
  <si>
    <t>TO</t>
  </si>
  <si>
    <t>MN</t>
  </si>
  <si>
    <t>TX</t>
  </si>
  <si>
    <t>SinkerVal</t>
  </si>
  <si>
    <t>Stance</t>
  </si>
  <si>
    <t>SinkSpd</t>
  </si>
  <si>
    <t>RegSpd</t>
  </si>
  <si>
    <t>FastSpd</t>
  </si>
  <si>
    <t>LCurve</t>
  </si>
  <si>
    <t>RCurve</t>
  </si>
  <si>
    <t>Stamina</t>
  </si>
  <si>
    <t>WHIP</t>
  </si>
  <si>
    <t>Anderson</t>
  </si>
  <si>
    <t>Castillo</t>
  </si>
  <si>
    <t>Gray</t>
  </si>
  <si>
    <t>Boyd</t>
  </si>
  <si>
    <t>Jackson</t>
  </si>
  <si>
    <t>Gibson</t>
  </si>
  <si>
    <t>Martinez</t>
  </si>
  <si>
    <t>Pena</t>
  </si>
  <si>
    <t>Perez</t>
  </si>
  <si>
    <t>Plesac</t>
  </si>
  <si>
    <t>Price</t>
  </si>
  <si>
    <t>Rogers</t>
  </si>
  <si>
    <t>Ryan</t>
  </si>
  <si>
    <t>Scott</t>
  </si>
  <si>
    <t>Shaw</t>
  </si>
  <si>
    <t>Smith</t>
  </si>
  <si>
    <t>Tomlin</t>
  </si>
  <si>
    <t>Walker</t>
  </si>
  <si>
    <t>Williams</t>
  </si>
  <si>
    <t>Young</t>
  </si>
  <si>
    <t>Davis</t>
  </si>
  <si>
    <t>K9</t>
  </si>
  <si>
    <t>throws</t>
  </si>
  <si>
    <t>opg</t>
  </si>
  <si>
    <t>rbiId</t>
  </si>
  <si>
    <t>People.nameFirst</t>
  </si>
  <si>
    <t>People.nameLast</t>
  </si>
  <si>
    <t>rbiname</t>
  </si>
  <si>
    <t>Robbie</t>
  </si>
  <si>
    <t>Ray</t>
  </si>
  <si>
    <t>R.Ray</t>
  </si>
  <si>
    <t>Merrill</t>
  </si>
  <si>
    <t>Kelly</t>
  </si>
  <si>
    <t>M.Kelly</t>
  </si>
  <si>
    <t>Zack</t>
  </si>
  <si>
    <t>Greinke</t>
  </si>
  <si>
    <t>Alex</t>
  </si>
  <si>
    <t>A.Young</t>
  </si>
  <si>
    <t>Archie</t>
  </si>
  <si>
    <t>Bradley</t>
  </si>
  <si>
    <t>Taylor</t>
  </si>
  <si>
    <t>Clarke</t>
  </si>
  <si>
    <t>T.Clarke</t>
  </si>
  <si>
    <t>Godley</t>
  </si>
  <si>
    <t>Z.Godley</t>
  </si>
  <si>
    <t>Matt</t>
  </si>
  <si>
    <t>Andriese</t>
  </si>
  <si>
    <t>Luke</t>
  </si>
  <si>
    <t>Weaver</t>
  </si>
  <si>
    <t>L.Weaver</t>
  </si>
  <si>
    <t>Yoan</t>
  </si>
  <si>
    <t>Lopez</t>
  </si>
  <si>
    <t>Y.Lopez</t>
  </si>
  <si>
    <t>Julio</t>
  </si>
  <si>
    <t>Teheran</t>
  </si>
  <si>
    <t>Max</t>
  </si>
  <si>
    <t>Fried</t>
  </si>
  <si>
    <t>M.Fried</t>
  </si>
  <si>
    <t>Mike</t>
  </si>
  <si>
    <t>Soroka</t>
  </si>
  <si>
    <t>M.Soroka</t>
  </si>
  <si>
    <t>Foltynewicz</t>
  </si>
  <si>
    <t>Foltynew</t>
  </si>
  <si>
    <t>Dallas</t>
  </si>
  <si>
    <t>Keuchel</t>
  </si>
  <si>
    <t>Kevin</t>
  </si>
  <si>
    <t>Gausman</t>
  </si>
  <si>
    <t>Josh</t>
  </si>
  <si>
    <t>J.Tomlin</t>
  </si>
  <si>
    <t>Sean</t>
  </si>
  <si>
    <t>Newcomb</t>
  </si>
  <si>
    <t>Touki</t>
  </si>
  <si>
    <t>Toussaint</t>
  </si>
  <si>
    <t>Toussain</t>
  </si>
  <si>
    <t>Dylan</t>
  </si>
  <si>
    <t>Bundy</t>
  </si>
  <si>
    <t>D.Bundy</t>
  </si>
  <si>
    <t>John</t>
  </si>
  <si>
    <t>Means</t>
  </si>
  <si>
    <t>J.Means</t>
  </si>
  <si>
    <t>Andrew</t>
  </si>
  <si>
    <t>Cashner</t>
  </si>
  <si>
    <t>Asher</t>
  </si>
  <si>
    <t>Wojciechowski</t>
  </si>
  <si>
    <t>Wojciech</t>
  </si>
  <si>
    <t>Mychal</t>
  </si>
  <si>
    <t>Givens</t>
  </si>
  <si>
    <t>M.Givens</t>
  </si>
  <si>
    <t>Gabriel</t>
  </si>
  <si>
    <t>Ynoa</t>
  </si>
  <si>
    <t>G.Ynoa</t>
  </si>
  <si>
    <t>David</t>
  </si>
  <si>
    <t>Hess</t>
  </si>
  <si>
    <t>D.Hess</t>
  </si>
  <si>
    <t>Miguel</t>
  </si>
  <si>
    <t>Castro</t>
  </si>
  <si>
    <t>M.Castro</t>
  </si>
  <si>
    <t>Aaron</t>
  </si>
  <si>
    <t>Brooks</t>
  </si>
  <si>
    <t>A.Brooks</t>
  </si>
  <si>
    <t>Paul</t>
  </si>
  <si>
    <t>Fry</t>
  </si>
  <si>
    <t>P.Fry</t>
  </si>
  <si>
    <t>Eduardo</t>
  </si>
  <si>
    <t>Rodriguez</t>
  </si>
  <si>
    <t>Rodrigue</t>
  </si>
  <si>
    <t>Rick</t>
  </si>
  <si>
    <t>Porcello</t>
  </si>
  <si>
    <t>Chris</t>
  </si>
  <si>
    <t>Sale</t>
  </si>
  <si>
    <t>C.Sale</t>
  </si>
  <si>
    <t>D.Price</t>
  </si>
  <si>
    <t>Brandon</t>
  </si>
  <si>
    <t>Workman</t>
  </si>
  <si>
    <t>Marcus</t>
  </si>
  <si>
    <t>Walden</t>
  </si>
  <si>
    <t>M.Walden</t>
  </si>
  <si>
    <t>Nathan</t>
  </si>
  <si>
    <t>Eovaldi</t>
  </si>
  <si>
    <t>Barnes</t>
  </si>
  <si>
    <t>M.Barnes</t>
  </si>
  <si>
    <t>Hector</t>
  </si>
  <si>
    <t>Velazquez</t>
  </si>
  <si>
    <t>Velazque</t>
  </si>
  <si>
    <t>Brasier</t>
  </si>
  <si>
    <t>Ivan</t>
  </si>
  <si>
    <t>Nova</t>
  </si>
  <si>
    <t>I.Nova</t>
  </si>
  <si>
    <t>Reynaldo</t>
  </si>
  <si>
    <t>R.Lopez</t>
  </si>
  <si>
    <t>Lucas</t>
  </si>
  <si>
    <t>Giolito</t>
  </si>
  <si>
    <t>Cease</t>
  </si>
  <si>
    <t>D.Cease</t>
  </si>
  <si>
    <t>Colome</t>
  </si>
  <si>
    <t>A.Colome</t>
  </si>
  <si>
    <t>Ross</t>
  </si>
  <si>
    <t>Detwiler</t>
  </si>
  <si>
    <t>Osich</t>
  </si>
  <si>
    <t>J.Osich</t>
  </si>
  <si>
    <t>Bummer</t>
  </si>
  <si>
    <t>A.Bummer</t>
  </si>
  <si>
    <t>Covey</t>
  </si>
  <si>
    <t>D.Covey</t>
  </si>
  <si>
    <t>Jace</t>
  </si>
  <si>
    <t>J.Fry</t>
  </si>
  <si>
    <t>Yu</t>
  </si>
  <si>
    <t>Darvish</t>
  </si>
  <si>
    <t>Jose</t>
  </si>
  <si>
    <t>Quintana</t>
  </si>
  <si>
    <t>Jon</t>
  </si>
  <si>
    <t>Lester</t>
  </si>
  <si>
    <t>J.Lester</t>
  </si>
  <si>
    <t>Kyle</t>
  </si>
  <si>
    <t>Hendricks</t>
  </si>
  <si>
    <t>Hendrick</t>
  </si>
  <si>
    <t>Craig</t>
  </si>
  <si>
    <t>Kimbrel</t>
  </si>
  <si>
    <t>Cole</t>
  </si>
  <si>
    <t>Hamels</t>
  </si>
  <si>
    <t>C.Hamels</t>
  </si>
  <si>
    <t>Tyler</t>
  </si>
  <si>
    <t>Chatwood</t>
  </si>
  <si>
    <t>Steve</t>
  </si>
  <si>
    <t>Cishek</t>
  </si>
  <si>
    <t>S.Cishek</t>
  </si>
  <si>
    <t>K.Ryan</t>
  </si>
  <si>
    <t>Kintzler</t>
  </si>
  <si>
    <t>Luis</t>
  </si>
  <si>
    <t>Anthony</t>
  </si>
  <si>
    <t>DeSclafani</t>
  </si>
  <si>
    <t>DeSclafa</t>
  </si>
  <si>
    <t>Sonny</t>
  </si>
  <si>
    <t>S.Gray</t>
  </si>
  <si>
    <t>Mahle</t>
  </si>
  <si>
    <t>T.Mahle</t>
  </si>
  <si>
    <t>Raisel</t>
  </si>
  <si>
    <t>Iglesias</t>
  </si>
  <si>
    <t>Tanner</t>
  </si>
  <si>
    <t>Roark</t>
  </si>
  <si>
    <t>T.Roark</t>
  </si>
  <si>
    <t>Michael</t>
  </si>
  <si>
    <t>Lorenzen</t>
  </si>
  <si>
    <t>Robert</t>
  </si>
  <si>
    <t>Stephenson</t>
  </si>
  <si>
    <t>Stephens</t>
  </si>
  <si>
    <t>Trevor</t>
  </si>
  <si>
    <t>Bauer</t>
  </si>
  <si>
    <t>T.Bauer</t>
  </si>
  <si>
    <t>Amir</t>
  </si>
  <si>
    <t>Garrett</t>
  </si>
  <si>
    <t>Shane</t>
  </si>
  <si>
    <t>Bieber</t>
  </si>
  <si>
    <t>S.Bieber</t>
  </si>
  <si>
    <t>Zach</t>
  </si>
  <si>
    <t>Z.Plesac</t>
  </si>
  <si>
    <t>Clevinger</t>
  </si>
  <si>
    <t>Clevinge</t>
  </si>
  <si>
    <t>Brad</t>
  </si>
  <si>
    <t>Hand</t>
  </si>
  <si>
    <t>B.Hand</t>
  </si>
  <si>
    <t>Adam</t>
  </si>
  <si>
    <t>Plutko</t>
  </si>
  <si>
    <t>A.Plutko</t>
  </si>
  <si>
    <t>Carlos</t>
  </si>
  <si>
    <t>Carrasco</t>
  </si>
  <si>
    <t>Clippard</t>
  </si>
  <si>
    <t>Nick</t>
  </si>
  <si>
    <t>Wittgren</t>
  </si>
  <si>
    <t>Civale</t>
  </si>
  <si>
    <t>A.Civale</t>
  </si>
  <si>
    <t>German</t>
  </si>
  <si>
    <t>Marquez</t>
  </si>
  <si>
    <t>Antonio</t>
  </si>
  <si>
    <t>Senzatela</t>
  </si>
  <si>
    <t>Senzatel</t>
  </si>
  <si>
    <t>J.Gray</t>
  </si>
  <si>
    <t>Freeland</t>
  </si>
  <si>
    <t>Wade</t>
  </si>
  <si>
    <t>W.Davis</t>
  </si>
  <si>
    <t>Peter</t>
  </si>
  <si>
    <t>Lambert</t>
  </si>
  <si>
    <t>Bryan</t>
  </si>
  <si>
    <t>B.Shaw</t>
  </si>
  <si>
    <t>Estevez</t>
  </si>
  <si>
    <t>Jeff</t>
  </si>
  <si>
    <t>Hoffman</t>
  </si>
  <si>
    <t>Chad</t>
  </si>
  <si>
    <t>Bettis</t>
  </si>
  <si>
    <t>C.Bettis</t>
  </si>
  <si>
    <t>M.Boyd</t>
  </si>
  <si>
    <t>Spencer</t>
  </si>
  <si>
    <t>Turnbull</t>
  </si>
  <si>
    <t>Daniel</t>
  </si>
  <si>
    <t>Norris</t>
  </si>
  <si>
    <t>D.Norris</t>
  </si>
  <si>
    <t>Jordan</t>
  </si>
  <si>
    <t>Zimmermann</t>
  </si>
  <si>
    <t>Zimmerma</t>
  </si>
  <si>
    <t>Greene</t>
  </si>
  <si>
    <t>S.Greene</t>
  </si>
  <si>
    <t>Ramirez</t>
  </si>
  <si>
    <t>Buck</t>
  </si>
  <si>
    <t>Farmer</t>
  </si>
  <si>
    <t>B.Farmer</t>
  </si>
  <si>
    <t>Joe</t>
  </si>
  <si>
    <t>Jimenez</t>
  </si>
  <si>
    <t>Drew</t>
  </si>
  <si>
    <t>VerHagen</t>
  </si>
  <si>
    <t>Gregory</t>
  </si>
  <si>
    <t>Soto</t>
  </si>
  <si>
    <t>G.Soto</t>
  </si>
  <si>
    <t>Justin</t>
  </si>
  <si>
    <t>Verlander</t>
  </si>
  <si>
    <t>Verlande</t>
  </si>
  <si>
    <t>Miley</t>
  </si>
  <si>
    <t>W.Miley</t>
  </si>
  <si>
    <t>Gerrit</t>
  </si>
  <si>
    <t>G.Cole</t>
  </si>
  <si>
    <t>Peacock</t>
  </si>
  <si>
    <t>Roberto</t>
  </si>
  <si>
    <t>Osuna</t>
  </si>
  <si>
    <t>R.Osuna</t>
  </si>
  <si>
    <t>Collin</t>
  </si>
  <si>
    <t>McHugh</t>
  </si>
  <si>
    <t>C.McHugh</t>
  </si>
  <si>
    <t>Framber</t>
  </si>
  <si>
    <t>Valdez</t>
  </si>
  <si>
    <t>F.Valdez</t>
  </si>
  <si>
    <t>Devenski</t>
  </si>
  <si>
    <t>James</t>
  </si>
  <si>
    <t>J.James</t>
  </si>
  <si>
    <t>Jakob</t>
  </si>
  <si>
    <t>Junis</t>
  </si>
  <si>
    <t>J.Junis</t>
  </si>
  <si>
    <t>Keller</t>
  </si>
  <si>
    <t>B.Keller</t>
  </si>
  <si>
    <t>Glenn</t>
  </si>
  <si>
    <t>Sparkman</t>
  </si>
  <si>
    <t>Danny</t>
  </si>
  <si>
    <t>Duffy</t>
  </si>
  <si>
    <t>D.Duffy</t>
  </si>
  <si>
    <t>Ian</t>
  </si>
  <si>
    <t>Kennedy</t>
  </si>
  <si>
    <t>Jorge</t>
  </si>
  <si>
    <t>J.Lopez</t>
  </si>
  <si>
    <t>Homer</t>
  </si>
  <si>
    <t>Bailey</t>
  </si>
  <si>
    <t>H.Bailey</t>
  </si>
  <si>
    <t>Barlow</t>
  </si>
  <si>
    <t>S.Barlow</t>
  </si>
  <si>
    <t>Montgomery</t>
  </si>
  <si>
    <t>Montgome</t>
  </si>
  <si>
    <t>McCarthy</t>
  </si>
  <si>
    <t>Heaney</t>
  </si>
  <si>
    <t>A.Heaney</t>
  </si>
  <si>
    <t>Griffin</t>
  </si>
  <si>
    <t>Canning</t>
  </si>
  <si>
    <t>Suarez</t>
  </si>
  <si>
    <t>J.Suarez</t>
  </si>
  <si>
    <t>Skaggs</t>
  </si>
  <si>
    <t>T.Skaggs</t>
  </si>
  <si>
    <t>Hansel</t>
  </si>
  <si>
    <t>Robles</t>
  </si>
  <si>
    <t>H.Robles</t>
  </si>
  <si>
    <t>Cahill</t>
  </si>
  <si>
    <t>T.Cahill</t>
  </si>
  <si>
    <t>Felix</t>
  </si>
  <si>
    <t>F.Pena</t>
  </si>
  <si>
    <t>Jaime</t>
  </si>
  <si>
    <t>Barria</t>
  </si>
  <si>
    <t>J.Barria</t>
  </si>
  <si>
    <t>Ty</t>
  </si>
  <si>
    <t>Buttrey</t>
  </si>
  <si>
    <t>Dillon</t>
  </si>
  <si>
    <t>Peters</t>
  </si>
  <si>
    <t>D.Peters</t>
  </si>
  <si>
    <t>Buehler</t>
  </si>
  <si>
    <t>Hyun Jin</t>
  </si>
  <si>
    <t>Ryu</t>
  </si>
  <si>
    <t>H.Ryu</t>
  </si>
  <si>
    <t>Clayton</t>
  </si>
  <si>
    <t>Kershaw</t>
  </si>
  <si>
    <t>Kenta</t>
  </si>
  <si>
    <t>Maeda</t>
  </si>
  <si>
    <t>K.Maeda</t>
  </si>
  <si>
    <t>Kenley</t>
  </si>
  <si>
    <t>Jansen</t>
  </si>
  <si>
    <t>K.Jansen</t>
  </si>
  <si>
    <t>Stripling</t>
  </si>
  <si>
    <t>Striplin</t>
  </si>
  <si>
    <t>Urias</t>
  </si>
  <si>
    <t>J.Urias</t>
  </si>
  <si>
    <t>Pedro</t>
  </si>
  <si>
    <t>Baez</t>
  </si>
  <si>
    <t>P.Baez</t>
  </si>
  <si>
    <t>Yimi</t>
  </si>
  <si>
    <t>Garcia</t>
  </si>
  <si>
    <t>Y.Garcia</t>
  </si>
  <si>
    <t>Rich</t>
  </si>
  <si>
    <t>Hill</t>
  </si>
  <si>
    <t>R.Hill</t>
  </si>
  <si>
    <t>Sandy</t>
  </si>
  <si>
    <t>Alcantara</t>
  </si>
  <si>
    <t>Alcantar</t>
  </si>
  <si>
    <t>Caleb</t>
  </si>
  <si>
    <t>C.Smith</t>
  </si>
  <si>
    <t>Pablo</t>
  </si>
  <si>
    <t>P.Lopez</t>
  </si>
  <si>
    <t>Richards</t>
  </si>
  <si>
    <t>Sergio</t>
  </si>
  <si>
    <t>Romo</t>
  </si>
  <si>
    <t>S.Romo</t>
  </si>
  <si>
    <t>Urena</t>
  </si>
  <si>
    <t>J.Urena</t>
  </si>
  <si>
    <t>Elieser</t>
  </si>
  <si>
    <t>Hernandez</t>
  </si>
  <si>
    <t>Hernande</t>
  </si>
  <si>
    <t>Yamamoto</t>
  </si>
  <si>
    <t>Wei-Yin</t>
  </si>
  <si>
    <t>Chen</t>
  </si>
  <si>
    <t>W.Chen</t>
  </si>
  <si>
    <t>Conley</t>
  </si>
  <si>
    <t>A.Conley</t>
  </si>
  <si>
    <t>Davies</t>
  </si>
  <si>
    <t>Z.Davies</t>
  </si>
  <si>
    <t>Chase</t>
  </si>
  <si>
    <t>Woodruff</t>
  </si>
  <si>
    <t>Jhoulys</t>
  </si>
  <si>
    <t>Chacin</t>
  </si>
  <si>
    <t>J.Chacin</t>
  </si>
  <si>
    <t>Hader</t>
  </si>
  <si>
    <t>J.Hader</t>
  </si>
  <si>
    <t>Adrian</t>
  </si>
  <si>
    <t>Houser</t>
  </si>
  <si>
    <t>A.Houser</t>
  </si>
  <si>
    <t>Gio</t>
  </si>
  <si>
    <t>Gonzalez</t>
  </si>
  <si>
    <t>Freddy</t>
  </si>
  <si>
    <t>Peralta</t>
  </si>
  <si>
    <t>Junior</t>
  </si>
  <si>
    <t>Guerra</t>
  </si>
  <si>
    <t>J.Guerra</t>
  </si>
  <si>
    <t>Claudio</t>
  </si>
  <si>
    <t>Berrios</t>
  </si>
  <si>
    <t>Jake</t>
  </si>
  <si>
    <t>Odorizzi</t>
  </si>
  <si>
    <t>K.Gibson</t>
  </si>
  <si>
    <t>Martin</t>
  </si>
  <si>
    <t>M.Perez</t>
  </si>
  <si>
    <t>T.Rogers</t>
  </si>
  <si>
    <t>Pineda</t>
  </si>
  <si>
    <t>M.Pineda</t>
  </si>
  <si>
    <t>May</t>
  </si>
  <si>
    <t>T.May</t>
  </si>
  <si>
    <t>Duffey</t>
  </si>
  <si>
    <t>T.Duffey</t>
  </si>
  <si>
    <t>Ryne</t>
  </si>
  <si>
    <t>Harper</t>
  </si>
  <si>
    <t>R.Harper</t>
  </si>
  <si>
    <t>Devin</t>
  </si>
  <si>
    <t>Smeltzer</t>
  </si>
  <si>
    <t>Masahiro</t>
  </si>
  <si>
    <t>Tanaka</t>
  </si>
  <si>
    <t>M.Tanaka</t>
  </si>
  <si>
    <t>J. A.</t>
  </si>
  <si>
    <t>Happ</t>
  </si>
  <si>
    <t>J.Happ</t>
  </si>
  <si>
    <t>Paxton</t>
  </si>
  <si>
    <t>J.Paxton</t>
  </si>
  <si>
    <t>Domingo</t>
  </si>
  <si>
    <t>D.German</t>
  </si>
  <si>
    <t>Aroldis</t>
  </si>
  <si>
    <t>Chapman</t>
  </si>
  <si>
    <t>CC</t>
  </si>
  <si>
    <t>Sabathia</t>
  </si>
  <si>
    <t>Cessa</t>
  </si>
  <si>
    <t>L.Cessa</t>
  </si>
  <si>
    <t>Green</t>
  </si>
  <si>
    <t>C.Green</t>
  </si>
  <si>
    <t>Nestor</t>
  </si>
  <si>
    <t>Cortes</t>
  </si>
  <si>
    <t>N.Cortes</t>
  </si>
  <si>
    <t>Ottavino</t>
  </si>
  <si>
    <t>Noah</t>
  </si>
  <si>
    <t>Syndergaard</t>
  </si>
  <si>
    <t>Synderga</t>
  </si>
  <si>
    <t>Jacob</t>
  </si>
  <si>
    <t>deGrom</t>
  </si>
  <si>
    <t>J.deGrom</t>
  </si>
  <si>
    <t>Wheeler</t>
  </si>
  <si>
    <t>Steven</t>
  </si>
  <si>
    <t>Matz</t>
  </si>
  <si>
    <t>S.Matz</t>
  </si>
  <si>
    <t>Edwin</t>
  </si>
  <si>
    <t>Diaz</t>
  </si>
  <si>
    <t>E.Diaz</t>
  </si>
  <si>
    <t>Jason</t>
  </si>
  <si>
    <t>Vargas</t>
  </si>
  <si>
    <t>J.Vargas</t>
  </si>
  <si>
    <t>Seth</t>
  </si>
  <si>
    <t>Lugo</t>
  </si>
  <si>
    <t>S.Lugo</t>
  </si>
  <si>
    <t>Gsellman</t>
  </si>
  <si>
    <t>Jeurys</t>
  </si>
  <si>
    <t>Familia</t>
  </si>
  <si>
    <t>Stroman</t>
  </si>
  <si>
    <t>Fiers</t>
  </si>
  <si>
    <t>M.Fiers</t>
  </si>
  <si>
    <t>Brett</t>
  </si>
  <si>
    <t>Bassitt</t>
  </si>
  <si>
    <t>Frankie</t>
  </si>
  <si>
    <t>Montas</t>
  </si>
  <si>
    <t>F.Montas</t>
  </si>
  <si>
    <t>Liam</t>
  </si>
  <si>
    <t>Hendriks</t>
  </si>
  <si>
    <t>Yusmeiro</t>
  </si>
  <si>
    <t>Petit</t>
  </si>
  <si>
    <t>Y.Petit</t>
  </si>
  <si>
    <t>Joakim</t>
  </si>
  <si>
    <t>Soria</t>
  </si>
  <si>
    <t>J.Soria</t>
  </si>
  <si>
    <t>Lou</t>
  </si>
  <si>
    <t>Trivino</t>
  </si>
  <si>
    <t>Mengden</t>
  </si>
  <si>
    <t>Nola</t>
  </si>
  <si>
    <t>A.Nola</t>
  </si>
  <si>
    <t>Eflin</t>
  </si>
  <si>
    <t>Z.Eflin</t>
  </si>
  <si>
    <t>Arrieta</t>
  </si>
  <si>
    <t>Vince</t>
  </si>
  <si>
    <t>Velasquez</t>
  </si>
  <si>
    <t>Velasque</t>
  </si>
  <si>
    <t>Neris</t>
  </si>
  <si>
    <t>H.Neris</t>
  </si>
  <si>
    <t>Pivetta</t>
  </si>
  <si>
    <t>Smyly</t>
  </si>
  <si>
    <t>D.Smyly</t>
  </si>
  <si>
    <t>Alvarez</t>
  </si>
  <si>
    <t>Jerad</t>
  </si>
  <si>
    <t>Eickhoff</t>
  </si>
  <si>
    <t>Musgrove</t>
  </si>
  <si>
    <t>Archer</t>
  </si>
  <si>
    <t>C.Archer</t>
  </si>
  <si>
    <t>Brault</t>
  </si>
  <si>
    <t>S.Brault</t>
  </si>
  <si>
    <t>Felipe</t>
  </si>
  <si>
    <t>Vazquez</t>
  </si>
  <si>
    <t>Lyles</t>
  </si>
  <si>
    <t>J.Lyles</t>
  </si>
  <si>
    <t>Dario</t>
  </si>
  <si>
    <t>Agrazal</t>
  </si>
  <si>
    <t>Francisco</t>
  </si>
  <si>
    <t>Liriano</t>
  </si>
  <si>
    <t>Richard</t>
  </si>
  <si>
    <t>Feliz</t>
  </si>
  <si>
    <t>M.Feliz</t>
  </si>
  <si>
    <t>Joey</t>
  </si>
  <si>
    <t>Lucchesi</t>
  </si>
  <si>
    <t>Eric</t>
  </si>
  <si>
    <t>Lauer</t>
  </si>
  <si>
    <t>E.Lauer</t>
  </si>
  <si>
    <t>Paddack</t>
  </si>
  <si>
    <t>Cal</t>
  </si>
  <si>
    <t>Quantrill</t>
  </si>
  <si>
    <t>Quantril</t>
  </si>
  <si>
    <t>Kirby</t>
  </si>
  <si>
    <t>Yates</t>
  </si>
  <si>
    <t>K.Yates</t>
  </si>
  <si>
    <t>Strahm</t>
  </si>
  <si>
    <t>M.Strahm</t>
  </si>
  <si>
    <t>Stammen</t>
  </si>
  <si>
    <t>Dinelson</t>
  </si>
  <si>
    <t>Lamet</t>
  </si>
  <si>
    <t>D.Lamet</t>
  </si>
  <si>
    <t>Perdomo</t>
  </si>
  <si>
    <t>Margevicius</t>
  </si>
  <si>
    <t>Margevic</t>
  </si>
  <si>
    <t>Marco</t>
  </si>
  <si>
    <t>Gonzales</t>
  </si>
  <si>
    <t>Yusei</t>
  </si>
  <si>
    <t>Kikuchi</t>
  </si>
  <si>
    <t>Leake</t>
  </si>
  <si>
    <t>M.Leake</t>
  </si>
  <si>
    <t>Roenis</t>
  </si>
  <si>
    <t>Elias</t>
  </si>
  <si>
    <t>R.Elias</t>
  </si>
  <si>
    <t>LeBlanc</t>
  </si>
  <si>
    <t>Tommy</t>
  </si>
  <si>
    <t>Milone</t>
  </si>
  <si>
    <t>T.Milone</t>
  </si>
  <si>
    <t>Erik</t>
  </si>
  <si>
    <t>Swanson</t>
  </si>
  <si>
    <t>Bass</t>
  </si>
  <si>
    <t>A.Bass</t>
  </si>
  <si>
    <t>Brennan</t>
  </si>
  <si>
    <t>Madison</t>
  </si>
  <si>
    <t>Bumgarner</t>
  </si>
  <si>
    <t>Bumgarne</t>
  </si>
  <si>
    <t>Samardzija</t>
  </si>
  <si>
    <t>Samardzi</t>
  </si>
  <si>
    <t>Beede</t>
  </si>
  <si>
    <t>T.Beede</t>
  </si>
  <si>
    <t>Pomeranz</t>
  </si>
  <si>
    <t>Will</t>
  </si>
  <si>
    <t>W.Smith</t>
  </si>
  <si>
    <t>Dereck</t>
  </si>
  <si>
    <t>Shaun</t>
  </si>
  <si>
    <t>Derek</t>
  </si>
  <si>
    <t>Holland</t>
  </si>
  <si>
    <t>Reyes</t>
  </si>
  <si>
    <t>Moronta</t>
  </si>
  <si>
    <t>Tony</t>
  </si>
  <si>
    <t>Watson</t>
  </si>
  <si>
    <t>T.Watson</t>
  </si>
  <si>
    <t>Jack</t>
  </si>
  <si>
    <t>Flaherty</t>
  </si>
  <si>
    <t>Dakota</t>
  </si>
  <si>
    <t>Hudson</t>
  </si>
  <si>
    <t>D.Hudson</t>
  </si>
  <si>
    <t>Miles</t>
  </si>
  <si>
    <t>Mikolas</t>
  </si>
  <si>
    <t>Wainwright</t>
  </si>
  <si>
    <t>Wainwrig</t>
  </si>
  <si>
    <t>Wacha</t>
  </si>
  <si>
    <t>M.Wacha</t>
  </si>
  <si>
    <t>Giovanny</t>
  </si>
  <si>
    <t>Gallegos</t>
  </si>
  <si>
    <t>Brebbia</t>
  </si>
  <si>
    <t>Gant</t>
  </si>
  <si>
    <t>J.Gant</t>
  </si>
  <si>
    <t>Webb</t>
  </si>
  <si>
    <t>T.Webb</t>
  </si>
  <si>
    <t>Charlie</t>
  </si>
  <si>
    <t>Morton</t>
  </si>
  <si>
    <t>C.Morton</t>
  </si>
  <si>
    <t>Stanek</t>
  </si>
  <si>
    <t>R.Stanek</t>
  </si>
  <si>
    <t>Blake</t>
  </si>
  <si>
    <t>Snell</t>
  </si>
  <si>
    <t>B.Snell</t>
  </si>
  <si>
    <t>Yonny</t>
  </si>
  <si>
    <t>Chirinos</t>
  </si>
  <si>
    <t>Emilio</t>
  </si>
  <si>
    <t>Pagan</t>
  </si>
  <si>
    <t>E.Pagan</t>
  </si>
  <si>
    <t>Yarbrough</t>
  </si>
  <si>
    <t>Yarbroug</t>
  </si>
  <si>
    <t>Jalen</t>
  </si>
  <si>
    <t>Beeks</t>
  </si>
  <si>
    <t>J.Beeks</t>
  </si>
  <si>
    <t>Diego</t>
  </si>
  <si>
    <t>Glasnow</t>
  </si>
  <si>
    <t>Oliver</t>
  </si>
  <si>
    <t>Drake</t>
  </si>
  <si>
    <t>O.Drake</t>
  </si>
  <si>
    <t>Lance</t>
  </si>
  <si>
    <t>Lynn</t>
  </si>
  <si>
    <t>L.Lynn</t>
  </si>
  <si>
    <t>Minor</t>
  </si>
  <si>
    <t>M.Minor</t>
  </si>
  <si>
    <t>Ariel</t>
  </si>
  <si>
    <t>Jurado</t>
  </si>
  <si>
    <t>A.Jurado</t>
  </si>
  <si>
    <t>Sampson</t>
  </si>
  <si>
    <t>Leclerc</t>
  </si>
  <si>
    <t>Jesse</t>
  </si>
  <si>
    <t>Chavez</t>
  </si>
  <si>
    <t>J.Chavez</t>
  </si>
  <si>
    <t>B.Martin</t>
  </si>
  <si>
    <t>Shawn</t>
  </si>
  <si>
    <t>Kelley</t>
  </si>
  <si>
    <t>S.Kelley</t>
  </si>
  <si>
    <t>Kolby</t>
  </si>
  <si>
    <t>Allard</t>
  </si>
  <si>
    <t>K.Allard</t>
  </si>
  <si>
    <t>Trent</t>
  </si>
  <si>
    <t>Thornton</t>
  </si>
  <si>
    <t>Sanchez</t>
  </si>
  <si>
    <t>Wilmer</t>
  </si>
  <si>
    <t>Font</t>
  </si>
  <si>
    <t>W.Font</t>
  </si>
  <si>
    <t>Ken</t>
  </si>
  <si>
    <t>Giles</t>
  </si>
  <si>
    <t>K.Giles</t>
  </si>
  <si>
    <t>Sam</t>
  </si>
  <si>
    <t>Gaviglio</t>
  </si>
  <si>
    <t>Waguespack</t>
  </si>
  <si>
    <t>Waguespa</t>
  </si>
  <si>
    <t>Thomas</t>
  </si>
  <si>
    <t>Pannone</t>
  </si>
  <si>
    <t>Law</t>
  </si>
  <si>
    <t>D.Law</t>
  </si>
  <si>
    <t>Clay</t>
  </si>
  <si>
    <t>Buchholz</t>
  </si>
  <si>
    <t>Patrick</t>
  </si>
  <si>
    <t>Corbin</t>
  </si>
  <si>
    <t>P.Corbin</t>
  </si>
  <si>
    <t>Stephen</t>
  </si>
  <si>
    <t>Strasburg</t>
  </si>
  <si>
    <t>Strasbur</t>
  </si>
  <si>
    <t>Anibal</t>
  </si>
  <si>
    <t>Scherzer</t>
  </si>
  <si>
    <t>Doolittle</t>
  </si>
  <si>
    <t>Doolittl</t>
  </si>
  <si>
    <t>Erick</t>
  </si>
  <si>
    <t>Fedde</t>
  </si>
  <si>
    <t>E.Fedde</t>
  </si>
  <si>
    <t>Wander</t>
  </si>
  <si>
    <t>Suero</t>
  </si>
  <si>
    <t>W.Suero</t>
  </si>
  <si>
    <t>J.Ross</t>
  </si>
  <si>
    <t>Javy</t>
  </si>
  <si>
    <t>Rainey</t>
  </si>
  <si>
    <t>T.Rainey</t>
  </si>
  <si>
    <t>AB</t>
  </si>
  <si>
    <t>2B</t>
  </si>
  <si>
    <t>3B</t>
  </si>
  <si>
    <t>RBI</t>
  </si>
  <si>
    <t>SB</t>
  </si>
  <si>
    <t>CS</t>
  </si>
  <si>
    <t>beltbr01</t>
  </si>
  <si>
    <t>pillake01</t>
  </si>
  <si>
    <t>crawfbr01</t>
  </si>
  <si>
    <t>longoev01</t>
  </si>
  <si>
    <t>poseybu01</t>
  </si>
  <si>
    <t>sandopa01</t>
  </si>
  <si>
    <t>yastrmi01</t>
  </si>
  <si>
    <t>panikjo01</t>
  </si>
  <si>
    <t>vogtst01</t>
  </si>
  <si>
    <t>solando01</t>
  </si>
  <si>
    <t>duggast01</t>
  </si>
  <si>
    <t>slateau01</t>
  </si>
  <si>
    <t>bregmal01</t>
  </si>
  <si>
    <t>brantmi02</t>
  </si>
  <si>
    <t>gourryu01</t>
  </si>
  <si>
    <t>reddijo01</t>
  </si>
  <si>
    <t>altuvjo01</t>
  </si>
  <si>
    <t>springe01</t>
  </si>
  <si>
    <t>marisja01</t>
  </si>
  <si>
    <t>chiriro01</t>
  </si>
  <si>
    <t>alvaryo01</t>
  </si>
  <si>
    <t>correca01</t>
  </si>
  <si>
    <t>whitety01</t>
  </si>
  <si>
    <t>diazal02</t>
  </si>
  <si>
    <t>abreujo02</t>
  </si>
  <si>
    <t>sanchca01</t>
  </si>
  <si>
    <t>garcile02</t>
  </si>
  <si>
    <t>moncayo01</t>
  </si>
  <si>
    <t>anderti01</t>
  </si>
  <si>
    <t>jimenel02</t>
  </si>
  <si>
    <t>mccanja02</t>
  </si>
  <si>
    <t>cordery01</t>
  </si>
  <si>
    <t>engelad01</t>
  </si>
  <si>
    <t>castiwe01</t>
  </si>
  <si>
    <t>alonsyo01</t>
  </si>
  <si>
    <t>albieoz01</t>
  </si>
  <si>
    <t>freemfr01</t>
  </si>
  <si>
    <t>acunaro01</t>
  </si>
  <si>
    <t>donaljo02</t>
  </si>
  <si>
    <t>joycema01</t>
  </si>
  <si>
    <t>swansda01</t>
  </si>
  <si>
    <t>markani01</t>
  </si>
  <si>
    <t>culbech01</t>
  </si>
  <si>
    <t>camarjo01</t>
  </si>
  <si>
    <t>flowety01</t>
  </si>
  <si>
    <t>mccanbr01</t>
  </si>
  <si>
    <t>rileyau01</t>
  </si>
  <si>
    <t>inciaen01</t>
  </si>
  <si>
    <t>adamewi01</t>
  </si>
  <si>
    <t>phamth01</t>
  </si>
  <si>
    <t>meadoau01</t>
  </si>
  <si>
    <t>kiermke01</t>
  </si>
  <si>
    <t>choiji01</t>
  </si>
  <si>
    <t>garciav01</t>
  </si>
  <si>
    <t>darnatr01</t>
  </si>
  <si>
    <t>zuninmi01</t>
  </si>
  <si>
    <t>heredgu01</t>
  </si>
  <si>
    <t>lowebr01</t>
  </si>
  <si>
    <t>diazya01</t>
  </si>
  <si>
    <t>wendljo01</t>
  </si>
  <si>
    <t>roberda10</t>
  </si>
  <si>
    <t>grichra01</t>
  </si>
  <si>
    <t>hernate01</t>
  </si>
  <si>
    <t>guerrvl02</t>
  </si>
  <si>
    <t>smoakju01</t>
  </si>
  <si>
    <t>drurybr01</t>
  </si>
  <si>
    <t>galvifr01</t>
  </si>
  <si>
    <t>tellero01</t>
  </si>
  <si>
    <t>janseda01</t>
  </si>
  <si>
    <t>biggica01</t>
  </si>
  <si>
    <t>gurrilo01</t>
  </si>
  <si>
    <t>mckinbi01</t>
  </si>
  <si>
    <t>sogarer01</t>
  </si>
  <si>
    <t>polanjo01</t>
  </si>
  <si>
    <t>rosared01</t>
  </si>
  <si>
    <t>keplema01</t>
  </si>
  <si>
    <t>croncj01</t>
  </si>
  <si>
    <t>schoojo01</t>
  </si>
  <si>
    <t>gonzama01</t>
  </si>
  <si>
    <t>sanomi01</t>
  </si>
  <si>
    <t>garvemi01</t>
  </si>
  <si>
    <t>arraelu01</t>
  </si>
  <si>
    <t>buxtoby01</t>
  </si>
  <si>
    <t>adriaeh01</t>
  </si>
  <si>
    <t>castrja01</t>
  </si>
  <si>
    <t>caveja01</t>
  </si>
  <si>
    <t>cabremi01</t>
  </si>
  <si>
    <t>dixonbr01</t>
  </si>
  <si>
    <t>Custom</t>
  </si>
  <si>
    <t>ahmedni01</t>
  </si>
  <si>
    <t>I</t>
  </si>
  <si>
    <t>O</t>
  </si>
  <si>
    <t>avilaal01</t>
  </si>
  <si>
    <t>C</t>
  </si>
  <si>
    <t>dysonja01</t>
  </si>
  <si>
    <t>escobed01</t>
  </si>
  <si>
    <t>florewi01</t>
  </si>
  <si>
    <t>jonesad01</t>
  </si>
  <si>
    <t>kellyca02</t>
  </si>
  <si>
    <t>lambja01</t>
  </si>
  <si>
    <t>locasti01</t>
  </si>
  <si>
    <t>marteke01</t>
  </si>
  <si>
    <t>peralda01</t>
  </si>
  <si>
    <t>rojasjo01</t>
  </si>
  <si>
    <t>vargail01</t>
  </si>
  <si>
    <t>walkech02</t>
  </si>
  <si>
    <t>duvalad01</t>
  </si>
  <si>
    <t>hamilbi02</t>
  </si>
  <si>
    <t>hechaad01</t>
  </si>
  <si>
    <t>alberha01</t>
  </si>
  <si>
    <t>davisch02</t>
  </si>
  <si>
    <t>mancitr01</t>
  </si>
  <si>
    <t>martiri01</t>
  </si>
  <si>
    <t>nunezre01</t>
  </si>
  <si>
    <t>rickajo01</t>
  </si>
  <si>
    <t>ruizri01</t>
  </si>
  <si>
    <t>santaan02</t>
  </si>
  <si>
    <t>severpe01</t>
  </si>
  <si>
    <t>siscoch01</t>
  </si>
  <si>
    <t>smithdw02</t>
  </si>
  <si>
    <t>stewadj01</t>
  </si>
  <si>
    <t>villajo01</t>
  </si>
  <si>
    <t>wilkest01</t>
  </si>
  <si>
    <t>beninan01</t>
  </si>
  <si>
    <t>bettsmo01</t>
  </si>
  <si>
    <t>bogaexa01</t>
  </si>
  <si>
    <t>bradlja02</t>
  </si>
  <si>
    <t>chavimi01</t>
  </si>
  <si>
    <t>deverra01</t>
  </si>
  <si>
    <t>hernama02</t>
  </si>
  <si>
    <t>holtbr01</t>
  </si>
  <si>
    <t>leonsa01</t>
  </si>
  <si>
    <t>martijd02</t>
  </si>
  <si>
    <t>morelmi01</t>
  </si>
  <si>
    <t>nunezed02</t>
  </si>
  <si>
    <t>travisa01</t>
  </si>
  <si>
    <t>vazquch01</t>
  </si>
  <si>
    <t>goinsry01</t>
  </si>
  <si>
    <t>jayjo02</t>
  </si>
  <si>
    <t>goodrni01</t>
  </si>
  <si>
    <t>stewach02</t>
  </si>
  <si>
    <t>casteni01</t>
  </si>
  <si>
    <t>castrha01</t>
  </si>
  <si>
    <t>hicksjo02</t>
  </si>
  <si>
    <t>candeje01</t>
  </si>
  <si>
    <t>jonesja07</t>
  </si>
  <si>
    <t>rodriro03</t>
  </si>
  <si>
    <t>lugoda01</t>
  </si>
  <si>
    <t>mercejo03</t>
  </si>
  <si>
    <t>roblevi01</t>
  </si>
  <si>
    <t>eatonad02</t>
  </si>
  <si>
    <t>sotoju01</t>
  </si>
  <si>
    <t>rendoan01</t>
  </si>
  <si>
    <t>doziebr01</t>
  </si>
  <si>
    <t>turnetr01</t>
  </si>
  <si>
    <t>kendrho01</t>
  </si>
  <si>
    <t>adamsma01</t>
  </si>
  <si>
    <t>gomesya01</t>
  </si>
  <si>
    <t>parrage01</t>
  </si>
  <si>
    <t>suzukku01</t>
  </si>
  <si>
    <t>vogelda01</t>
  </si>
  <si>
    <t>smithma05</t>
  </si>
  <si>
    <t>narvaom01</t>
  </si>
  <si>
    <t>santado01</t>
  </si>
  <si>
    <t>gordode01</t>
  </si>
  <si>
    <t>mooredy01</t>
  </si>
  <si>
    <t>seageky01</t>
  </si>
  <si>
    <t>crawfjp01</t>
  </si>
  <si>
    <t>beckhti01</t>
  </si>
  <si>
    <t>nolaau01</t>
  </si>
  <si>
    <t>murphto04</t>
  </si>
  <si>
    <t>encared01</t>
  </si>
  <si>
    <t>hanigmi01</t>
  </si>
  <si>
    <t>lemahdj01</t>
  </si>
  <si>
    <t>torregl01</t>
  </si>
  <si>
    <t>gardnbr01</t>
  </si>
  <si>
    <t>urshegi01</t>
  </si>
  <si>
    <t>voitlu01</t>
  </si>
  <si>
    <t>sanchga02</t>
  </si>
  <si>
    <t>judgeaa01</t>
  </si>
  <si>
    <t>tauchmi01</t>
  </si>
  <si>
    <t>maybica01</t>
  </si>
  <si>
    <t>gregodi01</t>
  </si>
  <si>
    <t>rominau01</t>
  </si>
  <si>
    <t>frazicl01</t>
  </si>
  <si>
    <t>schwaky01</t>
  </si>
  <si>
    <t>heywaja01</t>
  </si>
  <si>
    <t>bryankr01</t>
  </si>
  <si>
    <t>rizzoan01</t>
  </si>
  <si>
    <t>baezja01</t>
  </si>
  <si>
    <t>almoral01</t>
  </si>
  <si>
    <t>boteda01</t>
  </si>
  <si>
    <t>contrwi01</t>
  </si>
  <si>
    <t>caratvi01</t>
  </si>
  <si>
    <t>descada01</t>
  </si>
  <si>
    <t>russead02</t>
  </si>
  <si>
    <t>fraziad01</t>
  </si>
  <si>
    <t>moranco01</t>
  </si>
  <si>
    <t>belljo02</t>
  </si>
  <si>
    <t>reynobr01</t>
  </si>
  <si>
    <t>cabreme01</t>
  </si>
  <si>
    <t>martest01</t>
  </si>
  <si>
    <t>newmake01</t>
  </si>
  <si>
    <t>diazel01</t>
  </si>
  <si>
    <t>osunajo01</t>
  </si>
  <si>
    <t>stallja01</t>
  </si>
  <si>
    <t>reyespa01</t>
  </si>
  <si>
    <t>kangju01</t>
  </si>
  <si>
    <t>grandya01</t>
  </si>
  <si>
    <t>arciaor01</t>
  </si>
  <si>
    <t>thameer01</t>
  </si>
  <si>
    <t>cainlo01</t>
  </si>
  <si>
    <t>braunry02</t>
  </si>
  <si>
    <t>moustmi01</t>
  </si>
  <si>
    <t>gamelbe01</t>
  </si>
  <si>
    <t>yelicch01</t>
  </si>
  <si>
    <t>aguilje01</t>
  </si>
  <si>
    <t>perezhe01</t>
  </si>
  <si>
    <t>shawtr01</t>
  </si>
  <si>
    <t>hiurake01</t>
  </si>
  <si>
    <t>suareeu01</t>
  </si>
  <si>
    <t>iglesjo01</t>
  </si>
  <si>
    <t>vottojo01</t>
  </si>
  <si>
    <t>perazjo01</t>
  </si>
  <si>
    <t>barnhtu01</t>
  </si>
  <si>
    <t>winkeje01</t>
  </si>
  <si>
    <t>dietrde01</t>
  </si>
  <si>
    <t>senzeni01</t>
  </si>
  <si>
    <t>puigya01</t>
  </si>
  <si>
    <t>vanmejo01</t>
  </si>
  <si>
    <t>ervinph01</t>
  </si>
  <si>
    <t>casalcu01</t>
  </si>
  <si>
    <t>castrst01</t>
  </si>
  <si>
    <t>grandcu01</t>
  </si>
  <si>
    <t>rojasmi02</t>
  </si>
  <si>
    <t>alfarjo01</t>
  </si>
  <si>
    <t>anderbr06</t>
  </si>
  <si>
    <t>ramirha02</t>
  </si>
  <si>
    <t>walkene01</t>
  </si>
  <si>
    <t>coopega03</t>
  </si>
  <si>
    <t>pradoma01</t>
  </si>
  <si>
    <t>brinsle01</t>
  </si>
  <si>
    <t>bertijo01</t>
  </si>
  <si>
    <t>deanau01</t>
  </si>
  <si>
    <t>bellico01</t>
  </si>
  <si>
    <t>pederjo01</t>
  </si>
  <si>
    <t>muncyma01</t>
  </si>
  <si>
    <t>turneju01</t>
  </si>
  <si>
    <t>seageco01</t>
  </si>
  <si>
    <t>hernaen02</t>
  </si>
  <si>
    <t>tayloch03</t>
  </si>
  <si>
    <t>verdual01</t>
  </si>
  <si>
    <t>beatyma01</t>
  </si>
  <si>
    <t>polloaj01</t>
  </si>
  <si>
    <t>martiru01</t>
  </si>
  <si>
    <t>freesda01</t>
  </si>
  <si>
    <t>barneau01</t>
  </si>
  <si>
    <t>choosh01</t>
  </si>
  <si>
    <t>andruel01</t>
  </si>
  <si>
    <t>odorro01</t>
  </si>
  <si>
    <t>santada01</t>
  </si>
  <si>
    <t>deshide02</t>
  </si>
  <si>
    <t>mazarno01</t>
  </si>
  <si>
    <t>forsylo01</t>
  </si>
  <si>
    <t>cabreas01</t>
  </si>
  <si>
    <t>mathije01</t>
  </si>
  <si>
    <t>guzmaro01</t>
  </si>
  <si>
    <t>pencehu01</t>
  </si>
  <si>
    <t>calhowi01</t>
  </si>
  <si>
    <t>gallojo01</t>
  </si>
  <si>
    <t>hosmeer01</t>
  </si>
  <si>
    <t>machama01</t>
  </si>
  <si>
    <t>myerswi01</t>
  </si>
  <si>
    <t>margoma01</t>
  </si>
  <si>
    <t>renfrhu01</t>
  </si>
  <si>
    <t>garcigr01</t>
  </si>
  <si>
    <t>hedgeau01</t>
  </si>
  <si>
    <t>reyesfr01</t>
  </si>
  <si>
    <t>naylojo01</t>
  </si>
  <si>
    <t>kinslia01</t>
  </si>
  <si>
    <t>tatisfe02</t>
  </si>
  <si>
    <t>mejiafr01</t>
  </si>
  <si>
    <t>uriaslu01</t>
  </si>
  <si>
    <t>fletcda02</t>
  </si>
  <si>
    <t>calhoko01</t>
  </si>
  <si>
    <t>goodwbr01</t>
  </si>
  <si>
    <t>troutmi01</t>
  </si>
  <si>
    <t>pujolal01</t>
  </si>
  <si>
    <t>rengilu01</t>
  </si>
  <si>
    <t>simmoan01</t>
  </si>
  <si>
    <t>lasteto01</t>
  </si>
  <si>
    <t>lucrojo01</t>
  </si>
  <si>
    <t>smithke04</t>
  </si>
  <si>
    <t>santaca01</t>
  </si>
  <si>
    <t>lindofr01</t>
  </si>
  <si>
    <t>ramirjo01</t>
  </si>
  <si>
    <t>kipnija01</t>
  </si>
  <si>
    <t>perezro02</t>
  </si>
  <si>
    <t>bauerja01</t>
  </si>
  <si>
    <t>mercaos01</t>
  </si>
  <si>
    <t>naquity01</t>
  </si>
  <si>
    <t>allengr01</t>
  </si>
  <si>
    <t>luplojo01</t>
  </si>
  <si>
    <t>freemmi01</t>
  </si>
  <si>
    <t>martile01</t>
  </si>
  <si>
    <t>arenano01</t>
  </si>
  <si>
    <t>storytr01</t>
  </si>
  <si>
    <t>mcmahry01</t>
  </si>
  <si>
    <t>desmoia01</t>
  </si>
  <si>
    <t>blackch02</t>
  </si>
  <si>
    <t>tapiara01</t>
  </si>
  <si>
    <t>murphda08</t>
  </si>
  <si>
    <t>wolteto01</t>
  </si>
  <si>
    <t>hampsga01</t>
  </si>
  <si>
    <t>dahlda01</t>
  </si>
  <si>
    <t>reynoma01</t>
  </si>
  <si>
    <t>alonspe01</t>
  </si>
  <si>
    <t>rosaram01</t>
  </si>
  <si>
    <t>confomi01</t>
  </si>
  <si>
    <t>ramoswi01</t>
  </si>
  <si>
    <t>davisjd01</t>
  </si>
  <si>
    <t>lagarju01</t>
  </si>
  <si>
    <t>mcneije01</t>
  </si>
  <si>
    <t>frazito01</t>
  </si>
  <si>
    <t>canoro01</t>
  </si>
  <si>
    <t>smithdo02</t>
  </si>
  <si>
    <t>nimmobr01</t>
  </si>
  <si>
    <t>hernace02</t>
  </si>
  <si>
    <t>hoskirh01</t>
  </si>
  <si>
    <t>harpebr03</t>
  </si>
  <si>
    <t>realmjt01</t>
  </si>
  <si>
    <t>segurje01</t>
  </si>
  <si>
    <t>kingesc01</t>
  </si>
  <si>
    <t>francma02</t>
  </si>
  <si>
    <t>knappan01</t>
  </si>
  <si>
    <t>haselad01</t>
  </si>
  <si>
    <t>semiema01</t>
  </si>
  <si>
    <t>chapmma01</t>
  </si>
  <si>
    <t>profaju01</t>
  </si>
  <si>
    <t>grossro01</t>
  </si>
  <si>
    <t>daviskh01</t>
  </si>
  <si>
    <t>olsonma02</t>
  </si>
  <si>
    <t>canhama01</t>
  </si>
  <si>
    <t>pindech01</t>
  </si>
  <si>
    <t>laurera01</t>
  </si>
  <si>
    <t>phegljo01</t>
  </si>
  <si>
    <t>piscost01</t>
  </si>
  <si>
    <t>goldspa01</t>
  </si>
  <si>
    <t>dejonpa01</t>
  </si>
  <si>
    <t>fowlede01</t>
  </si>
  <si>
    <t>wongko01</t>
  </si>
  <si>
    <t>ozunama01</t>
  </si>
  <si>
    <t>carpema01</t>
  </si>
  <si>
    <t>martijo08</t>
  </si>
  <si>
    <t>baderha01</t>
  </si>
  <si>
    <t>molinya01</t>
  </si>
  <si>
    <t>edmanto01</t>
  </si>
  <si>
    <t>munozya01</t>
  </si>
  <si>
    <t>wietema01</t>
  </si>
  <si>
    <t>solerjo01</t>
  </si>
  <si>
    <t>merriwh01</t>
  </si>
  <si>
    <t>gordoal01</t>
  </si>
  <si>
    <t>doziehu01</t>
  </si>
  <si>
    <t>ohearry01</t>
  </si>
  <si>
    <t>lopezni01</t>
  </si>
  <si>
    <t>mondera02</t>
  </si>
  <si>
    <t>cuthbch01</t>
  </si>
  <si>
    <t>maldoma01</t>
  </si>
  <si>
    <t>starlbu01</t>
  </si>
  <si>
    <t>kempto01</t>
  </si>
  <si>
    <t>zobribe01</t>
  </si>
  <si>
    <t>aquinar01</t>
  </si>
  <si>
    <t>dazayo01</t>
  </si>
  <si>
    <t>iannech01</t>
  </si>
  <si>
    <t>reyesvi01</t>
  </si>
  <si>
    <t>bourju01</t>
  </si>
  <si>
    <t>thaisma01</t>
  </si>
  <si>
    <t>uptonju01</t>
  </si>
  <si>
    <t>gyorkje01</t>
  </si>
  <si>
    <t>smithwi05</t>
  </si>
  <si>
    <t>diazis01</t>
  </si>
  <si>
    <t>riddljt01</t>
  </si>
  <si>
    <t>grishtr01</t>
  </si>
  <si>
    <t>astudwi01</t>
  </si>
  <si>
    <t>hicksaa01</t>
  </si>
  <si>
    <t>moralke01</t>
  </si>
  <si>
    <t>nidoto01</t>
  </si>
  <si>
    <t>herrmch01</t>
  </si>
  <si>
    <t>bruceja01</t>
  </si>
  <si>
    <t>herreod01</t>
  </si>
  <si>
    <t>mccutan01</t>
  </si>
  <si>
    <t>polangr01</t>
  </si>
  <si>
    <t>tuckeco01</t>
  </si>
  <si>
    <t>oneilty01</t>
  </si>
  <si>
    <t>zimmery01</t>
  </si>
  <si>
    <t>PA</t>
  </si>
  <si>
    <t>path</t>
  </si>
  <si>
    <t>OBA</t>
  </si>
  <si>
    <t>SLG</t>
  </si>
  <si>
    <t>OPS</t>
  </si>
  <si>
    <t>rodrise01</t>
  </si>
  <si>
    <t>hillisa01</t>
  </si>
  <si>
    <t>People.bats</t>
  </si>
  <si>
    <t>AVG</t>
  </si>
  <si>
    <t>Contact</t>
  </si>
  <si>
    <t>Trea</t>
  </si>
  <si>
    <t>Turner</t>
  </si>
  <si>
    <t>T.Turner</t>
  </si>
  <si>
    <t>B</t>
  </si>
  <si>
    <t>Asdrubal</t>
  </si>
  <si>
    <t>Cabrera</t>
  </si>
  <si>
    <t>Howie</t>
  </si>
  <si>
    <t>Kendrick</t>
  </si>
  <si>
    <t>Rendon</t>
  </si>
  <si>
    <t>A.Rendon</t>
  </si>
  <si>
    <t>Juan</t>
  </si>
  <si>
    <t>J.Soto</t>
  </si>
  <si>
    <t>Kurt</t>
  </si>
  <si>
    <t>Suzuki</t>
  </si>
  <si>
    <t>K.Suzuki</t>
  </si>
  <si>
    <t>Eaton</t>
  </si>
  <si>
    <t>A.Eaton</t>
  </si>
  <si>
    <t>Brian</t>
  </si>
  <si>
    <t>Dozier</t>
  </si>
  <si>
    <t>B.Dozier</t>
  </si>
  <si>
    <t>Gerardo</t>
  </si>
  <si>
    <t>Parra</t>
  </si>
  <si>
    <t>G.Parra</t>
  </si>
  <si>
    <t>Victor</t>
  </si>
  <si>
    <t>V.Robles</t>
  </si>
  <si>
    <t>Adams</t>
  </si>
  <si>
    <t>M.Adams</t>
  </si>
  <si>
    <t>Zimmerman</t>
  </si>
  <si>
    <t>Yan</t>
  </si>
  <si>
    <t>Gomes</t>
  </si>
  <si>
    <t>Y.Gomes</t>
  </si>
  <si>
    <t>Cavan</t>
  </si>
  <si>
    <t>Biggio</t>
  </si>
  <si>
    <t>C.Biggio</t>
  </si>
  <si>
    <t>Lourdes</t>
  </si>
  <si>
    <t>Gurriel</t>
  </si>
  <si>
    <t>Sogard</t>
  </si>
  <si>
    <t>E.Sogard</t>
  </si>
  <si>
    <t>Randal</t>
  </si>
  <si>
    <t>Grichuk</t>
  </si>
  <si>
    <t>Teoscar</t>
  </si>
  <si>
    <t>Vladimir</t>
  </si>
  <si>
    <t>Guerrero</t>
  </si>
  <si>
    <t>Smoak</t>
  </si>
  <si>
    <t>J.Smoak</t>
  </si>
  <si>
    <t>Galvis</t>
  </si>
  <si>
    <t>F.Galvis</t>
  </si>
  <si>
    <t>Rowdy</t>
  </si>
  <si>
    <t>Tellez</t>
  </si>
  <si>
    <t>R.Tellez</t>
  </si>
  <si>
    <t>Billy</t>
  </si>
  <si>
    <t>McKinney</t>
  </si>
  <si>
    <t>Drury</t>
  </si>
  <si>
    <t>B.Drury</t>
  </si>
  <si>
    <t>D.Jansen</t>
  </si>
  <si>
    <t>Elvis</t>
  </si>
  <si>
    <t>Andrus</t>
  </si>
  <si>
    <t>E.Andrus</t>
  </si>
  <si>
    <t>Gallo</t>
  </si>
  <si>
    <t>J.Gallo</t>
  </si>
  <si>
    <t>Hunter</t>
  </si>
  <si>
    <t>Pence</t>
  </si>
  <si>
    <t>H.Pence</t>
  </si>
  <si>
    <t>Rougned</t>
  </si>
  <si>
    <t>Odor</t>
  </si>
  <si>
    <t>R.Odor</t>
  </si>
  <si>
    <t>Santana</t>
  </si>
  <si>
    <t>Willie</t>
  </si>
  <si>
    <t>Calhoun</t>
  </si>
  <si>
    <t>Shin-Soo</t>
  </si>
  <si>
    <t>Choo</t>
  </si>
  <si>
    <t>S.Choo</t>
  </si>
  <si>
    <t>Nomar</t>
  </si>
  <si>
    <t>Mazara</t>
  </si>
  <si>
    <t>N.Mazara</t>
  </si>
  <si>
    <t>Ronald</t>
  </si>
  <si>
    <t>Guzman</t>
  </si>
  <si>
    <t>R.Guzman</t>
  </si>
  <si>
    <t>Logan</t>
  </si>
  <si>
    <t>Forsythe</t>
  </si>
  <si>
    <t>Delino</t>
  </si>
  <si>
    <t>DeShields</t>
  </si>
  <si>
    <t>DeShield</t>
  </si>
  <si>
    <t>Mathis</t>
  </si>
  <si>
    <t>J.Mathis</t>
  </si>
  <si>
    <t>Pham</t>
  </si>
  <si>
    <t>T.Pham</t>
  </si>
  <si>
    <t>Lowe</t>
  </si>
  <si>
    <t>B.Lowe</t>
  </si>
  <si>
    <t>Ji-Man</t>
  </si>
  <si>
    <t>Choi</t>
  </si>
  <si>
    <t>J.Choi</t>
  </si>
  <si>
    <t>Austin</t>
  </si>
  <si>
    <t>Meadows</t>
  </si>
  <si>
    <t>Yandy</t>
  </si>
  <si>
    <t>Y.Diaz</t>
  </si>
  <si>
    <t>Avisail</t>
  </si>
  <si>
    <t>A.Garcia</t>
  </si>
  <si>
    <t>Travis</t>
  </si>
  <si>
    <t>d'Arnaud</t>
  </si>
  <si>
    <t>Willy</t>
  </si>
  <si>
    <t>Adames</t>
  </si>
  <si>
    <t>W.Adames</t>
  </si>
  <si>
    <t>Kiermaier</t>
  </si>
  <si>
    <t>Kiermaie</t>
  </si>
  <si>
    <t>Guillermo</t>
  </si>
  <si>
    <t>Heredia</t>
  </si>
  <si>
    <t>Wendle</t>
  </si>
  <si>
    <t>J.Wendle</t>
  </si>
  <si>
    <t>Robertson</t>
  </si>
  <si>
    <t>Robertso</t>
  </si>
  <si>
    <t>Zunino</t>
  </si>
  <si>
    <t>M.Zunino</t>
  </si>
  <si>
    <t>Kolten</t>
  </si>
  <si>
    <t>Wong</t>
  </si>
  <si>
    <t>K.Wong</t>
  </si>
  <si>
    <t>Edman</t>
  </si>
  <si>
    <t>T.Edman</t>
  </si>
  <si>
    <t>Marcell</t>
  </si>
  <si>
    <t>Ozuna</t>
  </si>
  <si>
    <t>M.Ozuna</t>
  </si>
  <si>
    <t>Goldschmidt</t>
  </si>
  <si>
    <t>Goldschm</t>
  </si>
  <si>
    <t>DeJong</t>
  </si>
  <si>
    <t>P.DeJong</t>
  </si>
  <si>
    <t>Dexter</t>
  </si>
  <si>
    <t>Fowler</t>
  </si>
  <si>
    <t>D.Fowler</t>
  </si>
  <si>
    <t>Carpenter</t>
  </si>
  <si>
    <t>Carpente</t>
  </si>
  <si>
    <t>O'Neill</t>
  </si>
  <si>
    <t>Yadier</t>
  </si>
  <si>
    <t>Molina</t>
  </si>
  <si>
    <t>Y.Molina</t>
  </si>
  <si>
    <t>Wieters</t>
  </si>
  <si>
    <t>Harrison</t>
  </si>
  <si>
    <t>Bader</t>
  </si>
  <si>
    <t>H.Bader</t>
  </si>
  <si>
    <t>Yairo</t>
  </si>
  <si>
    <t>Munoz</t>
  </si>
  <si>
    <t>Y.Munoz</t>
  </si>
  <si>
    <t>Jedd</t>
  </si>
  <si>
    <t>Gyorko</t>
  </si>
  <si>
    <t>J.Gyorko</t>
  </si>
  <si>
    <t>Pillar</t>
  </si>
  <si>
    <t>K.Pillar</t>
  </si>
  <si>
    <t>Sandoval</t>
  </si>
  <si>
    <t>Donovan</t>
  </si>
  <si>
    <t>Solano</t>
  </si>
  <si>
    <t>D.Solano</t>
  </si>
  <si>
    <t>Yastrzemski</t>
  </si>
  <si>
    <t>Yastrzem</t>
  </si>
  <si>
    <t>Vogt</t>
  </si>
  <si>
    <t>S.Vogt</t>
  </si>
  <si>
    <t>Evan</t>
  </si>
  <si>
    <t>Longoria</t>
  </si>
  <si>
    <t>Slater</t>
  </si>
  <si>
    <t>A.Slater</t>
  </si>
  <si>
    <t>Belt</t>
  </si>
  <si>
    <t>B.Belt</t>
  </si>
  <si>
    <t>Buster</t>
  </si>
  <si>
    <t>Posey</t>
  </si>
  <si>
    <t>B.Posey</t>
  </si>
  <si>
    <t>Crawford</t>
  </si>
  <si>
    <t>Panik</t>
  </si>
  <si>
    <t>J.Panik</t>
  </si>
  <si>
    <t>Duggar</t>
  </si>
  <si>
    <t>S.Duggar</t>
  </si>
  <si>
    <t>Mallex</t>
  </si>
  <si>
    <t>M.Smith</t>
  </si>
  <si>
    <t>Encarnacion</t>
  </si>
  <si>
    <t>Encarnac</t>
  </si>
  <si>
    <t>Dan</t>
  </si>
  <si>
    <t>Vogelbach</t>
  </si>
  <si>
    <t>Vogelbac</t>
  </si>
  <si>
    <t>Tom</t>
  </si>
  <si>
    <t>Murphy</t>
  </si>
  <si>
    <t>T.Murphy</t>
  </si>
  <si>
    <t>Omar</t>
  </si>
  <si>
    <t>Narvaez</t>
  </si>
  <si>
    <t>Seager</t>
  </si>
  <si>
    <t>K.Seager</t>
  </si>
  <si>
    <t>Mitch</t>
  </si>
  <si>
    <t>Haniger</t>
  </si>
  <si>
    <t>Tim</t>
  </si>
  <si>
    <t>Beckham</t>
  </si>
  <si>
    <t>Moore</t>
  </si>
  <si>
    <t>D.Moore</t>
  </si>
  <si>
    <t>J. P.</t>
  </si>
  <si>
    <t>Dee</t>
  </si>
  <si>
    <t>Gordon</t>
  </si>
  <si>
    <t>D.Gordon</t>
  </si>
  <si>
    <t>Manuel</t>
  </si>
  <si>
    <t>Margot</t>
  </si>
  <si>
    <t>M.Margot</t>
  </si>
  <si>
    <t>Fernando</t>
  </si>
  <si>
    <t>Tatis</t>
  </si>
  <si>
    <t>F.Tatis</t>
  </si>
  <si>
    <t>Franmil</t>
  </si>
  <si>
    <t>F.Reyes</t>
  </si>
  <si>
    <t>Renfroe</t>
  </si>
  <si>
    <t>Manny</t>
  </si>
  <si>
    <t>Machado</t>
  </si>
  <si>
    <t>Mejia</t>
  </si>
  <si>
    <t>F.Mejia</t>
  </si>
  <si>
    <t>Wil</t>
  </si>
  <si>
    <t>Myers</t>
  </si>
  <si>
    <t>W.Myers</t>
  </si>
  <si>
    <t>Hosmer</t>
  </si>
  <si>
    <t>E.Hosmer</t>
  </si>
  <si>
    <t>Naylor</t>
  </si>
  <si>
    <t>J.Naylor</t>
  </si>
  <si>
    <t>Greg</t>
  </si>
  <si>
    <t>G.Garcia</t>
  </si>
  <si>
    <t>L.Urias</t>
  </si>
  <si>
    <t>Kinsler</t>
  </si>
  <si>
    <t>Hedges</t>
  </si>
  <si>
    <t>A.Hedges</t>
  </si>
  <si>
    <t>Starling</t>
  </si>
  <si>
    <t>Marte</t>
  </si>
  <si>
    <t>S.Marte</t>
  </si>
  <si>
    <t>Reynolds</t>
  </si>
  <si>
    <t>Newman</t>
  </si>
  <si>
    <t>K.Newman</t>
  </si>
  <si>
    <t>Bell</t>
  </si>
  <si>
    <t>J.Bell</t>
  </si>
  <si>
    <t>J.Osuna</t>
  </si>
  <si>
    <t>Colin</t>
  </si>
  <si>
    <t>Moran</t>
  </si>
  <si>
    <t>C.Moran</t>
  </si>
  <si>
    <t>Frazier</t>
  </si>
  <si>
    <t>Polanco</t>
  </si>
  <si>
    <t>Melky</t>
  </si>
  <si>
    <t>Stallings</t>
  </si>
  <si>
    <t>Stalling</t>
  </si>
  <si>
    <t>Tucker</t>
  </si>
  <si>
    <t>C.Tucker</t>
  </si>
  <si>
    <t>Jung Ho</t>
  </si>
  <si>
    <t>Kang</t>
  </si>
  <si>
    <t>J.Kang</t>
  </si>
  <si>
    <t>P.Reyes</t>
  </si>
  <si>
    <t>Kingery</t>
  </si>
  <si>
    <t>McCutchen</t>
  </si>
  <si>
    <t>McCutche</t>
  </si>
  <si>
    <t>J. T.</t>
  </si>
  <si>
    <t>Realmuto</t>
  </si>
  <si>
    <t>Bryce</t>
  </si>
  <si>
    <t>B.Harper</t>
  </si>
  <si>
    <t>Rhys</t>
  </si>
  <si>
    <t>Hoskins</t>
  </si>
  <si>
    <t>Jay</t>
  </si>
  <si>
    <t>Bruce</t>
  </si>
  <si>
    <t>J.Bruce</t>
  </si>
  <si>
    <t>Jean</t>
  </si>
  <si>
    <t>Segura</t>
  </si>
  <si>
    <t>J.Segura</t>
  </si>
  <si>
    <t>Cesar</t>
  </si>
  <si>
    <t>Haseley</t>
  </si>
  <si>
    <t>Maikel</t>
  </si>
  <si>
    <t>Franco</t>
  </si>
  <si>
    <t>M.Franco</t>
  </si>
  <si>
    <t>Knapp</t>
  </si>
  <si>
    <t>A.Knapp</t>
  </si>
  <si>
    <t>Odubel</t>
  </si>
  <si>
    <t>Herrera</t>
  </si>
  <si>
    <t>Ramon</t>
  </si>
  <si>
    <t>Laureano</t>
  </si>
  <si>
    <t>Mark</t>
  </si>
  <si>
    <t>Canha</t>
  </si>
  <si>
    <t>M.Canha</t>
  </si>
  <si>
    <t>Semien</t>
  </si>
  <si>
    <t>M.Semien</t>
  </si>
  <si>
    <t>Olson</t>
  </si>
  <si>
    <t>M.Olson</t>
  </si>
  <si>
    <t>Piscotty</t>
  </si>
  <si>
    <t>Jurickson</t>
  </si>
  <si>
    <t>Profar</t>
  </si>
  <si>
    <t>J.Profar</t>
  </si>
  <si>
    <t>Pinder</t>
  </si>
  <si>
    <t>C.Pinder</t>
  </si>
  <si>
    <t>Phegley</t>
  </si>
  <si>
    <t>Grossman</t>
  </si>
  <si>
    <t>Khris</t>
  </si>
  <si>
    <t>K.Davis</t>
  </si>
  <si>
    <t>Kendrys</t>
  </si>
  <si>
    <t>Morales</t>
  </si>
  <si>
    <t>Herrmann</t>
  </si>
  <si>
    <t>Amed</t>
  </si>
  <si>
    <t>Rosario</t>
  </si>
  <si>
    <t>McNeil</t>
  </si>
  <si>
    <t>J.McNeil</t>
  </si>
  <si>
    <t>J. D.</t>
  </si>
  <si>
    <t>J.Davis</t>
  </si>
  <si>
    <t>Pete</t>
  </si>
  <si>
    <t>Alonso</t>
  </si>
  <si>
    <t>P.Alonso</t>
  </si>
  <si>
    <t>Dominic</t>
  </si>
  <si>
    <t>D.Smith</t>
  </si>
  <si>
    <t>Conforto</t>
  </si>
  <si>
    <t>Nimmo</t>
  </si>
  <si>
    <t>B.Nimmo</t>
  </si>
  <si>
    <t>Todd</t>
  </si>
  <si>
    <t>Wilson</t>
  </si>
  <si>
    <t>Ramos</t>
  </si>
  <si>
    <t>W.Ramos</t>
  </si>
  <si>
    <t>Robinson</t>
  </si>
  <si>
    <t>Cano</t>
  </si>
  <si>
    <t>R.Cano</t>
  </si>
  <si>
    <t>Adeiny</t>
  </si>
  <si>
    <t>Hechavarria</t>
  </si>
  <si>
    <t>Hechavar</t>
  </si>
  <si>
    <t>Lagares</t>
  </si>
  <si>
    <t>Tomas</t>
  </si>
  <si>
    <t>Nido</t>
  </si>
  <si>
    <t>T.Nido</t>
  </si>
  <si>
    <t>Gardner</t>
  </si>
  <si>
    <t>Judge</t>
  </si>
  <si>
    <t>A.Judge</t>
  </si>
  <si>
    <t>DJ</t>
  </si>
  <si>
    <t>LeMahieu</t>
  </si>
  <si>
    <t>Gleyber</t>
  </si>
  <si>
    <t>Torres</t>
  </si>
  <si>
    <t>G.Torres</t>
  </si>
  <si>
    <t>Urshela</t>
  </si>
  <si>
    <t>Tauchman</t>
  </si>
  <si>
    <t>Cameron</t>
  </si>
  <si>
    <t>Maybin</t>
  </si>
  <si>
    <t>C.Maybin</t>
  </si>
  <si>
    <t>Voit</t>
  </si>
  <si>
    <t>L.Voit</t>
  </si>
  <si>
    <t>Gary</t>
  </si>
  <si>
    <t>Clint</t>
  </si>
  <si>
    <t>Hicks</t>
  </si>
  <si>
    <t>A.Hicks</t>
  </si>
  <si>
    <t>Romine</t>
  </si>
  <si>
    <t>A.Romine</t>
  </si>
  <si>
    <t>Didi</t>
  </si>
  <si>
    <t>Gregorius</t>
  </si>
  <si>
    <t>Gregoriu</t>
  </si>
  <si>
    <t>Byron</t>
  </si>
  <si>
    <t>Buxton</t>
  </si>
  <si>
    <t>B.Buxton</t>
  </si>
  <si>
    <t>Garver</t>
  </si>
  <si>
    <t>M.Garver</t>
  </si>
  <si>
    <t>Sano</t>
  </si>
  <si>
    <t>M.Sano</t>
  </si>
  <si>
    <t>Kepler</t>
  </si>
  <si>
    <t>M.Kepler</t>
  </si>
  <si>
    <t>Arraez</t>
  </si>
  <si>
    <t>L.Arraez</t>
  </si>
  <si>
    <t>Cave</t>
  </si>
  <si>
    <t>J.Cave</t>
  </si>
  <si>
    <t>Eddie</t>
  </si>
  <si>
    <t>C. J.</t>
  </si>
  <si>
    <t>Cron</t>
  </si>
  <si>
    <t>C.Cron</t>
  </si>
  <si>
    <t>Jonathan</t>
  </si>
  <si>
    <t>Schoop</t>
  </si>
  <si>
    <t>J.Schoop</t>
  </si>
  <si>
    <t>J.Castro</t>
  </si>
  <si>
    <t>Ehire</t>
  </si>
  <si>
    <t>Adrianza</t>
  </si>
  <si>
    <t>Marwin</t>
  </si>
  <si>
    <t>Willians</t>
  </si>
  <si>
    <t>Astudillo</t>
  </si>
  <si>
    <t>Astudill</t>
  </si>
  <si>
    <t>Lorenzo</t>
  </si>
  <si>
    <t>Cain</t>
  </si>
  <si>
    <t>L.Cain</t>
  </si>
  <si>
    <t>Keston</t>
  </si>
  <si>
    <t>Hiura</t>
  </si>
  <si>
    <t>K.Hiura</t>
  </si>
  <si>
    <t>Thames</t>
  </si>
  <si>
    <t>E.Thames</t>
  </si>
  <si>
    <t>Christian</t>
  </si>
  <si>
    <t>Yelich</t>
  </si>
  <si>
    <t>C.Yelich</t>
  </si>
  <si>
    <t>Braun</t>
  </si>
  <si>
    <t>R.Braun</t>
  </si>
  <si>
    <t>Yasmani</t>
  </si>
  <si>
    <t>Grandal</t>
  </si>
  <si>
    <t>Moustakas</t>
  </si>
  <si>
    <t>Moustaka</t>
  </si>
  <si>
    <t>Grisham</t>
  </si>
  <si>
    <t>Ben</t>
  </si>
  <si>
    <t>Gamel</t>
  </si>
  <si>
    <t>B.Gamel</t>
  </si>
  <si>
    <t>Jesus</t>
  </si>
  <si>
    <t>Aguilar</t>
  </si>
  <si>
    <t>Hernan</t>
  </si>
  <si>
    <t>H.Perez</t>
  </si>
  <si>
    <t>Orlando</t>
  </si>
  <si>
    <t>Arcia</t>
  </si>
  <si>
    <t>O.Arcia</t>
  </si>
  <si>
    <t>T.Shaw</t>
  </si>
  <si>
    <t>Berti</t>
  </si>
  <si>
    <t>J.Berti</t>
  </si>
  <si>
    <t>Cooper</t>
  </si>
  <si>
    <t>G.Cooper</t>
  </si>
  <si>
    <t>Starlin</t>
  </si>
  <si>
    <t>S.Castro</t>
  </si>
  <si>
    <t>Neil</t>
  </si>
  <si>
    <t>N.Walker</t>
  </si>
  <si>
    <t>Alfaro</t>
  </si>
  <si>
    <t>J.Alfaro</t>
  </si>
  <si>
    <t>Harold</t>
  </si>
  <si>
    <t>Rojas</t>
  </si>
  <si>
    <t>M.Rojas</t>
  </si>
  <si>
    <t>Dean</t>
  </si>
  <si>
    <t>A.Dean</t>
  </si>
  <si>
    <t>Curtis</t>
  </si>
  <si>
    <t>Granderson</t>
  </si>
  <si>
    <t>Granders</t>
  </si>
  <si>
    <t>JT</t>
  </si>
  <si>
    <t>Riddle</t>
  </si>
  <si>
    <t>J.Riddle</t>
  </si>
  <si>
    <t>Isan</t>
  </si>
  <si>
    <t>I.Diaz</t>
  </si>
  <si>
    <t>Prado</t>
  </si>
  <si>
    <t>M.Prado</t>
  </si>
  <si>
    <t>Lewis</t>
  </si>
  <si>
    <t>Brinson</t>
  </si>
  <si>
    <t>C.Taylor</t>
  </si>
  <si>
    <t>Freese</t>
  </si>
  <si>
    <t>D.Freese</t>
  </si>
  <si>
    <t>Cody</t>
  </si>
  <si>
    <t>Bellinger</t>
  </si>
  <si>
    <t>Bellinge</t>
  </si>
  <si>
    <t>Muncy</t>
  </si>
  <si>
    <t>M.Muncy</t>
  </si>
  <si>
    <t>J.Turner</t>
  </si>
  <si>
    <t>Joc</t>
  </si>
  <si>
    <t>Pederson</t>
  </si>
  <si>
    <t>Verdugo</t>
  </si>
  <si>
    <t>Corey</t>
  </si>
  <si>
    <t>C.Seager</t>
  </si>
  <si>
    <t>AJ</t>
  </si>
  <si>
    <t>Pollock</t>
  </si>
  <si>
    <t>Beaty</t>
  </si>
  <si>
    <t>M.Beaty</t>
  </si>
  <si>
    <t>Enrique</t>
  </si>
  <si>
    <t>Russell</t>
  </si>
  <si>
    <t>R.Martin</t>
  </si>
  <si>
    <t>A.Barnes</t>
  </si>
  <si>
    <t>Andrelton</t>
  </si>
  <si>
    <t>Simmons</t>
  </si>
  <si>
    <t>La Stella</t>
  </si>
  <si>
    <t>La Stell</t>
  </si>
  <si>
    <t>Goodwin</t>
  </si>
  <si>
    <t>Trout</t>
  </si>
  <si>
    <t>M.Trout</t>
  </si>
  <si>
    <t>Kole</t>
  </si>
  <si>
    <t>Albert</t>
  </si>
  <si>
    <t>Pujols</t>
  </si>
  <si>
    <t>A.Pujols</t>
  </si>
  <si>
    <t>Fletcher</t>
  </si>
  <si>
    <t>Upton</t>
  </si>
  <si>
    <t>J.Upton</t>
  </si>
  <si>
    <t>Thaiss</t>
  </si>
  <si>
    <t>M.Thaiss</t>
  </si>
  <si>
    <t>Kevan</t>
  </si>
  <si>
    <t>K.Smith</t>
  </si>
  <si>
    <t>Rengifo</t>
  </si>
  <si>
    <t>Lucroy</t>
  </si>
  <si>
    <t>J.Lucroy</t>
  </si>
  <si>
    <t>Bour</t>
  </si>
  <si>
    <t>J.Bour</t>
  </si>
  <si>
    <t>Adalberto</t>
  </si>
  <si>
    <t>Mondesi</t>
  </si>
  <si>
    <t>H.Dozier</t>
  </si>
  <si>
    <t>Whit</t>
  </si>
  <si>
    <t>Merrifield</t>
  </si>
  <si>
    <t>Merrifie</t>
  </si>
  <si>
    <t>Soler</t>
  </si>
  <si>
    <t>J.Soler</t>
  </si>
  <si>
    <t>A.Gordon</t>
  </si>
  <si>
    <t>Cheslor</t>
  </si>
  <si>
    <t>Cuthbert</t>
  </si>
  <si>
    <t>Maldonado</t>
  </si>
  <si>
    <t>Maldonad</t>
  </si>
  <si>
    <t>O'Hearn</t>
  </si>
  <si>
    <t>Nicky</t>
  </si>
  <si>
    <t>N.Lopez</t>
  </si>
  <si>
    <t>Bubba</t>
  </si>
  <si>
    <t>Hamilton</t>
  </si>
  <si>
    <t>Marisnick</t>
  </si>
  <si>
    <t>Marisnic</t>
  </si>
  <si>
    <t>Yordan</t>
  </si>
  <si>
    <t>George</t>
  </si>
  <si>
    <t>Springer</t>
  </si>
  <si>
    <t>Bregman</t>
  </si>
  <si>
    <t>Correa</t>
  </si>
  <si>
    <t>C.Correa</t>
  </si>
  <si>
    <t>Altuve</t>
  </si>
  <si>
    <t>J.Altuve</t>
  </si>
  <si>
    <t>Yuli</t>
  </si>
  <si>
    <t>Brantley</t>
  </si>
  <si>
    <t>Aledmys</t>
  </si>
  <si>
    <t>A.Diaz</t>
  </si>
  <si>
    <t>Reddick</t>
  </si>
  <si>
    <t>Kemp</t>
  </si>
  <si>
    <t>T.Kemp</t>
  </si>
  <si>
    <t>White</t>
  </si>
  <si>
    <t>T.White</t>
  </si>
  <si>
    <t>Niko</t>
  </si>
  <si>
    <t>Goodrum</t>
  </si>
  <si>
    <t>Castellanos</t>
  </si>
  <si>
    <t>Castella</t>
  </si>
  <si>
    <t>Dixon</t>
  </si>
  <si>
    <t>B.Dixon</t>
  </si>
  <si>
    <t>V.Reyes</t>
  </si>
  <si>
    <t>Jordy</t>
  </si>
  <si>
    <t>Mercer</t>
  </si>
  <si>
    <t>J.Mercer</t>
  </si>
  <si>
    <t>JaCoby</t>
  </si>
  <si>
    <t>Jones</t>
  </si>
  <si>
    <t>J.Jones</t>
  </si>
  <si>
    <t>Christin</t>
  </si>
  <si>
    <t>Stewart</t>
  </si>
  <si>
    <t>Ronny</t>
  </si>
  <si>
    <t>H.Castro</t>
  </si>
  <si>
    <t>Dawel</t>
  </si>
  <si>
    <t>D.Lugo</t>
  </si>
  <si>
    <t>Jeimer</t>
  </si>
  <si>
    <t>Candelario</t>
  </si>
  <si>
    <t>Candelar</t>
  </si>
  <si>
    <t>J.Hicks</t>
  </si>
  <si>
    <t>Story</t>
  </si>
  <si>
    <t>T.Story</t>
  </si>
  <si>
    <t>Hilliard</t>
  </si>
  <si>
    <t>Blackmon</t>
  </si>
  <si>
    <t>Nolan</t>
  </si>
  <si>
    <t>Arenado</t>
  </si>
  <si>
    <t>Dahl</t>
  </si>
  <si>
    <t>D.Dahl</t>
  </si>
  <si>
    <t>Desmond</t>
  </si>
  <si>
    <t>D.Murphy</t>
  </si>
  <si>
    <t>McMahon</t>
  </si>
  <si>
    <t>Iannetta</t>
  </si>
  <si>
    <t>Raimel</t>
  </si>
  <si>
    <t>Tapia</t>
  </si>
  <si>
    <t>R.Tapia</t>
  </si>
  <si>
    <t>Hampson</t>
  </si>
  <si>
    <t>Wolters</t>
  </si>
  <si>
    <t>Yonathan</t>
  </si>
  <si>
    <t>Daza</t>
  </si>
  <si>
    <t>Y.Daza</t>
  </si>
  <si>
    <t>Luplow</t>
  </si>
  <si>
    <t>J.Luplow</t>
  </si>
  <si>
    <t>Lindor</t>
  </si>
  <si>
    <t>F.Lindor</t>
  </si>
  <si>
    <t>Naquin</t>
  </si>
  <si>
    <t>T.Naquin</t>
  </si>
  <si>
    <t>R.Perez</t>
  </si>
  <si>
    <t>Oscar</t>
  </si>
  <si>
    <t>Mercado</t>
  </si>
  <si>
    <t>Freeman</t>
  </si>
  <si>
    <t>Kipnis</t>
  </si>
  <si>
    <t>J.Kipnis</t>
  </si>
  <si>
    <t>Bauers</t>
  </si>
  <si>
    <t>J.Bauers</t>
  </si>
  <si>
    <t>Allen</t>
  </si>
  <si>
    <t>G.Allen</t>
  </si>
  <si>
    <t>Leonys</t>
  </si>
  <si>
    <t>L.Martin</t>
  </si>
  <si>
    <t>Yasiel</t>
  </si>
  <si>
    <t>Puig</t>
  </si>
  <si>
    <t>Y.Puig</t>
  </si>
  <si>
    <t>Aristides</t>
  </si>
  <si>
    <t>Aquino</t>
  </si>
  <si>
    <t>A.Aquino</t>
  </si>
  <si>
    <t>Winker</t>
  </si>
  <si>
    <t>J.Winker</t>
  </si>
  <si>
    <t>Eugenio</t>
  </si>
  <si>
    <t>E.Suarez</t>
  </si>
  <si>
    <t>Phil</t>
  </si>
  <si>
    <t>Ervin</t>
  </si>
  <si>
    <t>P.Ervin</t>
  </si>
  <si>
    <t>Dietrich</t>
  </si>
  <si>
    <t>Votto</t>
  </si>
  <si>
    <t>J.Votto</t>
  </si>
  <si>
    <t>Senzel</t>
  </si>
  <si>
    <t>N.Senzel</t>
  </si>
  <si>
    <t>Curt</t>
  </si>
  <si>
    <t>Casali</t>
  </si>
  <si>
    <t>C.Casali</t>
  </si>
  <si>
    <t>VanMeter</t>
  </si>
  <si>
    <t>Barnhart</t>
  </si>
  <si>
    <t>Peraza</t>
  </si>
  <si>
    <t>J.Peraza</t>
  </si>
  <si>
    <t>Javier</t>
  </si>
  <si>
    <t>J.Baez</t>
  </si>
  <si>
    <t>Schwarber</t>
  </si>
  <si>
    <t>Schwarbe</t>
  </si>
  <si>
    <t>Rizzo</t>
  </si>
  <si>
    <t>A.Rizzo</t>
  </si>
  <si>
    <t>Kris</t>
  </si>
  <si>
    <t>Bryant</t>
  </si>
  <si>
    <t>K.Bryant</t>
  </si>
  <si>
    <t>Willson</t>
  </si>
  <si>
    <t>Contreras</t>
  </si>
  <si>
    <t>Contrera</t>
  </si>
  <si>
    <t>Caratini</t>
  </si>
  <si>
    <t>Bote</t>
  </si>
  <si>
    <t>D.Bote</t>
  </si>
  <si>
    <t>Heyward</t>
  </si>
  <si>
    <t>Addison</t>
  </si>
  <si>
    <t>Zobrist</t>
  </si>
  <si>
    <t>Almora</t>
  </si>
  <si>
    <t>A.Almora</t>
  </si>
  <si>
    <t>Descalso</t>
  </si>
  <si>
    <t>Moncada</t>
  </si>
  <si>
    <t>Eloy</t>
  </si>
  <si>
    <t>Abreu</t>
  </si>
  <si>
    <t>J.Abreu</t>
  </si>
  <si>
    <t>McCann</t>
  </si>
  <si>
    <t>J.McCann</t>
  </si>
  <si>
    <t>Engel</t>
  </si>
  <si>
    <t>A.Engel</t>
  </si>
  <si>
    <t>Welington</t>
  </si>
  <si>
    <t>Leury</t>
  </si>
  <si>
    <t>L.Garcia</t>
  </si>
  <si>
    <t>Goins</t>
  </si>
  <si>
    <t>R.Goins</t>
  </si>
  <si>
    <t>Cordell</t>
  </si>
  <si>
    <t>J.Jay</t>
  </si>
  <si>
    <t>Yonder</t>
  </si>
  <si>
    <t>Y.Alonso</t>
  </si>
  <si>
    <t>Mookie</t>
  </si>
  <si>
    <t>Betts</t>
  </si>
  <si>
    <t>M.Betts</t>
  </si>
  <si>
    <t>Xander</t>
  </si>
  <si>
    <t>Bogaerts</t>
  </si>
  <si>
    <t>Rafael</t>
  </si>
  <si>
    <t>Devers</t>
  </si>
  <si>
    <t>R.Devers</t>
  </si>
  <si>
    <t>Moreland</t>
  </si>
  <si>
    <t>Benintendi</t>
  </si>
  <si>
    <t>Beninten</t>
  </si>
  <si>
    <t>Brock</t>
  </si>
  <si>
    <t>Holt</t>
  </si>
  <si>
    <t>B.Holt</t>
  </si>
  <si>
    <t>Chavis</t>
  </si>
  <si>
    <t>M.Chavis</t>
  </si>
  <si>
    <t>Jackie</t>
  </si>
  <si>
    <t>S.Travis</t>
  </si>
  <si>
    <t>Nunez</t>
  </si>
  <si>
    <t>E.Nunez</t>
  </si>
  <si>
    <t>Leon</t>
  </si>
  <si>
    <t>S.Leon</t>
  </si>
  <si>
    <t>Villar</t>
  </si>
  <si>
    <t>J.Villar</t>
  </si>
  <si>
    <t>Santander</t>
  </si>
  <si>
    <t>Santande</t>
  </si>
  <si>
    <t>Renato</t>
  </si>
  <si>
    <t>R.Nunez</t>
  </si>
  <si>
    <t>Trey</t>
  </si>
  <si>
    <t>Mancini</t>
  </si>
  <si>
    <t>Hanser</t>
  </si>
  <si>
    <t>Alberto</t>
  </si>
  <si>
    <t>Severino</t>
  </si>
  <si>
    <t>Chance</t>
  </si>
  <si>
    <t>Sisco</t>
  </si>
  <si>
    <t>C.Sisco</t>
  </si>
  <si>
    <t>Dwight</t>
  </si>
  <si>
    <t>Rio</t>
  </si>
  <si>
    <t>Ruiz</t>
  </si>
  <si>
    <t>R.Ruiz</t>
  </si>
  <si>
    <t>Stevie</t>
  </si>
  <si>
    <t>Wilkerson</t>
  </si>
  <si>
    <t>Wilkerso</t>
  </si>
  <si>
    <t>Rickard</t>
  </si>
  <si>
    <t>C.Davis</t>
  </si>
  <si>
    <t>Richie</t>
  </si>
  <si>
    <t>Ozzie</t>
  </si>
  <si>
    <t>Albies</t>
  </si>
  <si>
    <t>O.Albies</t>
  </si>
  <si>
    <t>Freddie</t>
  </si>
  <si>
    <t>Donaldson</t>
  </si>
  <si>
    <t>Donaldso</t>
  </si>
  <si>
    <t>Acuna</t>
  </si>
  <si>
    <t>R.Acuna</t>
  </si>
  <si>
    <t>Duvall</t>
  </si>
  <si>
    <t>A.Duvall</t>
  </si>
  <si>
    <t>Matthew</t>
  </si>
  <si>
    <t>Joyce</t>
  </si>
  <si>
    <t>M.Joyce</t>
  </si>
  <si>
    <t>Markakis</t>
  </si>
  <si>
    <t>Riley</t>
  </si>
  <si>
    <t>A.Riley</t>
  </si>
  <si>
    <t>Dansby</t>
  </si>
  <si>
    <t>Ender</t>
  </si>
  <si>
    <t>Inciarte</t>
  </si>
  <si>
    <t>B.McCann</t>
  </si>
  <si>
    <t>Flowers</t>
  </si>
  <si>
    <t>Culberson</t>
  </si>
  <si>
    <t>Culberso</t>
  </si>
  <si>
    <t>Johan</t>
  </si>
  <si>
    <t>Camargo</t>
  </si>
  <si>
    <t>Jarrod</t>
  </si>
  <si>
    <t>Dyson</t>
  </si>
  <si>
    <t>J.Dyson</t>
  </si>
  <si>
    <t>Ketel</t>
  </si>
  <si>
    <t>K.Marte</t>
  </si>
  <si>
    <t>Flores</t>
  </si>
  <si>
    <t>W.Flores</t>
  </si>
  <si>
    <t>Escobar</t>
  </si>
  <si>
    <t>Carson</t>
  </si>
  <si>
    <t>C.Kelly</t>
  </si>
  <si>
    <t>C.Walker</t>
  </si>
  <si>
    <t>Avila</t>
  </si>
  <si>
    <t>A.Avila</t>
  </si>
  <si>
    <t>Ahmed</t>
  </si>
  <si>
    <t>N.Ahmed</t>
  </si>
  <si>
    <t>A.Jones</t>
  </si>
  <si>
    <t>Ildemaro</t>
  </si>
  <si>
    <t>I.Vargas</t>
  </si>
  <si>
    <t>Locastro</t>
  </si>
  <si>
    <t>Lamb</t>
  </si>
  <si>
    <t>J.Lamb</t>
  </si>
  <si>
    <t>J.Rojas</t>
  </si>
  <si>
    <t>sotoju01WAS</t>
  </si>
  <si>
    <t>eatonad02WAS</t>
  </si>
  <si>
    <t>rendoan01WAS</t>
  </si>
  <si>
    <t>roblevi01WAS</t>
  </si>
  <si>
    <t>turnetr01WAS</t>
  </si>
  <si>
    <t>doziebr01WAS</t>
  </si>
  <si>
    <t>kendrho01WAS</t>
  </si>
  <si>
    <t>gomesya01WAS</t>
  </si>
  <si>
    <t>adamsma01WAS</t>
  </si>
  <si>
    <t>suzukku01WAS</t>
  </si>
  <si>
    <t>parrage01WAS</t>
  </si>
  <si>
    <t>zimmery01WAS</t>
  </si>
  <si>
    <t>cabreas01WAS</t>
  </si>
  <si>
    <t>difowi01</t>
  </si>
  <si>
    <t>difowi01WAS</t>
  </si>
  <si>
    <t>grichra01TOR</t>
  </si>
  <si>
    <t>guerrvl02TOR</t>
  </si>
  <si>
    <t>smoakju01TOR</t>
  </si>
  <si>
    <t>galvifr01TOR</t>
  </si>
  <si>
    <t>hernate01TOR</t>
  </si>
  <si>
    <t>drurybr01TOR</t>
  </si>
  <si>
    <t>biggica01TOR</t>
  </si>
  <si>
    <t>tellero01TOR</t>
  </si>
  <si>
    <t>janseda01TOR</t>
  </si>
  <si>
    <t>gurrilo01TOR</t>
  </si>
  <si>
    <t>sogarer01TOR</t>
  </si>
  <si>
    <t>mckinbi01TOR</t>
  </si>
  <si>
    <t>bichebo01</t>
  </si>
  <si>
    <t>bichebo01TOR</t>
  </si>
  <si>
    <t>mailelu01</t>
  </si>
  <si>
    <t>mailelu01TOR</t>
  </si>
  <si>
    <t>choosh01TEX</t>
  </si>
  <si>
    <t>andruel01TEX</t>
  </si>
  <si>
    <t>odorro01TEX</t>
  </si>
  <si>
    <t>santada01TEX</t>
  </si>
  <si>
    <t>mazarno01TEX</t>
  </si>
  <si>
    <t>deshide02TEX</t>
  </si>
  <si>
    <t>cabreas01TEX</t>
  </si>
  <si>
    <t>forsylo01TEX</t>
  </si>
  <si>
    <t>calhowi01TEX</t>
  </si>
  <si>
    <t>pencehu01TEX</t>
  </si>
  <si>
    <t>gallojo01TEX</t>
  </si>
  <si>
    <t>guzmaro01TEX</t>
  </si>
  <si>
    <t>mathije01TEX</t>
  </si>
  <si>
    <t>kineris01</t>
  </si>
  <si>
    <t>kineris01TEX</t>
  </si>
  <si>
    <t>phamth01TBA</t>
  </si>
  <si>
    <t>meadoau01TBA</t>
  </si>
  <si>
    <t>adamewi01TBA</t>
  </si>
  <si>
    <t>garciav01TBA</t>
  </si>
  <si>
    <t>choiji01TBA</t>
  </si>
  <si>
    <t>kiermke01TBA</t>
  </si>
  <si>
    <t>darnatr01TBA</t>
  </si>
  <si>
    <t>diazya01TBA</t>
  </si>
  <si>
    <t>lowebr01TBA</t>
  </si>
  <si>
    <t>zuninmi01TBA</t>
  </si>
  <si>
    <t>wendljo01TBA</t>
  </si>
  <si>
    <t>roberda10TBA</t>
  </si>
  <si>
    <t>heredgu01TBA</t>
  </si>
  <si>
    <t>goldspa01SLN</t>
  </si>
  <si>
    <t>dejonpa01SLN</t>
  </si>
  <si>
    <t>fowlede01SLN</t>
  </si>
  <si>
    <t>ozunama01SLN</t>
  </si>
  <si>
    <t>wongko01SLN</t>
  </si>
  <si>
    <t>carpema01SLN</t>
  </si>
  <si>
    <t>molinya01SLN</t>
  </si>
  <si>
    <t>baderha01SLN</t>
  </si>
  <si>
    <t>martijo08SLN</t>
  </si>
  <si>
    <t>edmanto01SLN</t>
  </si>
  <si>
    <t>wietema01SLN</t>
  </si>
  <si>
    <t>munozya01SLN</t>
  </si>
  <si>
    <t>oneilty01SLN</t>
  </si>
  <si>
    <t>gyorkje01SLN</t>
  </si>
  <si>
    <t>pillake01SFN</t>
  </si>
  <si>
    <t>beltbr01SFN</t>
  </si>
  <si>
    <t>crawfbr01SFN</t>
  </si>
  <si>
    <t>longoev01SFN</t>
  </si>
  <si>
    <t>poseybu01SFN</t>
  </si>
  <si>
    <t>yastrmi01SFN</t>
  </si>
  <si>
    <t>panikjo01SFN</t>
  </si>
  <si>
    <t>sandopa01SFN</t>
  </si>
  <si>
    <t>duggast01SFN</t>
  </si>
  <si>
    <t>vogtst01SFN</t>
  </si>
  <si>
    <t>solando01SFN</t>
  </si>
  <si>
    <t>slateau01SFN</t>
  </si>
  <si>
    <t>dickeal01</t>
  </si>
  <si>
    <t>dickeal01SFN</t>
  </si>
  <si>
    <t>austity01</t>
  </si>
  <si>
    <t>austity01SFN</t>
  </si>
  <si>
    <t>smithma05SEA</t>
  </si>
  <si>
    <t>vogelda01SEA</t>
  </si>
  <si>
    <t>santado01SEA</t>
  </si>
  <si>
    <t>narvaom01SEA</t>
  </si>
  <si>
    <t>seageky01SEA</t>
  </si>
  <si>
    <t>gordode01SEA</t>
  </si>
  <si>
    <t>crawfjp01SEA</t>
  </si>
  <si>
    <t>beckhti01SEA</t>
  </si>
  <si>
    <t>encared01SEA</t>
  </si>
  <si>
    <t>hanigmi01SEA</t>
  </si>
  <si>
    <t>mooredy01SEA</t>
  </si>
  <si>
    <t>murphto04SEA</t>
  </si>
  <si>
    <t>nolaau01SEA</t>
  </si>
  <si>
    <t>healyry01</t>
  </si>
  <si>
    <t>healyry01SEA</t>
  </si>
  <si>
    <t>hosmeer01SDN</t>
  </si>
  <si>
    <t>machama01SDN</t>
  </si>
  <si>
    <t>renfrhu01SDN</t>
  </si>
  <si>
    <t>myerswi01SDN</t>
  </si>
  <si>
    <t>margoma01SDN</t>
  </si>
  <si>
    <t>tatisfe02SDN</t>
  </si>
  <si>
    <t>garcigr01SDN</t>
  </si>
  <si>
    <t>reyesfr01SDN</t>
  </si>
  <si>
    <t>hedgeau01SDN</t>
  </si>
  <si>
    <t>kinslia01SDN</t>
  </si>
  <si>
    <t>naylojo01SDN</t>
  </si>
  <si>
    <t>uriaslu01SDN</t>
  </si>
  <si>
    <t>mejiafr01SDN</t>
  </si>
  <si>
    <t>francty01</t>
  </si>
  <si>
    <t>francty01SDN</t>
  </si>
  <si>
    <t>belljo02PIT</t>
  </si>
  <si>
    <t>fraziad01PIT</t>
  </si>
  <si>
    <t>martest01PIT</t>
  </si>
  <si>
    <t>reynobr01PIT</t>
  </si>
  <si>
    <t>newmake01PIT</t>
  </si>
  <si>
    <t>moranco01PIT</t>
  </si>
  <si>
    <t>cabreme01PIT</t>
  </si>
  <si>
    <t>diazel01PIT</t>
  </si>
  <si>
    <t>osunajo01PIT</t>
  </si>
  <si>
    <t>stallja01PIT</t>
  </si>
  <si>
    <t>kangju01PIT</t>
  </si>
  <si>
    <t>polangr01PIT</t>
  </si>
  <si>
    <t>tuckeco01PIT</t>
  </si>
  <si>
    <t>reyespa01PIT</t>
  </si>
  <si>
    <t>hoskirh01PHI</t>
  </si>
  <si>
    <t>harpebr03PHI</t>
  </si>
  <si>
    <t>hernace02PHI</t>
  </si>
  <si>
    <t>segurje01PHI</t>
  </si>
  <si>
    <t>realmjt01PHI</t>
  </si>
  <si>
    <t>kingesc01PHI</t>
  </si>
  <si>
    <t>francma02PHI</t>
  </si>
  <si>
    <t>mccutan01PHI</t>
  </si>
  <si>
    <t>haselad01PHI</t>
  </si>
  <si>
    <t>knappan01PHI</t>
  </si>
  <si>
    <t>bruceja01PHI</t>
  </si>
  <si>
    <t>herreod01PHI</t>
  </si>
  <si>
    <t>rodrise01PHI</t>
  </si>
  <si>
    <t>dickeco01</t>
  </si>
  <si>
    <t>dickeco01PHI</t>
  </si>
  <si>
    <t>semiema01OAK</t>
  </si>
  <si>
    <t>chapmma01OAK</t>
  </si>
  <si>
    <t>olsonma02OAK</t>
  </si>
  <si>
    <t>daviskh01OAK</t>
  </si>
  <si>
    <t>profaju01OAK</t>
  </si>
  <si>
    <t>canhama01OAK</t>
  </si>
  <si>
    <t>grossro01OAK</t>
  </si>
  <si>
    <t>laurera01OAK</t>
  </si>
  <si>
    <t>piscost01OAK</t>
  </si>
  <si>
    <t>pindech01OAK</t>
  </si>
  <si>
    <t>phegljo01OAK</t>
  </si>
  <si>
    <t>moralke01OAK</t>
  </si>
  <si>
    <t>herrmch01OAK</t>
  </si>
  <si>
    <t>brownse01</t>
  </si>
  <si>
    <t>brownse01OAK</t>
  </si>
  <si>
    <t>alonspe01NYN</t>
  </si>
  <si>
    <t>rosaram01NYN</t>
  </si>
  <si>
    <t>confomi01NYN</t>
  </si>
  <si>
    <t>mcneije01NYN</t>
  </si>
  <si>
    <t>ramoswi01NYN</t>
  </si>
  <si>
    <t>frazito01NYN</t>
  </si>
  <si>
    <t>davisjd01NYN</t>
  </si>
  <si>
    <t>canoro01NYN</t>
  </si>
  <si>
    <t>lagarju01NYN</t>
  </si>
  <si>
    <t>nimmobr01NYN</t>
  </si>
  <si>
    <t>smithdo02NYN</t>
  </si>
  <si>
    <t>hechaad01NYN</t>
  </si>
  <si>
    <t>nidoto01NYN</t>
  </si>
  <si>
    <t>panikjo01NYN</t>
  </si>
  <si>
    <t>lemahdj01NYA</t>
  </si>
  <si>
    <t>torregl01NYA</t>
  </si>
  <si>
    <t>gardnbr01NYA</t>
  </si>
  <si>
    <t>voitlu01NYA</t>
  </si>
  <si>
    <t>urshegi01NYA</t>
  </si>
  <si>
    <t>judgeaa01NYA</t>
  </si>
  <si>
    <t>sanchga02NYA</t>
  </si>
  <si>
    <t>gregodi01NYA</t>
  </si>
  <si>
    <t>tauchmi01NYA</t>
  </si>
  <si>
    <t>maybica01NYA</t>
  </si>
  <si>
    <t>hicksaa01NYA</t>
  </si>
  <si>
    <t>frazicl01NYA</t>
  </si>
  <si>
    <t>rominau01NYA</t>
  </si>
  <si>
    <t>encared01NYA</t>
  </si>
  <si>
    <t>polanjo01MIN</t>
  </si>
  <si>
    <t>keplema01MIN</t>
  </si>
  <si>
    <t>rosared01MIN</t>
  </si>
  <si>
    <t>croncj01MIN</t>
  </si>
  <si>
    <t>schoojo01MIN</t>
  </si>
  <si>
    <t>gonzama01MIN</t>
  </si>
  <si>
    <t>sanomi01MIN</t>
  </si>
  <si>
    <t>arraelu01MIN</t>
  </si>
  <si>
    <t>garvemi01MIN</t>
  </si>
  <si>
    <t>buxtoby01MIN</t>
  </si>
  <si>
    <t>castrja01MIN</t>
  </si>
  <si>
    <t>adriaeh01MIN</t>
  </si>
  <si>
    <t>caveja01MIN</t>
  </si>
  <si>
    <t>astudwi01MIN</t>
  </si>
  <si>
    <t>grandya01MIL</t>
  </si>
  <si>
    <t>cainlo01MIL</t>
  </si>
  <si>
    <t>moustmi01MIL</t>
  </si>
  <si>
    <t>yelicch01MIL</t>
  </si>
  <si>
    <t>arciaor01MIL</t>
  </si>
  <si>
    <t>braunry02MIL</t>
  </si>
  <si>
    <t>thameer01MIL</t>
  </si>
  <si>
    <t>gamelbe01MIL</t>
  </si>
  <si>
    <t>hiurake01MIL</t>
  </si>
  <si>
    <t>shawtr01MIL</t>
  </si>
  <si>
    <t>aguilje01MIL</t>
  </si>
  <si>
    <t>perezhe01MIL</t>
  </si>
  <si>
    <t>grishtr01MIL</t>
  </si>
  <si>
    <t>pinama01</t>
  </si>
  <si>
    <t>pinama01MIL</t>
  </si>
  <si>
    <t>castrst01MIA</t>
  </si>
  <si>
    <t>rojasmi02MIA</t>
  </si>
  <si>
    <t>anderbr06MIA</t>
  </si>
  <si>
    <t>alfarjo01MIA</t>
  </si>
  <si>
    <t>ramirha02MIA</t>
  </si>
  <si>
    <t>coopega03MIA</t>
  </si>
  <si>
    <t>walkene01MIA</t>
  </si>
  <si>
    <t>grandcu01MIA</t>
  </si>
  <si>
    <t>bertijo01MIA</t>
  </si>
  <si>
    <t>pradoma01MIA</t>
  </si>
  <si>
    <t>brinsle01MIA</t>
  </si>
  <si>
    <t>diazis01MIA</t>
  </si>
  <si>
    <t>deanau01MIA</t>
  </si>
  <si>
    <t>riddljt01MIA</t>
  </si>
  <si>
    <t>bellico01LAN</t>
  </si>
  <si>
    <t>muncyma01LAN</t>
  </si>
  <si>
    <t>turneju01LAN</t>
  </si>
  <si>
    <t>seageco01LAN</t>
  </si>
  <si>
    <t>pederjo01LAN</t>
  </si>
  <si>
    <t>hernaen02LAN</t>
  </si>
  <si>
    <t>tayloch03LAN</t>
  </si>
  <si>
    <t>verdual01LAN</t>
  </si>
  <si>
    <t>polloaj01LAN</t>
  </si>
  <si>
    <t>beatyma01LAN</t>
  </si>
  <si>
    <t>martiru01LAN</t>
  </si>
  <si>
    <t>barneau01LAN</t>
  </si>
  <si>
    <t>smithwi05LAN</t>
  </si>
  <si>
    <t>freesda01LAN</t>
  </si>
  <si>
    <t>fletcda02LAA</t>
  </si>
  <si>
    <t>calhoko01LAA</t>
  </si>
  <si>
    <t>troutmi01LAA</t>
  </si>
  <si>
    <t>pujolal01LAA</t>
  </si>
  <si>
    <t>goodwbr01LAA</t>
  </si>
  <si>
    <t>simmoan01LAA</t>
  </si>
  <si>
    <t>rengilu01LAA</t>
  </si>
  <si>
    <t>lasteto01LAA</t>
  </si>
  <si>
    <t>lucrojo01LAA</t>
  </si>
  <si>
    <t>uptonju01LAA</t>
  </si>
  <si>
    <t>smithke04LAA</t>
  </si>
  <si>
    <t>bourju01LAA</t>
  </si>
  <si>
    <t>thaisma01LAA</t>
  </si>
  <si>
    <t>cozarza01</t>
  </si>
  <si>
    <t>cozarza01LAA</t>
  </si>
  <si>
    <t>merriwh01KCA</t>
  </si>
  <si>
    <t>solerjo01KCA</t>
  </si>
  <si>
    <t>gordoal01KCA</t>
  </si>
  <si>
    <t>doziehu01KCA</t>
  </si>
  <si>
    <t>mondera02KCA</t>
  </si>
  <si>
    <t>lopezni01KCA</t>
  </si>
  <si>
    <t>ohearry01KCA</t>
  </si>
  <si>
    <t>cuthbch01KCA</t>
  </si>
  <si>
    <t>hamilbi02KCA</t>
  </si>
  <si>
    <t>maldoma01KCA</t>
  </si>
  <si>
    <t>starlbu01KCA</t>
  </si>
  <si>
    <t>vilorme01</t>
  </si>
  <si>
    <t>vilorme01KCA</t>
  </si>
  <si>
    <t>owingch01</t>
  </si>
  <si>
    <t>owingch01KCA</t>
  </si>
  <si>
    <t>gallaca01</t>
  </si>
  <si>
    <t>gallaca01KCA</t>
  </si>
  <si>
    <t>bregmal01HOU</t>
  </si>
  <si>
    <t>brantmi02HOU</t>
  </si>
  <si>
    <t>gourryu01HOU</t>
  </si>
  <si>
    <t>springe01HOU</t>
  </si>
  <si>
    <t>altuvjo01HOU</t>
  </si>
  <si>
    <t>reddijo01HOU</t>
  </si>
  <si>
    <t>chiriro01HOU</t>
  </si>
  <si>
    <t>alvaryo01HOU</t>
  </si>
  <si>
    <t>correca01HOU</t>
  </si>
  <si>
    <t>marisja01HOU</t>
  </si>
  <si>
    <t>whitety01HOU</t>
  </si>
  <si>
    <t>diazal02HOU</t>
  </si>
  <si>
    <t>kempto01HOU</t>
  </si>
  <si>
    <t>strawmy01</t>
  </si>
  <si>
    <t>strawmy01HOU</t>
  </si>
  <si>
    <t>cabremi01DET</t>
  </si>
  <si>
    <t>goodrni01DET</t>
  </si>
  <si>
    <t>casteni01DET</t>
  </si>
  <si>
    <t>dixonbr01DET</t>
  </si>
  <si>
    <t>stewach02DET</t>
  </si>
  <si>
    <t>candeje01DET</t>
  </si>
  <si>
    <t>castrha01DET</t>
  </si>
  <si>
    <t>hicksjo02DET</t>
  </si>
  <si>
    <t>jonesja07DET</t>
  </si>
  <si>
    <t>rodriro03DET</t>
  </si>
  <si>
    <t>reyesvi01DET</t>
  </si>
  <si>
    <t>lugoda01DET</t>
  </si>
  <si>
    <t>mercejo03DET</t>
  </si>
  <si>
    <t>beckhgo01</t>
  </si>
  <si>
    <t>beckhgo01DET</t>
  </si>
  <si>
    <t>arenano01COL</t>
  </si>
  <si>
    <t>storytr01COL</t>
  </si>
  <si>
    <t>blackch02COL</t>
  </si>
  <si>
    <t>mcmahry01COL</t>
  </si>
  <si>
    <t>desmoia01COL</t>
  </si>
  <si>
    <t>murphda08COL</t>
  </si>
  <si>
    <t>tapiara01COL</t>
  </si>
  <si>
    <t>dahlda01COL</t>
  </si>
  <si>
    <t>wolteto01COL</t>
  </si>
  <si>
    <t>hampsga01COL</t>
  </si>
  <si>
    <t>iannech01COL</t>
  </si>
  <si>
    <t>reynoma01COL</t>
  </si>
  <si>
    <t>dazayo01COL</t>
  </si>
  <si>
    <t>hillisa01COL</t>
  </si>
  <si>
    <t>santaca01CLE</t>
  </si>
  <si>
    <t>lindofr01CLE</t>
  </si>
  <si>
    <t>ramirjo01CLE</t>
  </si>
  <si>
    <t>kipnija01CLE</t>
  </si>
  <si>
    <t>mercaos01CLE</t>
  </si>
  <si>
    <t>perezro02CLE</t>
  </si>
  <si>
    <t>bauerja01CLE</t>
  </si>
  <si>
    <t>naquity01CLE</t>
  </si>
  <si>
    <t>martile01CLE</t>
  </si>
  <si>
    <t>luplojo01CLE</t>
  </si>
  <si>
    <t>allengr01CLE</t>
  </si>
  <si>
    <t>freemmi01CLE</t>
  </si>
  <si>
    <t>puigya01CLE</t>
  </si>
  <si>
    <t>reyesfr01CLE</t>
  </si>
  <si>
    <t>suareeu01CIN</t>
  </si>
  <si>
    <t>vottojo01CIN</t>
  </si>
  <si>
    <t>iglesjo01CIN</t>
  </si>
  <si>
    <t>senzeni01CIN</t>
  </si>
  <si>
    <t>puigya01CIN</t>
  </si>
  <si>
    <t>perazjo01CIN</t>
  </si>
  <si>
    <t>winkeje01CIN</t>
  </si>
  <si>
    <t>barnhtu01CIN</t>
  </si>
  <si>
    <t>dietrde01CIN</t>
  </si>
  <si>
    <t>ervinph01CIN</t>
  </si>
  <si>
    <t>vanmejo01CIN</t>
  </si>
  <si>
    <t>casalcu01CIN</t>
  </si>
  <si>
    <t>aquinar01CIN</t>
  </si>
  <si>
    <t>farmeky01</t>
  </si>
  <si>
    <t>farmeky01CIN</t>
  </si>
  <si>
    <t>bryankr01CHN</t>
  </si>
  <si>
    <t>rizzoan01CHN</t>
  </si>
  <si>
    <t>schwaky01CHN</t>
  </si>
  <si>
    <t>heywaja01CHN</t>
  </si>
  <si>
    <t>baezja01CHN</t>
  </si>
  <si>
    <t>contrwi01CHN</t>
  </si>
  <si>
    <t>almoral01CHN</t>
  </si>
  <si>
    <t>boteda01CHN</t>
  </si>
  <si>
    <t>caratvi01CHN</t>
  </si>
  <si>
    <t>russead02CHN</t>
  </si>
  <si>
    <t>casteni01CHN</t>
  </si>
  <si>
    <t>descada01CHN</t>
  </si>
  <si>
    <t>zobribe01CHN</t>
  </si>
  <si>
    <t>happia01</t>
  </si>
  <si>
    <t>happia01CHN</t>
  </si>
  <si>
    <t>abreujo02CHA</t>
  </si>
  <si>
    <t>garcile02CHA</t>
  </si>
  <si>
    <t>moncayo01CHA</t>
  </si>
  <si>
    <t>sanchca01CHA</t>
  </si>
  <si>
    <t>anderti01CHA</t>
  </si>
  <si>
    <t>jimenel02CHA</t>
  </si>
  <si>
    <t>mccanja02CHA</t>
  </si>
  <si>
    <t>castiwe01CHA</t>
  </si>
  <si>
    <t>alonsyo01CHA</t>
  </si>
  <si>
    <t>engelad01CHA</t>
  </si>
  <si>
    <t>cordery01CHA</t>
  </si>
  <si>
    <t>jayjo02CHA</t>
  </si>
  <si>
    <t>goinsry01CHA</t>
  </si>
  <si>
    <t>tilsoch01</t>
  </si>
  <si>
    <t>tilsoch01CHA</t>
  </si>
  <si>
    <t>bettsmo01BOS</t>
  </si>
  <si>
    <t>deverra01BOS</t>
  </si>
  <si>
    <t>bogaexa01BOS</t>
  </si>
  <si>
    <t>martijd02BOS</t>
  </si>
  <si>
    <t>beninan01BOS</t>
  </si>
  <si>
    <t>bradlja02BOS</t>
  </si>
  <si>
    <t>vazquch01BOS</t>
  </si>
  <si>
    <t>chavimi01BOS</t>
  </si>
  <si>
    <t>morelmi01BOS</t>
  </si>
  <si>
    <t>holtbr01BOS</t>
  </si>
  <si>
    <t>leonsa01BOS</t>
  </si>
  <si>
    <t>nunezed02BOS</t>
  </si>
  <si>
    <t>travisa01BOS</t>
  </si>
  <si>
    <t>hernama02BOS</t>
  </si>
  <si>
    <t>villajo01BAL</t>
  </si>
  <si>
    <t>mancitr01BAL</t>
  </si>
  <si>
    <t>nunezre01BAL</t>
  </si>
  <si>
    <t>alberha01BAL</t>
  </si>
  <si>
    <t>ruizri01BAL</t>
  </si>
  <si>
    <t>santaan02BAL</t>
  </si>
  <si>
    <t>smithdw02BAL</t>
  </si>
  <si>
    <t>wilkest01BAL</t>
  </si>
  <si>
    <t>davisch02BAL</t>
  </si>
  <si>
    <t>severpe01BAL</t>
  </si>
  <si>
    <t>martiri01BAL</t>
  </si>
  <si>
    <t>siscoch01BAL</t>
  </si>
  <si>
    <t>stewadj01BAL</t>
  </si>
  <si>
    <t>rickajo01BAL</t>
  </si>
  <si>
    <t>acunaro01ATL</t>
  </si>
  <si>
    <t>albieoz01ATL</t>
  </si>
  <si>
    <t>freemfr01ATL</t>
  </si>
  <si>
    <t>donaljo02ATL</t>
  </si>
  <si>
    <t>swansda01ATL</t>
  </si>
  <si>
    <t>markani01ATL</t>
  </si>
  <si>
    <t>mccanbr01ATL</t>
  </si>
  <si>
    <t>flowety01ATL</t>
  </si>
  <si>
    <t>rileyau01ATL</t>
  </si>
  <si>
    <t>camarjo01ATL</t>
  </si>
  <si>
    <t>joycema01ATL</t>
  </si>
  <si>
    <t>inciaen01ATL</t>
  </si>
  <si>
    <t>culbech01ATL</t>
  </si>
  <si>
    <t>duvalad01ATL</t>
  </si>
  <si>
    <t>escobed01ARI</t>
  </si>
  <si>
    <t>marteke01ARI</t>
  </si>
  <si>
    <t>ahmedni01ARI</t>
  </si>
  <si>
    <t>walkech02ARI</t>
  </si>
  <si>
    <t>jonesad01ARI</t>
  </si>
  <si>
    <t>dysonja01ARI</t>
  </si>
  <si>
    <t>peralda01ARI</t>
  </si>
  <si>
    <t>kellyca02ARI</t>
  </si>
  <si>
    <t>florewi01ARI</t>
  </si>
  <si>
    <t>locasti01ARI</t>
  </si>
  <si>
    <t>lambja01ARI</t>
  </si>
  <si>
    <t>vargail01ARI</t>
  </si>
  <si>
    <t>avilaal01ARI</t>
  </si>
  <si>
    <t>rojasjo01ARI</t>
  </si>
  <si>
    <t>Power</t>
  </si>
  <si>
    <t>Difo</t>
  </si>
  <si>
    <t>W.Difo</t>
  </si>
  <si>
    <t>Bo</t>
  </si>
  <si>
    <t>Bichette</t>
  </si>
  <si>
    <t>Maile</t>
  </si>
  <si>
    <t>L.Maile</t>
  </si>
  <si>
    <t>Isiah</t>
  </si>
  <si>
    <t>Kiner-Falefa</t>
  </si>
  <si>
    <t>Kiner-Fa</t>
  </si>
  <si>
    <t>lowena01</t>
  </si>
  <si>
    <t>lowena01TBA</t>
  </si>
  <si>
    <t>Nate</t>
  </si>
  <si>
    <t>N.Lowe</t>
  </si>
  <si>
    <t>Dickerson</t>
  </si>
  <si>
    <t>Dickerso</t>
  </si>
  <si>
    <t>T.Austin</t>
  </si>
  <si>
    <t>Ryon</t>
  </si>
  <si>
    <t>Healy</t>
  </si>
  <si>
    <t>R.Healy</t>
  </si>
  <si>
    <t>France</t>
  </si>
  <si>
    <t>T.France</t>
  </si>
  <si>
    <t>Brown</t>
  </si>
  <si>
    <t>S.Brown</t>
  </si>
  <si>
    <t>Pina</t>
  </si>
  <si>
    <t>M.Pina</t>
  </si>
  <si>
    <t>Cozart</t>
  </si>
  <si>
    <t>Z.Cozart</t>
  </si>
  <si>
    <t>Cam</t>
  </si>
  <si>
    <t>Gallagher</t>
  </si>
  <si>
    <t>Gallaghe</t>
  </si>
  <si>
    <t>Meibrys</t>
  </si>
  <si>
    <t>Viloria</t>
  </si>
  <si>
    <t>Owings</t>
  </si>
  <si>
    <t>C.Owings</t>
  </si>
  <si>
    <t>Myles</t>
  </si>
  <si>
    <t>Straw</t>
  </si>
  <si>
    <t>M.Straw</t>
  </si>
  <si>
    <t>K.Farmer</t>
  </si>
  <si>
    <t>I.Happ</t>
  </si>
  <si>
    <t>Tilson</t>
  </si>
  <si>
    <t>C.Tilson</t>
  </si>
  <si>
    <t>Speed</t>
  </si>
  <si>
    <t>Fielding</t>
  </si>
  <si>
    <t>Switch</t>
  </si>
  <si>
    <t>PCT</t>
  </si>
  <si>
    <t>in</t>
  </si>
  <si>
    <t>:(batters)DONT CHANGE</t>
  </si>
  <si>
    <t>lineup# DONT CHANGE</t>
  </si>
  <si>
    <t>Name</t>
  </si>
  <si>
    <t>FieldingPos</t>
  </si>
  <si>
    <t>:(pitchers)DONT CHANGE</t>
  </si>
  <si>
    <t>CPU1</t>
  </si>
  <si>
    <t>CPU2</t>
  </si>
  <si>
    <t>TeamErrorPct(0-100)</t>
  </si>
  <si>
    <t>0C</t>
  </si>
  <si>
    <t>1C</t>
  </si>
  <si>
    <t>:(ROM_year) Digit 1 (0-9)</t>
  </si>
  <si>
    <t xml:space="preserve"> Digit 2 (0-9)</t>
  </si>
  <si>
    <t>nameFirst</t>
  </si>
  <si>
    <t>nameLast</t>
  </si>
  <si>
    <t>rbikey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</si>
</sst>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3E3E3E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applyNumberFormat="1"/>
    <xf numFmtId="0" fontId="1" fillId="0" borderId="1" xfId="0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</cellXfs>
  <cellStyles count="1">
    <cellStyle name="Normal" xfId="0" builtinId="0"/>
  </cellStyles>
  <dxfs count="1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E3E3E"/>
        <name val="Consolas"/>
        <scheme val="none"/>
      </font>
      <alignment horizontal="left" vertical="center" textRotation="0" wrapText="0" indent="1" justifyLastLine="0" shrinkToFit="0" readingOrder="0"/>
      <border diagonalUp="0" diagonalDown="0">
        <left/>
        <right/>
        <top style="medium">
          <color rgb="FFCCCCCC"/>
        </top>
        <bottom/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E3E3E"/>
        <name val="Consolas"/>
        <scheme val="none"/>
      </font>
      <alignment horizontal="left" vertical="center" textRotation="0" wrapText="0" indent="1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E3E3E"/>
        <name val="Consolas"/>
        <scheme val="none"/>
      </font>
      <alignment horizontal="left" vertical="center" textRotation="0" wrapText="0" indent="1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12"/>
      <tableStyleElement type="headerRow" dxfId="111"/>
      <tableStyleElement type="firstRowStripe" dxfId="110"/>
    </tableStyle>
    <tableStyle name="TableStyleQueryResult" pivot="0" count="3">
      <tableStyleElement type="wholeTable" dxfId="109"/>
      <tableStyleElement type="headerRow" dxfId="108"/>
      <tableStyleElement type="firstRowStripe" dxfId="10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connectionId="13" autoFormatId="0" applyNumberFormats="0" applyBorderFormats="0" applyFontFormats="1" applyPatternFormats="1" applyAlignmentFormats="0" applyWidthHeightFormats="0">
  <queryTableRefresh preserveSortFilterLayout="0" nextId="52">
    <queryTableFields count="51">
      <queryTableField id="1" name="playerID" tableColumnId="2"/>
      <queryTableField id="2" name="yearID" tableColumnId="3"/>
      <queryTableField id="3" name="stint" tableColumnId="4"/>
      <queryTableField id="4" name="teamID" tableColumnId="5"/>
      <queryTableField id="5" name="lgID" tableColumnId="6"/>
      <queryTableField id="6" name="W" tableColumnId="7"/>
      <queryTableField id="7" name="L" tableColumnId="8"/>
      <queryTableField id="8" name="G" tableColumnId="9"/>
      <queryTableField id="9" name="GS" tableColumnId="10"/>
      <queryTableField id="10" name="CG" tableColumnId="11"/>
      <queryTableField id="11" name="SHO" tableColumnId="12"/>
      <queryTableField id="12" name="SV" tableColumnId="13"/>
      <queryTableField id="13" name="IPouts" tableColumnId="14"/>
      <queryTableField id="14" name="H" tableColumnId="15"/>
      <queryTableField id="15" name="ER" tableColumnId="16"/>
      <queryTableField id="16" name="HR" tableColumnId="17"/>
      <queryTableField id="17" name="BB" tableColumnId="18"/>
      <queryTableField id="18" name="SO" tableColumnId="19"/>
      <queryTableField id="19" name="BAOpp" tableColumnId="20"/>
      <queryTableField id="20" name="IBB" tableColumnId="21"/>
      <queryTableField id="21" name="WP" tableColumnId="22"/>
      <queryTableField id="22" name="HBP" tableColumnId="23"/>
      <queryTableField id="23" name="BK" tableColumnId="24"/>
      <queryTableField id="24" name="BFP" tableColumnId="25"/>
      <queryTableField id="25" name="GF" tableColumnId="26"/>
      <queryTableField id="26" name="R" tableColumnId="27"/>
      <queryTableField id="27" name="SH" tableColumnId="28"/>
      <queryTableField id="28" name="SF" tableColumnId="29"/>
      <queryTableField id="29" name="GIDP" tableColumnId="30"/>
      <queryTableField id="30" name="ptid" tableColumnId="31"/>
      <queryTableField id="31" name="Closers.playerID" tableColumnId="32"/>
      <queryTableField id="32" name="fakeIP" tableColumnId="33"/>
      <queryTableField id="33" name="nameFirst" tableColumnId="34"/>
      <queryTableField id="34" name="nameLast" tableColumnId="35"/>
      <queryTableField id="35" name="throws" tableColumnId="36"/>
      <queryTableField id="36" name="WHIP" tableColumnId="37"/>
      <queryTableField id="37" name="K9" tableColumnId="38"/>
      <queryTableField id="38" name="opg" tableColumnId="39"/>
      <queryTableField id="39" name="rbiId" tableColumnId="40"/>
      <queryTableField id="40" name="Index" tableColumnId="41"/>
      <queryTableField id="41" name="rbiname" tableColumnId="42"/>
      <queryTableField id="42" name="SinkerVal" tableColumnId="43"/>
      <queryTableField id="43" name="Stance" tableColumnId="44"/>
      <queryTableField id="44" name="ERA" tableColumnId="45"/>
      <queryTableField id="45" name="SinkSpd" tableColumnId="46"/>
      <queryTableField id="46" name="RegSpd" tableColumnId="47"/>
      <queryTableField id="47" name="FastSpd" tableColumnId="48"/>
      <queryTableField id="48" name="LCurve" tableColumnId="49"/>
      <queryTableField id="49" name="RCurve" tableColumnId="50"/>
      <queryTableField id="50" name="Stamina" tableColumnId="51"/>
      <queryTableField id="51" name="rbikey" tableColumnId="52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44">
    <queryTableFields count="43">
      <queryTableField id="1" name="playerID" tableColumnId="284"/>
      <queryTableField id="2" name="yearID" tableColumnId="285"/>
      <queryTableField id="3" name="stint" tableColumnId="286"/>
      <queryTableField id="4" name="teamID" tableColumnId="287"/>
      <queryTableField id="5" name="lgID" tableColumnId="288"/>
      <queryTableField id="6" name="G" tableColumnId="289"/>
      <queryTableField id="7" name="AB" tableColumnId="290"/>
      <queryTableField id="8" name="R" tableColumnId="291"/>
      <queryTableField id="9" name="H" tableColumnId="292"/>
      <queryTableField id="10" name="2B" tableColumnId="293"/>
      <queryTableField id="11" name="3B" tableColumnId="294"/>
      <queryTableField id="12" name="RBI" tableColumnId="295"/>
      <queryTableField id="13" name="SB" tableColumnId="296"/>
      <queryTableField id="14" name="CS" tableColumnId="297"/>
      <queryTableField id="15" name="BB" tableColumnId="298"/>
      <queryTableField id="16" name="SO" tableColumnId="299"/>
      <queryTableField id="17" name="IBB" tableColumnId="300"/>
      <queryTableField id="18" name="HBP" tableColumnId="301"/>
      <queryTableField id="19" name="SH" tableColumnId="302"/>
      <queryTableField id="20" name="SF" tableColumnId="303"/>
      <queryTableField id="21" name="GIDP" tableColumnId="304"/>
      <queryTableField id="22" name="ptid" tableColumnId="305"/>
      <queryTableField id="23" name="Custom" tableColumnId="306"/>
      <queryTableField id="24" name="PA" tableColumnId="307"/>
      <queryTableField id="25" name="TB" tableColumnId="308"/>
      <queryTableField id="26" name="OBA" tableColumnId="309"/>
      <queryTableField id="27" name="SLG" tableColumnId="310"/>
      <queryTableField id="28" name="OPS" tableColumnId="311"/>
      <queryTableField id="29" name="People.bats" tableColumnId="312"/>
      <queryTableField id="30" name="People.nameFirst" tableColumnId="313"/>
      <queryTableField id="31" name="People.nameLast" tableColumnId="314"/>
      <queryTableField id="32" name="rbiId" tableColumnId="315"/>
      <queryTableField id="33" name="Index" tableColumnId="316"/>
      <queryTableField id="34" name="rbiname" tableColumnId="317"/>
      <queryTableField id="35" name="Stance" tableColumnId="318"/>
      <queryTableField id="36" name="AVG" tableColumnId="319"/>
      <queryTableField id="37" name="HR" tableColumnId="320"/>
      <queryTableField id="38" name="Contact" tableColumnId="321"/>
      <queryTableField id="39" name="Power" tableColumnId="322"/>
      <queryTableField id="40" name="Speed" tableColumnId="323"/>
      <queryTableField id="41" name="Fielding" tableColumnId="324"/>
      <queryTableField id="42" name="Switch" tableColumnId="325"/>
      <queryTableField id="43" name="rbikey" tableColumnId="326"/>
    </queryTableFields>
  </queryTableRefresh>
</queryTable>
</file>

<file path=xl/queryTables/queryTable3.xml><?xml version="1.0" encoding="utf-8"?>
<queryTable xmlns="http://schemas.openxmlformats.org/spreadsheetml/2006/main" name="ExternalData_1" connectionId="20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rbiId" tableColumnId="6"/>
      <queryTableField id="2" name="PCT" tableColumnId="7"/>
      <queryTableField id="3" name="i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pitchers" displayName="pitchers" ref="A1:AY301" tableType="queryTable" totalsRowShown="0" headerRowDxfId="106" dataDxfId="105">
  <autoFilter ref="A1:AY301"/>
  <sortState ref="A2:AI301">
    <sortCondition ref="D1:D301"/>
  </sortState>
  <tableColumns count="51">
    <tableColumn id="2" uniqueName="2" name="playerID" queryTableFieldId="1" dataDxfId="93"/>
    <tableColumn id="3" uniqueName="3" name="yearID" queryTableFieldId="2" dataDxfId="92"/>
    <tableColumn id="4" uniqueName="4" name="stint" queryTableFieldId="3" dataDxfId="91"/>
    <tableColumn id="5" uniqueName="5" name="teamID" queryTableFieldId="4" dataDxfId="90"/>
    <tableColumn id="6" uniqueName="6" name="lgID" queryTableFieldId="5" dataDxfId="89"/>
    <tableColumn id="7" uniqueName="7" name="W" queryTableFieldId="6" dataDxfId="88"/>
    <tableColumn id="8" uniqueName="8" name="L" queryTableFieldId="7" dataDxfId="87"/>
    <tableColumn id="9" uniqueName="9" name="G" queryTableFieldId="8" dataDxfId="86"/>
    <tableColumn id="10" uniqueName="10" name="GS" queryTableFieldId="9" dataDxfId="85"/>
    <tableColumn id="11" uniqueName="11" name="CG" queryTableFieldId="10" dataDxfId="84"/>
    <tableColumn id="12" uniqueName="12" name="SHO" queryTableFieldId="11" dataDxfId="83"/>
    <tableColumn id="13" uniqueName="13" name="SV" queryTableFieldId="12" dataDxfId="82"/>
    <tableColumn id="14" uniqueName="14" name="IPouts" queryTableFieldId="13" dataDxfId="81"/>
    <tableColumn id="15" uniqueName="15" name="H" queryTableFieldId="14" dataDxfId="80"/>
    <tableColumn id="16" uniqueName="16" name="ER" queryTableFieldId="15" dataDxfId="79"/>
    <tableColumn id="17" uniqueName="17" name="HR" queryTableFieldId="16" dataDxfId="78"/>
    <tableColumn id="18" uniqueName="18" name="BB" queryTableFieldId="17" dataDxfId="77"/>
    <tableColumn id="19" uniqueName="19" name="SO" queryTableFieldId="18" dataDxfId="76"/>
    <tableColumn id="20" uniqueName="20" name="BAOpp" queryTableFieldId="19" dataDxfId="75"/>
    <tableColumn id="21" uniqueName="21" name="IBB" queryTableFieldId="20" dataDxfId="74"/>
    <tableColumn id="22" uniqueName="22" name="WP" queryTableFieldId="21" dataDxfId="73"/>
    <tableColumn id="23" uniqueName="23" name="HBP" queryTableFieldId="22" dataDxfId="72"/>
    <tableColumn id="24" uniqueName="24" name="BK" queryTableFieldId="23" dataDxfId="71"/>
    <tableColumn id="25" uniqueName="25" name="BFP" queryTableFieldId="24" dataDxfId="70"/>
    <tableColumn id="26" uniqueName="26" name="GF" queryTableFieldId="25" dataDxfId="69"/>
    <tableColumn id="27" uniqueName="27" name="R" queryTableFieldId="26" dataDxfId="68"/>
    <tableColumn id="28" uniqueName="28" name="SH" queryTableFieldId="27" dataDxfId="67"/>
    <tableColumn id="29" uniqueName="29" name="SF" queryTableFieldId="28" dataDxfId="66"/>
    <tableColumn id="30" uniqueName="30" name="GIDP" queryTableFieldId="29" dataDxfId="65"/>
    <tableColumn id="31" uniqueName="31" name="ptid" queryTableFieldId="30" dataDxfId="64"/>
    <tableColumn id="32" uniqueName="32" name="Closers.playerID" queryTableFieldId="31" dataDxfId="63"/>
    <tableColumn id="33" uniqueName="33" name="fakeIP" queryTableFieldId="32" dataDxfId="62"/>
    <tableColumn id="34" uniqueName="34" name="nameFirst" queryTableFieldId="33" dataDxfId="61"/>
    <tableColumn id="35" uniqueName="35" name="nameLast" queryTableFieldId="34" dataDxfId="60"/>
    <tableColumn id="36" uniqueName="36" name="throws" queryTableFieldId="35" dataDxfId="59"/>
    <tableColumn id="37" uniqueName="37" name="WHIP" queryTableFieldId="36" dataDxfId="58"/>
    <tableColumn id="38" uniqueName="38" name="K9" queryTableFieldId="37" dataDxfId="57"/>
    <tableColumn id="39" uniqueName="39" name="opg" queryTableFieldId="38" dataDxfId="56"/>
    <tableColumn id="40" uniqueName="40" name="rbiId" queryTableFieldId="39" dataDxfId="55"/>
    <tableColumn id="41" uniqueName="41" name="Index" queryTableFieldId="40" dataDxfId="54"/>
    <tableColumn id="42" uniqueName="42" name="rbiname" queryTableFieldId="41" dataDxfId="53"/>
    <tableColumn id="43" uniqueName="43" name="SinkerVal" queryTableFieldId="42" dataDxfId="52"/>
    <tableColumn id="44" uniqueName="44" name="Stance" queryTableFieldId="43" dataDxfId="51"/>
    <tableColumn id="45" uniqueName="45" name="ERA" queryTableFieldId="44" dataDxfId="50"/>
    <tableColumn id="46" uniqueName="46" name="SinkSpd" queryTableFieldId="45" dataDxfId="49"/>
    <tableColumn id="47" uniqueName="47" name="RegSpd" queryTableFieldId="46" dataDxfId="48"/>
    <tableColumn id="48" uniqueName="48" name="FastSpd" queryTableFieldId="47" dataDxfId="47"/>
    <tableColumn id="49" uniqueName="49" name="LCurve" queryTableFieldId="48" dataDxfId="46"/>
    <tableColumn id="50" uniqueName="50" name="RCurve" queryTableFieldId="49" dataDxfId="45"/>
    <tableColumn id="51" uniqueName="51" name="Stamina" queryTableFieldId="50" dataDxfId="44"/>
    <tableColumn id="52" uniqueName="52" name="rbikey" queryTableFieldId="51" dataDxfId="43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2" totalsRowShown="0" headerRowDxfId="104" dataDxfId="102" headerRowBorderDxfId="103" tableBorderDxfId="101" totalsRowBorderDxfId="100">
  <autoFilter ref="A1:A2"/>
  <tableColumns count="1">
    <tableColumn id="1" name="path" dataDxfId="99">
      <calculatedColumnFormula>LEFT(CELL("filename",$A$2),FIND("[",CELL("filename",$A$2),1)-1)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Batters" displayName="Batters" ref="A1:AQ421" tableType="queryTable" totalsRowShown="0">
  <autoFilter ref="A1:AQ421"/>
  <tableColumns count="43">
    <tableColumn id="284" uniqueName="284" name="playerID" queryTableFieldId="1" dataDxfId="42"/>
    <tableColumn id="285" uniqueName="285" name="yearID" queryTableFieldId="2" dataDxfId="41"/>
    <tableColumn id="286" uniqueName="286" name="stint" queryTableFieldId="3" dataDxfId="40"/>
    <tableColumn id="287" uniqueName="287" name="teamID" queryTableFieldId="4" dataDxfId="39"/>
    <tableColumn id="288" uniqueName="288" name="lgID" queryTableFieldId="5" dataDxfId="38"/>
    <tableColumn id="289" uniqueName="289" name="G" queryTableFieldId="6" dataDxfId="37"/>
    <tableColumn id="290" uniqueName="290" name="AB" queryTableFieldId="7" dataDxfId="36"/>
    <tableColumn id="291" uniqueName="291" name="R" queryTableFieldId="8" dataDxfId="35"/>
    <tableColumn id="292" uniqueName="292" name="H" queryTableFieldId="9" dataDxfId="34"/>
    <tableColumn id="293" uniqueName="293" name="2B" queryTableFieldId="10" dataDxfId="33"/>
    <tableColumn id="294" uniqueName="294" name="3B" queryTableFieldId="11" dataDxfId="32"/>
    <tableColumn id="295" uniqueName="295" name="RBI" queryTableFieldId="12" dataDxfId="31"/>
    <tableColumn id="296" uniqueName="296" name="SB" queryTableFieldId="13" dataDxfId="30"/>
    <tableColumn id="297" uniqueName="297" name="CS" queryTableFieldId="14" dataDxfId="29"/>
    <tableColumn id="298" uniqueName="298" name="BB" queryTableFieldId="15" dataDxfId="28"/>
    <tableColumn id="299" uniqueName="299" name="SO" queryTableFieldId="16" dataDxfId="27"/>
    <tableColumn id="300" uniqueName="300" name="IBB" queryTableFieldId="17" dataDxfId="26"/>
    <tableColumn id="301" uniqueName="301" name="HBP" queryTableFieldId="18" dataDxfId="25"/>
    <tableColumn id="302" uniqueName="302" name="SH" queryTableFieldId="19" dataDxfId="24"/>
    <tableColumn id="303" uniqueName="303" name="SF" queryTableFieldId="20" dataDxfId="23"/>
    <tableColumn id="304" uniqueName="304" name="GIDP" queryTableFieldId="21" dataDxfId="22"/>
    <tableColumn id="305" uniqueName="305" name="ptid" queryTableFieldId="22" dataDxfId="21"/>
    <tableColumn id="306" uniqueName="306" name="Custom" queryTableFieldId="23" dataDxfId="20"/>
    <tableColumn id="307" uniqueName="307" name="PA" queryTableFieldId="24" dataDxfId="19"/>
    <tableColumn id="308" uniqueName="308" name="TB" queryTableFieldId="25" dataDxfId="18"/>
    <tableColumn id="309" uniqueName="309" name="OBA" queryTableFieldId="26" dataDxfId="17"/>
    <tableColumn id="310" uniqueName="310" name="SLG" queryTableFieldId="27" dataDxfId="16"/>
    <tableColumn id="311" uniqueName="311" name="OPS" queryTableFieldId="28" dataDxfId="15"/>
    <tableColumn id="312" uniqueName="312" name="People.bats" queryTableFieldId="29" dataDxfId="14"/>
    <tableColumn id="313" uniqueName="313" name="People.nameFirst" queryTableFieldId="30" dataDxfId="13"/>
    <tableColumn id="314" uniqueName="314" name="People.nameLast" queryTableFieldId="31" dataDxfId="12"/>
    <tableColumn id="315" uniqueName="315" name="rbiId" queryTableFieldId="32" dataDxfId="11"/>
    <tableColumn id="316" uniqueName="316" name="Index" queryTableFieldId="33" dataDxfId="10"/>
    <tableColumn id="317" uniqueName="317" name="rbiname" queryTableFieldId="34" dataDxfId="9"/>
    <tableColumn id="318" uniqueName="318" name="Stance" queryTableFieldId="35" dataDxfId="8"/>
    <tableColumn id="319" uniqueName="319" name="AVG" queryTableFieldId="36" dataDxfId="7"/>
    <tableColumn id="320" uniqueName="320" name="HR" queryTableFieldId="37" dataDxfId="6"/>
    <tableColumn id="321" uniqueName="321" name="Contact" queryTableFieldId="38" dataDxfId="5"/>
    <tableColumn id="322" uniqueName="322" name="Power" queryTableFieldId="39" dataDxfId="4"/>
    <tableColumn id="323" uniqueName="323" name="Speed" queryTableFieldId="40" dataDxfId="3"/>
    <tableColumn id="324" uniqueName="324" name="Fielding" queryTableFieldId="41" dataDxfId="2"/>
    <tableColumn id="325" uniqueName="325" name="Switch" queryTableFieldId="42" dataDxfId="1"/>
    <tableColumn id="326" uniqueName="326" name="rbikey" queryTableFieldId="43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0" name="teams_2" displayName="teams_2" ref="A1:C31" tableType="queryTable" totalsRowShown="0" headerRowDxfId="98" dataDxfId="97">
  <autoFilter ref="A1:C31"/>
  <tableColumns count="3">
    <tableColumn id="6" uniqueName="6" name="rbiId" queryTableFieldId="1" dataDxfId="96"/>
    <tableColumn id="7" uniqueName="7" name="PCT" queryTableFieldId="2" dataDxfId="95"/>
    <tableColumn id="8" uniqueName="8" name="in" queryTableFieldId="3" dataDxfId="94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5"/>
  <sheetViews>
    <sheetView tabSelected="1" topLeftCell="A725" workbookViewId="0">
      <selection activeCell="F724" sqref="F724:F753"/>
    </sheetView>
  </sheetViews>
  <sheetFormatPr defaultRowHeight="15" x14ac:dyDescent="0.25"/>
  <sheetData>
    <row r="1" spans="1:11" x14ac:dyDescent="0.25">
      <c r="A1" t="s">
        <v>2977</v>
      </c>
      <c r="B1" t="s">
        <v>2978</v>
      </c>
      <c r="C1" t="s">
        <v>2979</v>
      </c>
      <c r="D1" t="s">
        <v>696</v>
      </c>
      <c r="E1" t="s">
        <v>669</v>
      </c>
      <c r="F1" t="s">
        <v>15</v>
      </c>
      <c r="G1" t="s">
        <v>1769</v>
      </c>
      <c r="H1" t="s">
        <v>2930</v>
      </c>
      <c r="I1" t="s">
        <v>2972</v>
      </c>
      <c r="J1" t="s">
        <v>2980</v>
      </c>
      <c r="K1" t="s">
        <v>2974</v>
      </c>
    </row>
    <row r="2" spans="1:11" x14ac:dyDescent="0.25">
      <c r="A2">
        <v>31</v>
      </c>
      <c r="B2">
        <v>0</v>
      </c>
      <c r="C2" t="str">
        <f>INDEX(Batters[rbiname],MATCH('2013_roster_v1.4'!$A2*100+'2013_roster_v1.4'!$B2,Batters[[rbikey]:[rbikey]],0))</f>
        <v>O.Albies</v>
      </c>
      <c r="D2">
        <f>INDEX(Batters[Stance],MATCH('2013_roster_v1.4'!$A2*100+'2013_roster_v1.4'!$B2,Batters[[rbikey]:[rbikey]],0))</f>
        <v>0</v>
      </c>
      <c r="E2">
        <f>INDEX(Batters[AVG],MATCH('2013_roster_v1.4'!$A2*100+'2013_roster_v1.4'!$B2,Batters[[rbikey]:[rbikey]],0))</f>
        <v>295</v>
      </c>
      <c r="F2">
        <f>INDEX(Batters[HR],MATCH('2013_roster_v1.4'!$A2*100+'2013_roster_v1.4'!$B2,Batters[[rbikey]:[rbikey]],0))</f>
        <v>24</v>
      </c>
      <c r="G2">
        <f>INDEX(Batters[Contact],MATCH('2013_roster_v1.4'!$A2*100+'2013_roster_v1.4'!$B2,Batters[[rbikey]:[rbikey]],0))</f>
        <v>13</v>
      </c>
      <c r="H2">
        <f>INDEX(Batters[Power],MATCH('2013_roster_v1.4'!$A2*100+'2013_roster_v1.4'!$B2,Batters[[rbikey]:[rbikey]],0))</f>
        <v>838</v>
      </c>
      <c r="I2">
        <f>INDEX(Batters[Speed],MATCH('2013_roster_v1.4'!$A2*100+'2013_roster_v1.4'!$B2,Batters[[rbikey]:[rbikey]],0))</f>
        <v>133</v>
      </c>
      <c r="J2">
        <f>INDEX(Batters[Fielding],MATCH('2013_roster_v1.4'!$A2*100+'2013_roster_v1.4'!$B2,Batters[[rbikey]:[rbikey]],0))</f>
        <v>1</v>
      </c>
      <c r="K2">
        <f>INDEX(Batters[Switch],MATCH('2013_roster_v1.4'!$A2*100+'2013_roster_v1.4'!$B2,Batters[[rbikey]:[rbikey]],0))</f>
        <v>1</v>
      </c>
    </row>
    <row r="3" spans="1:11" x14ac:dyDescent="0.25">
      <c r="A3">
        <v>31</v>
      </c>
      <c r="B3">
        <v>1</v>
      </c>
      <c r="C3" t="str">
        <f>INDEX(Batters[rbiname],MATCH('2013_roster_v1.4'!$A3*100+'2013_roster_v1.4'!$B3,Batters[[rbikey]:[rbikey]],0))</f>
        <v>Freeman</v>
      </c>
      <c r="D3">
        <f>INDEX(Batters[Stance],MATCH('2013_roster_v1.4'!$A3*100+'2013_roster_v1.4'!$B3,Batters[[rbikey]:[rbikey]],0))</f>
        <v>1</v>
      </c>
      <c r="E3">
        <f>INDEX(Batters[AVG],MATCH('2013_roster_v1.4'!$A3*100+'2013_roster_v1.4'!$B3,Batters[[rbikey]:[rbikey]],0))</f>
        <v>295</v>
      </c>
      <c r="F3">
        <f>INDEX(Batters[HR],MATCH('2013_roster_v1.4'!$A3*100+'2013_roster_v1.4'!$B3,Batters[[rbikey]:[rbikey]],0))</f>
        <v>38</v>
      </c>
      <c r="G3">
        <f>INDEX(Batters[Contact],MATCH('2013_roster_v1.4'!$A3*100+'2013_roster_v1.4'!$B3,Batters[[rbikey]:[rbikey]],0))</f>
        <v>13</v>
      </c>
      <c r="H3">
        <f>INDEX(Batters[Power],MATCH('2013_roster_v1.4'!$A3*100+'2013_roster_v1.4'!$B3,Batters[[rbikey]:[rbikey]],0))</f>
        <v>913</v>
      </c>
      <c r="I3">
        <f>INDEX(Batters[Speed],MATCH('2013_roster_v1.4'!$A3*100+'2013_roster_v1.4'!$B3,Batters[[rbikey]:[rbikey]],0))</f>
        <v>124</v>
      </c>
      <c r="J3">
        <f>INDEX(Batters[Fielding],MATCH('2013_roster_v1.4'!$A3*100+'2013_roster_v1.4'!$B3,Batters[[rbikey]:[rbikey]],0))</f>
        <v>1</v>
      </c>
      <c r="K3">
        <f>INDEX(Batters[Switch],MATCH('2013_roster_v1.4'!$A3*100+'2013_roster_v1.4'!$B3,Batters[[rbikey]:[rbikey]],0))</f>
        <v>0</v>
      </c>
    </row>
    <row r="4" spans="1:11" x14ac:dyDescent="0.25">
      <c r="A4">
        <v>31</v>
      </c>
      <c r="B4">
        <v>2</v>
      </c>
      <c r="C4" t="str">
        <f>INDEX(Batters[rbiname],MATCH('2013_roster_v1.4'!$A4*100+'2013_roster_v1.4'!$B4,Batters[[rbikey]:[rbikey]],0))</f>
        <v>Donaldso</v>
      </c>
      <c r="D4">
        <f>INDEX(Batters[Stance],MATCH('2013_roster_v1.4'!$A4*100+'2013_roster_v1.4'!$B4,Batters[[rbikey]:[rbikey]],0))</f>
        <v>0</v>
      </c>
      <c r="E4">
        <f>INDEX(Batters[AVG],MATCH('2013_roster_v1.4'!$A4*100+'2013_roster_v1.4'!$B4,Batters[[rbikey]:[rbikey]],0))</f>
        <v>259</v>
      </c>
      <c r="F4">
        <f>INDEX(Batters[HR],MATCH('2013_roster_v1.4'!$A4*100+'2013_roster_v1.4'!$B4,Batters[[rbikey]:[rbikey]],0))</f>
        <v>37</v>
      </c>
      <c r="G4">
        <f>INDEX(Batters[Contact],MATCH('2013_roster_v1.4'!$A4*100+'2013_roster_v1.4'!$B4,Batters[[rbikey]:[rbikey]],0))</f>
        <v>19</v>
      </c>
      <c r="H4">
        <f>INDEX(Batters[Power],MATCH('2013_roster_v1.4'!$A4*100+'2013_roster_v1.4'!$B4,Batters[[rbikey]:[rbikey]],0))</f>
        <v>905</v>
      </c>
      <c r="I4">
        <f>INDEX(Batters[Speed],MATCH('2013_roster_v1.4'!$A4*100+'2013_roster_v1.4'!$B4,Batters[[rbikey]:[rbikey]],0))</f>
        <v>122</v>
      </c>
      <c r="J4">
        <f>INDEX(Batters[Fielding],MATCH('2013_roster_v1.4'!$A4*100+'2013_roster_v1.4'!$B4,Batters[[rbikey]:[rbikey]],0))</f>
        <v>1</v>
      </c>
      <c r="K4">
        <f>INDEX(Batters[Switch],MATCH('2013_roster_v1.4'!$A4*100+'2013_roster_v1.4'!$B4,Batters[[rbikey]:[rbikey]],0))</f>
        <v>0</v>
      </c>
    </row>
    <row r="5" spans="1:11" x14ac:dyDescent="0.25">
      <c r="A5">
        <v>31</v>
      </c>
      <c r="B5">
        <v>3</v>
      </c>
      <c r="C5" t="str">
        <f>INDEX(Batters[rbiname],MATCH('2013_roster_v1.4'!$A5*100+'2013_roster_v1.4'!$B5,Batters[[rbikey]:[rbikey]],0))</f>
        <v>R.Acuna</v>
      </c>
      <c r="D5">
        <f>INDEX(Batters[Stance],MATCH('2013_roster_v1.4'!$A5*100+'2013_roster_v1.4'!$B5,Batters[[rbikey]:[rbikey]],0))</f>
        <v>0</v>
      </c>
      <c r="E5">
        <f>INDEX(Batters[AVG],MATCH('2013_roster_v1.4'!$A5*100+'2013_roster_v1.4'!$B5,Batters[[rbikey]:[rbikey]],0))</f>
        <v>280</v>
      </c>
      <c r="F5">
        <f>INDEX(Batters[HR],MATCH('2013_roster_v1.4'!$A5*100+'2013_roster_v1.4'!$B5,Batters[[rbikey]:[rbikey]],0))</f>
        <v>41</v>
      </c>
      <c r="G5">
        <f>INDEX(Batters[Contact],MATCH('2013_roster_v1.4'!$A5*100+'2013_roster_v1.4'!$B5,Batters[[rbikey]:[rbikey]],0))</f>
        <v>16</v>
      </c>
      <c r="H5">
        <f>INDEX(Batters[Power],MATCH('2013_roster_v1.4'!$A5*100+'2013_roster_v1.4'!$B5,Batters[[rbikey]:[rbikey]],0))</f>
        <v>925</v>
      </c>
      <c r="I5">
        <f>INDEX(Batters[Speed],MATCH('2013_roster_v1.4'!$A5*100+'2013_roster_v1.4'!$B5,Batters[[rbikey]:[rbikey]],0))</f>
        <v>141</v>
      </c>
      <c r="J5">
        <f>INDEX(Batters[Fielding],MATCH('2013_roster_v1.4'!$A5*100+'2013_roster_v1.4'!$B5,Batters[[rbikey]:[rbikey]],0))</f>
        <v>2</v>
      </c>
      <c r="K5">
        <f>INDEX(Batters[Switch],MATCH('2013_roster_v1.4'!$A5*100+'2013_roster_v1.4'!$B5,Batters[[rbikey]:[rbikey]],0))</f>
        <v>0</v>
      </c>
    </row>
    <row r="6" spans="1:11" x14ac:dyDescent="0.25">
      <c r="A6">
        <v>31</v>
      </c>
      <c r="B6">
        <v>4</v>
      </c>
      <c r="C6" t="str">
        <f>INDEX(Batters[rbiname],MATCH('2013_roster_v1.4'!$A6*100+'2013_roster_v1.4'!$B6,Batters[[rbikey]:[rbikey]],0))</f>
        <v>A.Duvall</v>
      </c>
      <c r="D6">
        <f>INDEX(Batters[Stance],MATCH('2013_roster_v1.4'!$A6*100+'2013_roster_v1.4'!$B6,Batters[[rbikey]:[rbikey]],0))</f>
        <v>0</v>
      </c>
      <c r="E6">
        <f>INDEX(Batters[AVG],MATCH('2013_roster_v1.4'!$A6*100+'2013_roster_v1.4'!$B6,Batters[[rbikey]:[rbikey]],0))</f>
        <v>267</v>
      </c>
      <c r="F6">
        <f>INDEX(Batters[HR],MATCH('2013_roster_v1.4'!$A6*100+'2013_roster_v1.4'!$B6,Batters[[rbikey]:[rbikey]],0))</f>
        <v>10</v>
      </c>
      <c r="G6">
        <f>INDEX(Batters[Contact],MATCH('2013_roster_v1.4'!$A6*100+'2013_roster_v1.4'!$B6,Batters[[rbikey]:[rbikey]],0))</f>
        <v>18</v>
      </c>
      <c r="H6">
        <f>INDEX(Batters[Power],MATCH('2013_roster_v1.4'!$A6*100+'2013_roster_v1.4'!$B6,Batters[[rbikey]:[rbikey]],0))</f>
        <v>777</v>
      </c>
      <c r="I6">
        <f>INDEX(Batters[Speed],MATCH('2013_roster_v1.4'!$A6*100+'2013_roster_v1.4'!$B6,Batters[[rbikey]:[rbikey]],0))</f>
        <v>120</v>
      </c>
      <c r="J6">
        <f>INDEX(Batters[Fielding],MATCH('2013_roster_v1.4'!$A6*100+'2013_roster_v1.4'!$B6,Batters[[rbikey]:[rbikey]],0))</f>
        <v>2</v>
      </c>
      <c r="K6">
        <f>INDEX(Batters[Switch],MATCH('2013_roster_v1.4'!$A6*100+'2013_roster_v1.4'!$B6,Batters[[rbikey]:[rbikey]],0))</f>
        <v>0</v>
      </c>
    </row>
    <row r="7" spans="1:11" x14ac:dyDescent="0.25">
      <c r="A7">
        <v>31</v>
      </c>
      <c r="B7">
        <v>5</v>
      </c>
      <c r="C7" t="str">
        <f>INDEX(Batters[rbiname],MATCH('2013_roster_v1.4'!$A7*100+'2013_roster_v1.4'!$B7,Batters[[rbikey]:[rbikey]],0))</f>
        <v>M.Joyce</v>
      </c>
      <c r="D7">
        <f>INDEX(Batters[Stance],MATCH('2013_roster_v1.4'!$A7*100+'2013_roster_v1.4'!$B7,Batters[[rbikey]:[rbikey]],0))</f>
        <v>1</v>
      </c>
      <c r="E7">
        <f>INDEX(Batters[AVG],MATCH('2013_roster_v1.4'!$A7*100+'2013_roster_v1.4'!$B7,Batters[[rbikey]:[rbikey]],0))</f>
        <v>295</v>
      </c>
      <c r="F7">
        <f>INDEX(Batters[HR],MATCH('2013_roster_v1.4'!$A7*100+'2013_roster_v1.4'!$B7,Batters[[rbikey]:[rbikey]],0))</f>
        <v>7</v>
      </c>
      <c r="G7">
        <f>INDEX(Batters[Contact],MATCH('2013_roster_v1.4'!$A7*100+'2013_roster_v1.4'!$B7,Batters[[rbikey]:[rbikey]],0))</f>
        <v>13</v>
      </c>
      <c r="H7">
        <f>INDEX(Batters[Power],MATCH('2013_roster_v1.4'!$A7*100+'2013_roster_v1.4'!$B7,Batters[[rbikey]:[rbikey]],0))</f>
        <v>748</v>
      </c>
      <c r="I7">
        <f>INDEX(Batters[Speed],MATCH('2013_roster_v1.4'!$A7*100+'2013_roster_v1.4'!$B7,Batters[[rbikey]:[rbikey]],0))</f>
        <v>120</v>
      </c>
      <c r="J7">
        <f>INDEX(Batters[Fielding],MATCH('2013_roster_v1.4'!$A7*100+'2013_roster_v1.4'!$B7,Batters[[rbikey]:[rbikey]],0))</f>
        <v>2</v>
      </c>
      <c r="K7">
        <f>INDEX(Batters[Switch],MATCH('2013_roster_v1.4'!$A7*100+'2013_roster_v1.4'!$B7,Batters[[rbikey]:[rbikey]],0))</f>
        <v>0</v>
      </c>
    </row>
    <row r="8" spans="1:11" x14ac:dyDescent="0.25">
      <c r="A8">
        <v>31</v>
      </c>
      <c r="B8">
        <v>6</v>
      </c>
      <c r="C8" t="str">
        <f>INDEX(Batters[rbiname],MATCH('2013_roster_v1.4'!$A8*100+'2013_roster_v1.4'!$B8,Batters[[rbikey]:[rbikey]],0))</f>
        <v>Markakis</v>
      </c>
      <c r="D8">
        <f>INDEX(Batters[Stance],MATCH('2013_roster_v1.4'!$A8*100+'2013_roster_v1.4'!$B8,Batters[[rbikey]:[rbikey]],0))</f>
        <v>1</v>
      </c>
      <c r="E8">
        <f>INDEX(Batters[AVG],MATCH('2013_roster_v1.4'!$A8*100+'2013_roster_v1.4'!$B8,Batters[[rbikey]:[rbikey]],0))</f>
        <v>285</v>
      </c>
      <c r="F8">
        <f>INDEX(Batters[HR],MATCH('2013_roster_v1.4'!$A8*100+'2013_roster_v1.4'!$B8,Batters[[rbikey]:[rbikey]],0))</f>
        <v>9</v>
      </c>
      <c r="G8">
        <f>INDEX(Batters[Contact],MATCH('2013_roster_v1.4'!$A8*100+'2013_roster_v1.4'!$B8,Batters[[rbikey]:[rbikey]],0))</f>
        <v>15</v>
      </c>
      <c r="H8">
        <f>INDEX(Batters[Power],MATCH('2013_roster_v1.4'!$A8*100+'2013_roster_v1.4'!$B8,Batters[[rbikey]:[rbikey]],0))</f>
        <v>754</v>
      </c>
      <c r="I8">
        <f>INDEX(Batters[Speed],MATCH('2013_roster_v1.4'!$A8*100+'2013_roster_v1.4'!$B8,Batters[[rbikey]:[rbikey]],0))</f>
        <v>123</v>
      </c>
      <c r="J8">
        <f>INDEX(Batters[Fielding],MATCH('2013_roster_v1.4'!$A8*100+'2013_roster_v1.4'!$B8,Batters[[rbikey]:[rbikey]],0))</f>
        <v>2</v>
      </c>
      <c r="K8">
        <f>INDEX(Batters[Switch],MATCH('2013_roster_v1.4'!$A8*100+'2013_roster_v1.4'!$B8,Batters[[rbikey]:[rbikey]],0))</f>
        <v>0</v>
      </c>
    </row>
    <row r="9" spans="1:11" x14ac:dyDescent="0.25">
      <c r="A9">
        <v>31</v>
      </c>
      <c r="B9">
        <v>7</v>
      </c>
      <c r="C9" t="str">
        <f>INDEX(Batters[rbiname],MATCH('2013_roster_v1.4'!$A9*100+'2013_roster_v1.4'!$B9,Batters[[rbikey]:[rbikey]],0))</f>
        <v>A.Riley</v>
      </c>
      <c r="D9">
        <f>INDEX(Batters[Stance],MATCH('2013_roster_v1.4'!$A9*100+'2013_roster_v1.4'!$B9,Batters[[rbikey]:[rbikey]],0))</f>
        <v>0</v>
      </c>
      <c r="E9">
        <f>INDEX(Batters[AVG],MATCH('2013_roster_v1.4'!$A9*100+'2013_roster_v1.4'!$B9,Batters[[rbikey]:[rbikey]],0))</f>
        <v>226</v>
      </c>
      <c r="F9">
        <f>INDEX(Batters[HR],MATCH('2013_roster_v1.4'!$A9*100+'2013_roster_v1.4'!$B9,Batters[[rbikey]:[rbikey]],0))</f>
        <v>18</v>
      </c>
      <c r="G9">
        <f>INDEX(Batters[Contact],MATCH('2013_roster_v1.4'!$A9*100+'2013_roster_v1.4'!$B9,Batters[[rbikey]:[rbikey]],0))</f>
        <v>24</v>
      </c>
      <c r="H9">
        <f>INDEX(Batters[Power],MATCH('2013_roster_v1.4'!$A9*100+'2013_roster_v1.4'!$B9,Batters[[rbikey]:[rbikey]],0))</f>
        <v>805</v>
      </c>
      <c r="I9">
        <f>INDEX(Batters[Speed],MATCH('2013_roster_v1.4'!$A9*100+'2013_roster_v1.4'!$B9,Batters[[rbikey]:[rbikey]],0))</f>
        <v>120</v>
      </c>
      <c r="J9">
        <f>INDEX(Batters[Fielding],MATCH('2013_roster_v1.4'!$A9*100+'2013_roster_v1.4'!$B9,Batters[[rbikey]:[rbikey]],0))</f>
        <v>2</v>
      </c>
      <c r="K9">
        <f>INDEX(Batters[Switch],MATCH('2013_roster_v1.4'!$A9*100+'2013_roster_v1.4'!$B9,Batters[[rbikey]:[rbikey]],0))</f>
        <v>0</v>
      </c>
    </row>
    <row r="10" spans="1:11" x14ac:dyDescent="0.25">
      <c r="A10">
        <v>31</v>
      </c>
      <c r="B10">
        <v>8</v>
      </c>
      <c r="C10" t="str">
        <f>INDEX(Batters[rbiname],MATCH('2013_roster_v1.4'!$A10*100+'2013_roster_v1.4'!$B10,Batters[[rbikey]:[rbikey]],0))</f>
        <v>Swanson</v>
      </c>
      <c r="D10">
        <f>INDEX(Batters[Stance],MATCH('2013_roster_v1.4'!$A10*100+'2013_roster_v1.4'!$B10,Batters[[rbikey]:[rbikey]],0))</f>
        <v>0</v>
      </c>
      <c r="E10">
        <f>INDEX(Batters[AVG],MATCH('2013_roster_v1.4'!$A10*100+'2013_roster_v1.4'!$B10,Batters[[rbikey]:[rbikey]],0))</f>
        <v>251</v>
      </c>
      <c r="F10">
        <f>INDEX(Batters[HR],MATCH('2013_roster_v1.4'!$A10*100+'2013_roster_v1.4'!$B10,Batters[[rbikey]:[rbikey]],0))</f>
        <v>17</v>
      </c>
      <c r="G10">
        <f>INDEX(Batters[Contact],MATCH('2013_roster_v1.4'!$A10*100+'2013_roster_v1.4'!$B10,Batters[[rbikey]:[rbikey]],0))</f>
        <v>20</v>
      </c>
      <c r="H10">
        <f>INDEX(Batters[Power],MATCH('2013_roster_v1.4'!$A10*100+'2013_roster_v1.4'!$B10,Batters[[rbikey]:[rbikey]],0))</f>
        <v>794</v>
      </c>
      <c r="I10">
        <f>INDEX(Batters[Speed],MATCH('2013_roster_v1.4'!$A10*100+'2013_roster_v1.4'!$B10,Batters[[rbikey]:[rbikey]],0))</f>
        <v>126</v>
      </c>
      <c r="J10">
        <f>INDEX(Batters[Fielding],MATCH('2013_roster_v1.4'!$A10*100+'2013_roster_v1.4'!$B10,Batters[[rbikey]:[rbikey]],0))</f>
        <v>1</v>
      </c>
      <c r="K10">
        <f>INDEX(Batters[Switch],MATCH('2013_roster_v1.4'!$A10*100+'2013_roster_v1.4'!$B10,Batters[[rbikey]:[rbikey]],0))</f>
        <v>0</v>
      </c>
    </row>
    <row r="11" spans="1:11" x14ac:dyDescent="0.25">
      <c r="A11">
        <v>31</v>
      </c>
      <c r="B11">
        <v>9</v>
      </c>
      <c r="C11" t="str">
        <f>INDEX(Batters[rbiname],MATCH('2013_roster_v1.4'!$A11*100+'2013_roster_v1.4'!$B11,Batters[[rbikey]:[rbikey]],0))</f>
        <v>Inciarte</v>
      </c>
      <c r="D11">
        <f>INDEX(Batters[Stance],MATCH('2013_roster_v1.4'!$A11*100+'2013_roster_v1.4'!$B11,Batters[[rbikey]:[rbikey]],0))</f>
        <v>1</v>
      </c>
      <c r="E11">
        <f>INDEX(Batters[AVG],MATCH('2013_roster_v1.4'!$A11*100+'2013_roster_v1.4'!$B11,Batters[[rbikey]:[rbikey]],0))</f>
        <v>246</v>
      </c>
      <c r="F11">
        <f>INDEX(Batters[HR],MATCH('2013_roster_v1.4'!$A11*100+'2013_roster_v1.4'!$B11,Batters[[rbikey]:[rbikey]],0))</f>
        <v>5</v>
      </c>
      <c r="G11">
        <f>INDEX(Batters[Contact],MATCH('2013_roster_v1.4'!$A11*100+'2013_roster_v1.4'!$B11,Batters[[rbikey]:[rbikey]],0))</f>
        <v>21</v>
      </c>
      <c r="H11">
        <f>INDEX(Batters[Power],MATCH('2013_roster_v1.4'!$A11*100+'2013_roster_v1.4'!$B11,Batters[[rbikey]:[rbikey]],0))</f>
        <v>730</v>
      </c>
      <c r="I11">
        <f>INDEX(Batters[Speed],MATCH('2013_roster_v1.4'!$A11*100+'2013_roster_v1.4'!$B11,Batters[[rbikey]:[rbikey]],0))</f>
        <v>126</v>
      </c>
      <c r="J11">
        <f>INDEX(Batters[Fielding],MATCH('2013_roster_v1.4'!$A11*100+'2013_roster_v1.4'!$B11,Batters[[rbikey]:[rbikey]],0))</f>
        <v>2</v>
      </c>
      <c r="K11">
        <f>INDEX(Batters[Switch],MATCH('2013_roster_v1.4'!$A11*100+'2013_roster_v1.4'!$B11,Batters[[rbikey]:[rbikey]],0))</f>
        <v>0</v>
      </c>
    </row>
    <row r="12" spans="1:11" x14ac:dyDescent="0.25">
      <c r="A12">
        <v>31</v>
      </c>
      <c r="B12">
        <v>10</v>
      </c>
      <c r="C12" t="str">
        <f>INDEX(Batters[rbiname],MATCH('2013_roster_v1.4'!$A12*100+'2013_roster_v1.4'!$B12,Batters[[rbikey]:[rbikey]],0))</f>
        <v>B.McCann</v>
      </c>
      <c r="D12">
        <f>INDEX(Batters[Stance],MATCH('2013_roster_v1.4'!$A12*100+'2013_roster_v1.4'!$B12,Batters[[rbikey]:[rbikey]],0))</f>
        <v>1</v>
      </c>
      <c r="E12">
        <f>INDEX(Batters[AVG],MATCH('2013_roster_v1.4'!$A12*100+'2013_roster_v1.4'!$B12,Batters[[rbikey]:[rbikey]],0))</f>
        <v>249</v>
      </c>
      <c r="F12">
        <f>INDEX(Batters[HR],MATCH('2013_roster_v1.4'!$A12*100+'2013_roster_v1.4'!$B12,Batters[[rbikey]:[rbikey]],0))</f>
        <v>12</v>
      </c>
      <c r="G12">
        <f>INDEX(Batters[Contact],MATCH('2013_roster_v1.4'!$A12*100+'2013_roster_v1.4'!$B12,Batters[[rbikey]:[rbikey]],0))</f>
        <v>21</v>
      </c>
      <c r="H12">
        <f>INDEX(Batters[Power],MATCH('2013_roster_v1.4'!$A12*100+'2013_roster_v1.4'!$B12,Batters[[rbikey]:[rbikey]],0))</f>
        <v>767</v>
      </c>
      <c r="I12">
        <f>INDEX(Batters[Speed],MATCH('2013_roster_v1.4'!$A12*100+'2013_roster_v1.4'!$B12,Batters[[rbikey]:[rbikey]],0))</f>
        <v>120</v>
      </c>
      <c r="J12">
        <f>INDEX(Batters[Fielding],MATCH('2013_roster_v1.4'!$A12*100+'2013_roster_v1.4'!$B12,Batters[[rbikey]:[rbikey]],0))</f>
        <v>0</v>
      </c>
      <c r="K12">
        <f>INDEX(Batters[Switch],MATCH('2013_roster_v1.4'!$A12*100+'2013_roster_v1.4'!$B12,Batters[[rbikey]:[rbikey]],0))</f>
        <v>0</v>
      </c>
    </row>
    <row r="13" spans="1:11" x14ac:dyDescent="0.25">
      <c r="A13">
        <v>31</v>
      </c>
      <c r="B13">
        <v>11</v>
      </c>
      <c r="C13" t="str">
        <f>INDEX(Batters[rbiname],MATCH('2013_roster_v1.4'!$A13*100+'2013_roster_v1.4'!$B13,Batters[[rbikey]:[rbikey]],0))</f>
        <v>Flowers</v>
      </c>
      <c r="D13">
        <f>INDEX(Batters[Stance],MATCH('2013_roster_v1.4'!$A13*100+'2013_roster_v1.4'!$B13,Batters[[rbikey]:[rbikey]],0))</f>
        <v>0</v>
      </c>
      <c r="E13">
        <f>INDEX(Batters[AVG],MATCH('2013_roster_v1.4'!$A13*100+'2013_roster_v1.4'!$B13,Batters[[rbikey]:[rbikey]],0))</f>
        <v>229</v>
      </c>
      <c r="F13">
        <f>INDEX(Batters[HR],MATCH('2013_roster_v1.4'!$A13*100+'2013_roster_v1.4'!$B13,Batters[[rbikey]:[rbikey]],0))</f>
        <v>11</v>
      </c>
      <c r="G13">
        <f>INDEX(Batters[Contact],MATCH('2013_roster_v1.4'!$A13*100+'2013_roster_v1.4'!$B13,Batters[[rbikey]:[rbikey]],0))</f>
        <v>24</v>
      </c>
      <c r="H13">
        <f>INDEX(Batters[Power],MATCH('2013_roster_v1.4'!$A13*100+'2013_roster_v1.4'!$B13,Batters[[rbikey]:[rbikey]],0))</f>
        <v>763</v>
      </c>
      <c r="I13">
        <f>INDEX(Batters[Speed],MATCH('2013_roster_v1.4'!$A13*100+'2013_roster_v1.4'!$B13,Batters[[rbikey]:[rbikey]],0))</f>
        <v>122</v>
      </c>
      <c r="J13">
        <f>INDEX(Batters[Fielding],MATCH('2013_roster_v1.4'!$A13*100+'2013_roster_v1.4'!$B13,Batters[[rbikey]:[rbikey]],0))</f>
        <v>0</v>
      </c>
      <c r="K13">
        <f>INDEX(Batters[Switch],MATCH('2013_roster_v1.4'!$A13*100+'2013_roster_v1.4'!$B13,Batters[[rbikey]:[rbikey]],0))</f>
        <v>0</v>
      </c>
    </row>
    <row r="14" spans="1:11" x14ac:dyDescent="0.25">
      <c r="A14">
        <v>31</v>
      </c>
      <c r="B14">
        <v>12</v>
      </c>
      <c r="C14" t="str">
        <f>INDEX(Batters[rbiname],MATCH('2013_roster_v1.4'!$A14*100+'2013_roster_v1.4'!$B14,Batters[[rbikey]:[rbikey]],0))</f>
        <v>Culberso</v>
      </c>
      <c r="D14">
        <f>INDEX(Batters[Stance],MATCH('2013_roster_v1.4'!$A14*100+'2013_roster_v1.4'!$B14,Batters[[rbikey]:[rbikey]],0))</f>
        <v>0</v>
      </c>
      <c r="E14">
        <f>INDEX(Batters[AVG],MATCH('2013_roster_v1.4'!$A14*100+'2013_roster_v1.4'!$B14,Batters[[rbikey]:[rbikey]],0))</f>
        <v>259</v>
      </c>
      <c r="F14">
        <f>INDEX(Batters[HR],MATCH('2013_roster_v1.4'!$A14*100+'2013_roster_v1.4'!$B14,Batters[[rbikey]:[rbikey]],0))</f>
        <v>5</v>
      </c>
      <c r="G14">
        <f>INDEX(Batters[Contact],MATCH('2013_roster_v1.4'!$A14*100+'2013_roster_v1.4'!$B14,Batters[[rbikey]:[rbikey]],0))</f>
        <v>19</v>
      </c>
      <c r="H14">
        <f>INDEX(Batters[Power],MATCH('2013_roster_v1.4'!$A14*100+'2013_roster_v1.4'!$B14,Batters[[rbikey]:[rbikey]],0))</f>
        <v>736</v>
      </c>
      <c r="I14">
        <f>INDEX(Batters[Speed],MATCH('2013_roster_v1.4'!$A14*100+'2013_roster_v1.4'!$B14,Batters[[rbikey]:[rbikey]],0))</f>
        <v>120</v>
      </c>
      <c r="J14">
        <f>INDEX(Batters[Fielding],MATCH('2013_roster_v1.4'!$A14*100+'2013_roster_v1.4'!$B14,Batters[[rbikey]:[rbikey]],0))</f>
        <v>2</v>
      </c>
      <c r="K14">
        <f>INDEX(Batters[Switch],MATCH('2013_roster_v1.4'!$A14*100+'2013_roster_v1.4'!$B14,Batters[[rbikey]:[rbikey]],0))</f>
        <v>0</v>
      </c>
    </row>
    <row r="15" spans="1:11" x14ac:dyDescent="0.25">
      <c r="A15">
        <v>31</v>
      </c>
      <c r="B15">
        <v>13</v>
      </c>
      <c r="C15" t="str">
        <f>INDEX(Batters[rbiname],MATCH('2013_roster_v1.4'!$A15*100+'2013_roster_v1.4'!$B15,Batters[[rbikey]:[rbikey]],0))</f>
        <v>Camargo</v>
      </c>
      <c r="D15">
        <f>INDEX(Batters[Stance],MATCH('2013_roster_v1.4'!$A15*100+'2013_roster_v1.4'!$B15,Batters[[rbikey]:[rbikey]],0))</f>
        <v>0</v>
      </c>
      <c r="E15">
        <f>INDEX(Batters[AVG],MATCH('2013_roster_v1.4'!$A15*100+'2013_roster_v1.4'!$B15,Batters[[rbikey]:[rbikey]],0))</f>
        <v>233</v>
      </c>
      <c r="F15">
        <f>INDEX(Batters[HR],MATCH('2013_roster_v1.4'!$A15*100+'2013_roster_v1.4'!$B15,Batters[[rbikey]:[rbikey]],0))</f>
        <v>7</v>
      </c>
      <c r="G15">
        <f>INDEX(Batters[Contact],MATCH('2013_roster_v1.4'!$A15*100+'2013_roster_v1.4'!$B15,Batters[[rbikey]:[rbikey]],0))</f>
        <v>23</v>
      </c>
      <c r="H15">
        <f>INDEX(Batters[Power],MATCH('2013_roster_v1.4'!$A15*100+'2013_roster_v1.4'!$B15,Batters[[rbikey]:[rbikey]],0))</f>
        <v>740</v>
      </c>
      <c r="I15">
        <f>INDEX(Batters[Speed],MATCH('2013_roster_v1.4'!$A15*100+'2013_roster_v1.4'!$B15,Batters[[rbikey]:[rbikey]],0))</f>
        <v>122</v>
      </c>
      <c r="J15">
        <f>INDEX(Batters[Fielding],MATCH('2013_roster_v1.4'!$A15*100+'2013_roster_v1.4'!$B15,Batters[[rbikey]:[rbikey]],0))</f>
        <v>1</v>
      </c>
      <c r="K15">
        <f>INDEX(Batters[Switch],MATCH('2013_roster_v1.4'!$A15*100+'2013_roster_v1.4'!$B15,Batters[[rbikey]:[rbikey]],0))</f>
        <v>1</v>
      </c>
    </row>
    <row r="16" spans="1:11" x14ac:dyDescent="0.25">
      <c r="A16">
        <v>32</v>
      </c>
      <c r="B16">
        <v>0</v>
      </c>
      <c r="C16" t="str">
        <f>INDEX(Batters[rbiname],MATCH('2013_roster_v1.4'!$A16*100+'2013_roster_v1.4'!$B16,Batters[[rbikey]:[rbikey]],0))</f>
        <v>J.Baez</v>
      </c>
      <c r="D16">
        <f>INDEX(Batters[Stance],MATCH('2013_roster_v1.4'!$A16*100+'2013_roster_v1.4'!$B16,Batters[[rbikey]:[rbikey]],0))</f>
        <v>0</v>
      </c>
      <c r="E16">
        <f>INDEX(Batters[AVG],MATCH('2013_roster_v1.4'!$A16*100+'2013_roster_v1.4'!$B16,Batters[[rbikey]:[rbikey]],0))</f>
        <v>281</v>
      </c>
      <c r="F16">
        <f>INDEX(Batters[HR],MATCH('2013_roster_v1.4'!$A16*100+'2013_roster_v1.4'!$B16,Batters[[rbikey]:[rbikey]],0))</f>
        <v>29</v>
      </c>
      <c r="G16">
        <f>INDEX(Batters[Contact],MATCH('2013_roster_v1.4'!$A16*100+'2013_roster_v1.4'!$B16,Batters[[rbikey]:[rbikey]],0))</f>
        <v>15</v>
      </c>
      <c r="H16">
        <f>INDEX(Batters[Power],MATCH('2013_roster_v1.4'!$A16*100+'2013_roster_v1.4'!$B16,Batters[[rbikey]:[rbikey]],0))</f>
        <v>867</v>
      </c>
      <c r="I16">
        <f>INDEX(Batters[Speed],MATCH('2013_roster_v1.4'!$A16*100+'2013_roster_v1.4'!$B16,Batters[[rbikey]:[rbikey]],0))</f>
        <v>125</v>
      </c>
      <c r="J16">
        <f>INDEX(Batters[Fielding],MATCH('2013_roster_v1.4'!$A16*100+'2013_roster_v1.4'!$B16,Batters[[rbikey]:[rbikey]],0))</f>
        <v>1</v>
      </c>
      <c r="K16">
        <f>INDEX(Batters[Switch],MATCH('2013_roster_v1.4'!$A16*100+'2013_roster_v1.4'!$B16,Batters[[rbikey]:[rbikey]],0))</f>
        <v>0</v>
      </c>
    </row>
    <row r="17" spans="1:11" x14ac:dyDescent="0.25">
      <c r="A17">
        <v>32</v>
      </c>
      <c r="B17">
        <v>1</v>
      </c>
      <c r="C17" t="str">
        <f>INDEX(Batters[rbiname],MATCH('2013_roster_v1.4'!$A17*100+'2013_roster_v1.4'!$B17,Batters[[rbikey]:[rbikey]],0))</f>
        <v>Castella</v>
      </c>
      <c r="D17">
        <f>INDEX(Batters[Stance],MATCH('2013_roster_v1.4'!$A17*100+'2013_roster_v1.4'!$B17,Batters[[rbikey]:[rbikey]],0))</f>
        <v>0</v>
      </c>
      <c r="E17">
        <f>INDEX(Batters[AVG],MATCH('2013_roster_v1.4'!$A17*100+'2013_roster_v1.4'!$B17,Batters[[rbikey]:[rbikey]],0))</f>
        <v>321</v>
      </c>
      <c r="F17">
        <f>INDEX(Batters[HR],MATCH('2013_roster_v1.4'!$A17*100+'2013_roster_v1.4'!$B17,Batters[[rbikey]:[rbikey]],0))</f>
        <v>16</v>
      </c>
      <c r="G17">
        <f>INDEX(Batters[Contact],MATCH('2013_roster_v1.4'!$A17*100+'2013_roster_v1.4'!$B17,Batters[[rbikey]:[rbikey]],0))</f>
        <v>8</v>
      </c>
      <c r="H17">
        <f>INDEX(Batters[Power],MATCH('2013_roster_v1.4'!$A17*100+'2013_roster_v1.4'!$B17,Batters[[rbikey]:[rbikey]],0))</f>
        <v>815</v>
      </c>
      <c r="I17">
        <f>INDEX(Batters[Speed],MATCH('2013_roster_v1.4'!$A17*100+'2013_roster_v1.4'!$B17,Batters[[rbikey]:[rbikey]],0))</f>
        <v>120</v>
      </c>
      <c r="J17">
        <f>INDEX(Batters[Fielding],MATCH('2013_roster_v1.4'!$A17*100+'2013_roster_v1.4'!$B17,Batters[[rbikey]:[rbikey]],0))</f>
        <v>2</v>
      </c>
      <c r="K17">
        <f>INDEX(Batters[Switch],MATCH('2013_roster_v1.4'!$A17*100+'2013_roster_v1.4'!$B17,Batters[[rbikey]:[rbikey]],0))</f>
        <v>0</v>
      </c>
    </row>
    <row r="18" spans="1:11" x14ac:dyDescent="0.25">
      <c r="A18">
        <v>32</v>
      </c>
      <c r="B18">
        <v>2</v>
      </c>
      <c r="C18" t="str">
        <f>INDEX(Batters[rbiname],MATCH('2013_roster_v1.4'!$A18*100+'2013_roster_v1.4'!$B18,Batters[[rbikey]:[rbikey]],0))</f>
        <v>A.Rizzo</v>
      </c>
      <c r="D18">
        <f>INDEX(Batters[Stance],MATCH('2013_roster_v1.4'!$A18*100+'2013_roster_v1.4'!$B18,Batters[[rbikey]:[rbikey]],0))</f>
        <v>1</v>
      </c>
      <c r="E18">
        <f>INDEX(Batters[AVG],MATCH('2013_roster_v1.4'!$A18*100+'2013_roster_v1.4'!$B18,Batters[[rbikey]:[rbikey]],0))</f>
        <v>293</v>
      </c>
      <c r="F18">
        <f>INDEX(Batters[HR],MATCH('2013_roster_v1.4'!$A18*100+'2013_roster_v1.4'!$B18,Batters[[rbikey]:[rbikey]],0))</f>
        <v>27</v>
      </c>
      <c r="G18">
        <f>INDEX(Batters[Contact],MATCH('2013_roster_v1.4'!$A18*100+'2013_roster_v1.4'!$B18,Batters[[rbikey]:[rbikey]],0))</f>
        <v>13</v>
      </c>
      <c r="H18">
        <f>INDEX(Batters[Power],MATCH('2013_roster_v1.4'!$A18*100+'2013_roster_v1.4'!$B18,Batters[[rbikey]:[rbikey]],0))</f>
        <v>856</v>
      </c>
      <c r="I18">
        <f>INDEX(Batters[Speed],MATCH('2013_roster_v1.4'!$A18*100+'2013_roster_v1.4'!$B18,Batters[[rbikey]:[rbikey]],0))</f>
        <v>124</v>
      </c>
      <c r="J18">
        <f>INDEX(Batters[Fielding],MATCH('2013_roster_v1.4'!$A18*100+'2013_roster_v1.4'!$B18,Batters[[rbikey]:[rbikey]],0))</f>
        <v>1</v>
      </c>
      <c r="K18">
        <f>INDEX(Batters[Switch],MATCH('2013_roster_v1.4'!$A18*100+'2013_roster_v1.4'!$B18,Batters[[rbikey]:[rbikey]],0))</f>
        <v>0</v>
      </c>
    </row>
    <row r="19" spans="1:11" x14ac:dyDescent="0.25">
      <c r="A19">
        <v>32</v>
      </c>
      <c r="B19">
        <v>3</v>
      </c>
      <c r="C19" t="str">
        <f>INDEX(Batters[rbiname],MATCH('2013_roster_v1.4'!$A19*100+'2013_roster_v1.4'!$B19,Batters[[rbikey]:[rbikey]],0))</f>
        <v>Schwarbe</v>
      </c>
      <c r="D19">
        <f>INDEX(Batters[Stance],MATCH('2013_roster_v1.4'!$A19*100+'2013_roster_v1.4'!$B19,Batters[[rbikey]:[rbikey]],0))</f>
        <v>1</v>
      </c>
      <c r="E19">
        <f>INDEX(Batters[AVG],MATCH('2013_roster_v1.4'!$A19*100+'2013_roster_v1.4'!$B19,Batters[[rbikey]:[rbikey]],0))</f>
        <v>250</v>
      </c>
      <c r="F19">
        <f>INDEX(Batters[HR],MATCH('2013_roster_v1.4'!$A19*100+'2013_roster_v1.4'!$B19,Batters[[rbikey]:[rbikey]],0))</f>
        <v>38</v>
      </c>
      <c r="G19">
        <f>INDEX(Batters[Contact],MATCH('2013_roster_v1.4'!$A19*100+'2013_roster_v1.4'!$B19,Batters[[rbikey]:[rbikey]],0))</f>
        <v>21</v>
      </c>
      <c r="H19">
        <f>INDEX(Batters[Power],MATCH('2013_roster_v1.4'!$A19*100+'2013_roster_v1.4'!$B19,Batters[[rbikey]:[rbikey]],0))</f>
        <v>911</v>
      </c>
      <c r="I19">
        <f>INDEX(Batters[Speed],MATCH('2013_roster_v1.4'!$A19*100+'2013_roster_v1.4'!$B19,Batters[[rbikey]:[rbikey]],0))</f>
        <v>122</v>
      </c>
      <c r="J19">
        <f>INDEX(Batters[Fielding],MATCH('2013_roster_v1.4'!$A19*100+'2013_roster_v1.4'!$B19,Batters[[rbikey]:[rbikey]],0))</f>
        <v>2</v>
      </c>
      <c r="K19">
        <f>INDEX(Batters[Switch],MATCH('2013_roster_v1.4'!$A19*100+'2013_roster_v1.4'!$B19,Batters[[rbikey]:[rbikey]],0))</f>
        <v>0</v>
      </c>
    </row>
    <row r="20" spans="1:11" x14ac:dyDescent="0.25">
      <c r="A20">
        <v>32</v>
      </c>
      <c r="B20">
        <v>4</v>
      </c>
      <c r="C20" t="str">
        <f>INDEX(Batters[rbiname],MATCH('2013_roster_v1.4'!$A20*100+'2013_roster_v1.4'!$B20,Batters[[rbikey]:[rbikey]],0))</f>
        <v>K.Bryant</v>
      </c>
      <c r="D20">
        <f>INDEX(Batters[Stance],MATCH('2013_roster_v1.4'!$A20*100+'2013_roster_v1.4'!$B20,Batters[[rbikey]:[rbikey]],0))</f>
        <v>0</v>
      </c>
      <c r="E20">
        <f>INDEX(Batters[AVG],MATCH('2013_roster_v1.4'!$A20*100+'2013_roster_v1.4'!$B20,Batters[[rbikey]:[rbikey]],0))</f>
        <v>282</v>
      </c>
      <c r="F20">
        <f>INDEX(Batters[HR],MATCH('2013_roster_v1.4'!$A20*100+'2013_roster_v1.4'!$B20,Batters[[rbikey]:[rbikey]],0))</f>
        <v>31</v>
      </c>
      <c r="G20">
        <f>INDEX(Batters[Contact],MATCH('2013_roster_v1.4'!$A20*100+'2013_roster_v1.4'!$B20,Batters[[rbikey]:[rbikey]],0))</f>
        <v>15</v>
      </c>
      <c r="H20">
        <f>INDEX(Batters[Power],MATCH('2013_roster_v1.4'!$A20*100+'2013_roster_v1.4'!$B20,Batters[[rbikey]:[rbikey]],0))</f>
        <v>876</v>
      </c>
      <c r="I20">
        <f>INDEX(Batters[Speed],MATCH('2013_roster_v1.4'!$A20*100+'2013_roster_v1.4'!$B20,Batters[[rbikey]:[rbikey]],0))</f>
        <v>124</v>
      </c>
      <c r="J20">
        <f>INDEX(Batters[Fielding],MATCH('2013_roster_v1.4'!$A20*100+'2013_roster_v1.4'!$B20,Batters[[rbikey]:[rbikey]],0))</f>
        <v>1</v>
      </c>
      <c r="K20">
        <f>INDEX(Batters[Switch],MATCH('2013_roster_v1.4'!$A20*100+'2013_roster_v1.4'!$B20,Batters[[rbikey]:[rbikey]],0))</f>
        <v>0</v>
      </c>
    </row>
    <row r="21" spans="1:11" x14ac:dyDescent="0.25">
      <c r="A21">
        <v>32</v>
      </c>
      <c r="B21">
        <v>5</v>
      </c>
      <c r="C21" t="str">
        <f>INDEX(Batters[rbiname],MATCH('2013_roster_v1.4'!$A21*100+'2013_roster_v1.4'!$B21,Batters[[rbikey]:[rbikey]],0))</f>
        <v>I.Happ</v>
      </c>
      <c r="D21">
        <f>INDEX(Batters[Stance],MATCH('2013_roster_v1.4'!$A21*100+'2013_roster_v1.4'!$B21,Batters[[rbikey]:[rbikey]],0))</f>
        <v>0</v>
      </c>
      <c r="E21">
        <f>INDEX(Batters[AVG],MATCH('2013_roster_v1.4'!$A21*100+'2013_roster_v1.4'!$B21,Batters[[rbikey]:[rbikey]],0))</f>
        <v>264</v>
      </c>
      <c r="F21">
        <f>INDEX(Batters[HR],MATCH('2013_roster_v1.4'!$A21*100+'2013_roster_v1.4'!$B21,Batters[[rbikey]:[rbikey]],0))</f>
        <v>11</v>
      </c>
      <c r="G21">
        <f>INDEX(Batters[Contact],MATCH('2013_roster_v1.4'!$A21*100+'2013_roster_v1.4'!$B21,Batters[[rbikey]:[rbikey]],0))</f>
        <v>18</v>
      </c>
      <c r="H21">
        <f>INDEX(Batters[Power],MATCH('2013_roster_v1.4'!$A21*100+'2013_roster_v1.4'!$B21,Batters[[rbikey]:[rbikey]],0))</f>
        <v>781</v>
      </c>
      <c r="I21">
        <f>INDEX(Batters[Speed],MATCH('2013_roster_v1.4'!$A21*100+'2013_roster_v1.4'!$B21,Batters[[rbikey]:[rbikey]],0))</f>
        <v>122</v>
      </c>
      <c r="J21">
        <f>INDEX(Batters[Fielding],MATCH('2013_roster_v1.4'!$A21*100+'2013_roster_v1.4'!$B21,Batters[[rbikey]:[rbikey]],0))</f>
        <v>2</v>
      </c>
      <c r="K21">
        <f>INDEX(Batters[Switch],MATCH('2013_roster_v1.4'!$A21*100+'2013_roster_v1.4'!$B21,Batters[[rbikey]:[rbikey]],0))</f>
        <v>1</v>
      </c>
    </row>
    <row r="22" spans="1:11" x14ac:dyDescent="0.25">
      <c r="A22">
        <v>32</v>
      </c>
      <c r="B22">
        <v>6</v>
      </c>
      <c r="C22" t="str">
        <f>INDEX(Batters[rbiname],MATCH('2013_roster_v1.4'!$A22*100+'2013_roster_v1.4'!$B22,Batters[[rbikey]:[rbikey]],0))</f>
        <v>Contrera</v>
      </c>
      <c r="D22">
        <f>INDEX(Batters[Stance],MATCH('2013_roster_v1.4'!$A22*100+'2013_roster_v1.4'!$B22,Batters[[rbikey]:[rbikey]],0))</f>
        <v>0</v>
      </c>
      <c r="E22">
        <f>INDEX(Batters[AVG],MATCH('2013_roster_v1.4'!$A22*100+'2013_roster_v1.4'!$B22,Batters[[rbikey]:[rbikey]],0))</f>
        <v>272</v>
      </c>
      <c r="F22">
        <f>INDEX(Batters[HR],MATCH('2013_roster_v1.4'!$A22*100+'2013_roster_v1.4'!$B22,Batters[[rbikey]:[rbikey]],0))</f>
        <v>24</v>
      </c>
      <c r="G22">
        <f>INDEX(Batters[Contact],MATCH('2013_roster_v1.4'!$A22*100+'2013_roster_v1.4'!$B22,Batters[[rbikey]:[rbikey]],0))</f>
        <v>17</v>
      </c>
      <c r="H22">
        <f>INDEX(Batters[Power],MATCH('2013_roster_v1.4'!$A22*100+'2013_roster_v1.4'!$B22,Batters[[rbikey]:[rbikey]],0))</f>
        <v>842</v>
      </c>
      <c r="I22">
        <f>INDEX(Batters[Speed],MATCH('2013_roster_v1.4'!$A22*100+'2013_roster_v1.4'!$B22,Batters[[rbikey]:[rbikey]],0))</f>
        <v>121</v>
      </c>
      <c r="J22">
        <f>INDEX(Batters[Fielding],MATCH('2013_roster_v1.4'!$A22*100+'2013_roster_v1.4'!$B22,Batters[[rbikey]:[rbikey]],0))</f>
        <v>0</v>
      </c>
      <c r="K22">
        <f>INDEX(Batters[Switch],MATCH('2013_roster_v1.4'!$A22*100+'2013_roster_v1.4'!$B22,Batters[[rbikey]:[rbikey]],0))</f>
        <v>0</v>
      </c>
    </row>
    <row r="23" spans="1:11" x14ac:dyDescent="0.25">
      <c r="A23">
        <v>32</v>
      </c>
      <c r="B23">
        <v>7</v>
      </c>
      <c r="C23" t="str">
        <f>INDEX(Batters[rbiname],MATCH('2013_roster_v1.4'!$A23*100+'2013_roster_v1.4'!$B23,Batters[[rbikey]:[rbikey]],0))</f>
        <v>Caratini</v>
      </c>
      <c r="D23">
        <f>INDEX(Batters[Stance],MATCH('2013_roster_v1.4'!$A23*100+'2013_roster_v1.4'!$B23,Batters[[rbikey]:[rbikey]],0))</f>
        <v>0</v>
      </c>
      <c r="E23">
        <f>INDEX(Batters[AVG],MATCH('2013_roster_v1.4'!$A23*100+'2013_roster_v1.4'!$B23,Batters[[rbikey]:[rbikey]],0))</f>
        <v>266</v>
      </c>
      <c r="F23">
        <f>INDEX(Batters[HR],MATCH('2013_roster_v1.4'!$A23*100+'2013_roster_v1.4'!$B23,Batters[[rbikey]:[rbikey]],0))</f>
        <v>11</v>
      </c>
      <c r="G23">
        <f>INDEX(Batters[Contact],MATCH('2013_roster_v1.4'!$A23*100+'2013_roster_v1.4'!$B23,Batters[[rbikey]:[rbikey]],0))</f>
        <v>18</v>
      </c>
      <c r="H23">
        <f>INDEX(Batters[Power],MATCH('2013_roster_v1.4'!$A23*100+'2013_roster_v1.4'!$B23,Batters[[rbikey]:[rbikey]],0))</f>
        <v>767</v>
      </c>
      <c r="I23">
        <f>INDEX(Batters[Speed],MATCH('2013_roster_v1.4'!$A23*100+'2013_roster_v1.4'!$B23,Batters[[rbikey]:[rbikey]],0))</f>
        <v>121</v>
      </c>
      <c r="J23">
        <f>INDEX(Batters[Fielding],MATCH('2013_roster_v1.4'!$A23*100+'2013_roster_v1.4'!$B23,Batters[[rbikey]:[rbikey]],0))</f>
        <v>0</v>
      </c>
      <c r="K23">
        <f>INDEX(Batters[Switch],MATCH('2013_roster_v1.4'!$A23*100+'2013_roster_v1.4'!$B23,Batters[[rbikey]:[rbikey]],0))</f>
        <v>1</v>
      </c>
    </row>
    <row r="24" spans="1:11" x14ac:dyDescent="0.25">
      <c r="A24">
        <v>32</v>
      </c>
      <c r="B24">
        <v>8</v>
      </c>
      <c r="C24" t="str">
        <f>INDEX(Batters[rbiname],MATCH('2013_roster_v1.4'!$A24*100+'2013_roster_v1.4'!$B24,Batters[[rbikey]:[rbikey]],0))</f>
        <v>D.Bote</v>
      </c>
      <c r="D24">
        <f>INDEX(Batters[Stance],MATCH('2013_roster_v1.4'!$A24*100+'2013_roster_v1.4'!$B24,Batters[[rbikey]:[rbikey]],0))</f>
        <v>0</v>
      </c>
      <c r="E24">
        <f>INDEX(Batters[AVG],MATCH('2013_roster_v1.4'!$A24*100+'2013_roster_v1.4'!$B24,Batters[[rbikey]:[rbikey]],0))</f>
        <v>257</v>
      </c>
      <c r="F24">
        <f>INDEX(Batters[HR],MATCH('2013_roster_v1.4'!$A24*100+'2013_roster_v1.4'!$B24,Batters[[rbikey]:[rbikey]],0))</f>
        <v>11</v>
      </c>
      <c r="G24">
        <f>INDEX(Batters[Contact],MATCH('2013_roster_v1.4'!$A24*100+'2013_roster_v1.4'!$B24,Batters[[rbikey]:[rbikey]],0))</f>
        <v>19</v>
      </c>
      <c r="H24">
        <f>INDEX(Batters[Power],MATCH('2013_roster_v1.4'!$A24*100+'2013_roster_v1.4'!$B24,Batters[[rbikey]:[rbikey]],0))</f>
        <v>764</v>
      </c>
      <c r="I24">
        <f>INDEX(Batters[Speed],MATCH('2013_roster_v1.4'!$A24*100+'2013_roster_v1.4'!$B24,Batters[[rbikey]:[rbikey]],0))</f>
        <v>123</v>
      </c>
      <c r="J24">
        <f>INDEX(Batters[Fielding],MATCH('2013_roster_v1.4'!$A24*100+'2013_roster_v1.4'!$B24,Batters[[rbikey]:[rbikey]],0))</f>
        <v>1</v>
      </c>
      <c r="K24">
        <f>INDEX(Batters[Switch],MATCH('2013_roster_v1.4'!$A24*100+'2013_roster_v1.4'!$B24,Batters[[rbikey]:[rbikey]],0))</f>
        <v>0</v>
      </c>
    </row>
    <row r="25" spans="1:11" x14ac:dyDescent="0.25">
      <c r="A25">
        <v>32</v>
      </c>
      <c r="B25">
        <v>9</v>
      </c>
      <c r="C25" t="str">
        <f>INDEX(Batters[rbiname],MATCH('2013_roster_v1.4'!$A25*100+'2013_roster_v1.4'!$B25,Batters[[rbikey]:[rbikey]],0))</f>
        <v>Heyward</v>
      </c>
      <c r="D25">
        <f>INDEX(Batters[Stance],MATCH('2013_roster_v1.4'!$A25*100+'2013_roster_v1.4'!$B25,Batters[[rbikey]:[rbikey]],0))</f>
        <v>1</v>
      </c>
      <c r="E25">
        <f>INDEX(Batters[AVG],MATCH('2013_roster_v1.4'!$A25*100+'2013_roster_v1.4'!$B25,Batters[[rbikey]:[rbikey]],0))</f>
        <v>251</v>
      </c>
      <c r="F25">
        <f>INDEX(Batters[HR],MATCH('2013_roster_v1.4'!$A25*100+'2013_roster_v1.4'!$B25,Batters[[rbikey]:[rbikey]],0))</f>
        <v>21</v>
      </c>
      <c r="G25">
        <f>INDEX(Batters[Contact],MATCH('2013_roster_v1.4'!$A25*100+'2013_roster_v1.4'!$B25,Batters[[rbikey]:[rbikey]],0))</f>
        <v>20</v>
      </c>
      <c r="H25">
        <f>INDEX(Batters[Power],MATCH('2013_roster_v1.4'!$A25*100+'2013_roster_v1.4'!$B25,Batters[[rbikey]:[rbikey]],0))</f>
        <v>814</v>
      </c>
      <c r="I25">
        <f>INDEX(Batters[Speed],MATCH('2013_roster_v1.4'!$A25*100+'2013_roster_v1.4'!$B25,Batters[[rbikey]:[rbikey]],0))</f>
        <v>126</v>
      </c>
      <c r="J25">
        <f>INDEX(Batters[Fielding],MATCH('2013_roster_v1.4'!$A25*100+'2013_roster_v1.4'!$B25,Batters[[rbikey]:[rbikey]],0))</f>
        <v>2</v>
      </c>
      <c r="K25">
        <f>INDEX(Batters[Switch],MATCH('2013_roster_v1.4'!$A25*100+'2013_roster_v1.4'!$B25,Batters[[rbikey]:[rbikey]],0))</f>
        <v>0</v>
      </c>
    </row>
    <row r="26" spans="1:11" x14ac:dyDescent="0.25">
      <c r="A26">
        <v>32</v>
      </c>
      <c r="B26">
        <v>10</v>
      </c>
      <c r="C26" t="str">
        <f>INDEX(Batters[rbiname],MATCH('2013_roster_v1.4'!$A26*100+'2013_roster_v1.4'!$B26,Batters[[rbikey]:[rbikey]],0))</f>
        <v>Russell</v>
      </c>
      <c r="D26">
        <f>INDEX(Batters[Stance],MATCH('2013_roster_v1.4'!$A26*100+'2013_roster_v1.4'!$B26,Batters[[rbikey]:[rbikey]],0))</f>
        <v>0</v>
      </c>
      <c r="E26">
        <f>INDEX(Batters[AVG],MATCH('2013_roster_v1.4'!$A26*100+'2013_roster_v1.4'!$B26,Batters[[rbikey]:[rbikey]],0))</f>
        <v>237</v>
      </c>
      <c r="F26">
        <f>INDEX(Batters[HR],MATCH('2013_roster_v1.4'!$A26*100+'2013_roster_v1.4'!$B26,Batters[[rbikey]:[rbikey]],0))</f>
        <v>9</v>
      </c>
      <c r="G26">
        <f>INDEX(Batters[Contact],MATCH('2013_roster_v1.4'!$A26*100+'2013_roster_v1.4'!$B26,Batters[[rbikey]:[rbikey]],0))</f>
        <v>23</v>
      </c>
      <c r="H26">
        <f>INDEX(Batters[Power],MATCH('2013_roster_v1.4'!$A26*100+'2013_roster_v1.4'!$B26,Batters[[rbikey]:[rbikey]],0))</f>
        <v>750</v>
      </c>
      <c r="I26">
        <f>INDEX(Batters[Speed],MATCH('2013_roster_v1.4'!$A26*100+'2013_roster_v1.4'!$B26,Batters[[rbikey]:[rbikey]],0))</f>
        <v>122</v>
      </c>
      <c r="J26">
        <f>INDEX(Batters[Fielding],MATCH('2013_roster_v1.4'!$A26*100+'2013_roster_v1.4'!$B26,Batters[[rbikey]:[rbikey]],0))</f>
        <v>1</v>
      </c>
      <c r="K26">
        <f>INDEX(Batters[Switch],MATCH('2013_roster_v1.4'!$A26*100+'2013_roster_v1.4'!$B26,Batters[[rbikey]:[rbikey]],0))</f>
        <v>0</v>
      </c>
    </row>
    <row r="27" spans="1:11" x14ac:dyDescent="0.25">
      <c r="A27">
        <v>32</v>
      </c>
      <c r="B27">
        <v>11</v>
      </c>
      <c r="C27" t="str">
        <f>INDEX(Batters[rbiname],MATCH('2013_roster_v1.4'!$A27*100+'2013_roster_v1.4'!$B27,Batters[[rbikey]:[rbikey]],0))</f>
        <v>Zobrist</v>
      </c>
      <c r="D27">
        <f>INDEX(Batters[Stance],MATCH('2013_roster_v1.4'!$A27*100+'2013_roster_v1.4'!$B27,Batters[[rbikey]:[rbikey]],0))</f>
        <v>0</v>
      </c>
      <c r="E27">
        <f>INDEX(Batters[AVG],MATCH('2013_roster_v1.4'!$A27*100+'2013_roster_v1.4'!$B27,Batters[[rbikey]:[rbikey]],0))</f>
        <v>260</v>
      </c>
      <c r="F27">
        <f>INDEX(Batters[HR],MATCH('2013_roster_v1.4'!$A27*100+'2013_roster_v1.4'!$B27,Batters[[rbikey]:[rbikey]],0))</f>
        <v>1</v>
      </c>
      <c r="G27">
        <f>INDEX(Batters[Contact],MATCH('2013_roster_v1.4'!$A27*100+'2013_roster_v1.4'!$B27,Batters[[rbikey]:[rbikey]],0))</f>
        <v>19</v>
      </c>
      <c r="H27">
        <f>INDEX(Batters[Power],MATCH('2013_roster_v1.4'!$A27*100+'2013_roster_v1.4'!$B27,Batters[[rbikey]:[rbikey]],0))</f>
        <v>710</v>
      </c>
      <c r="I27">
        <f>INDEX(Batters[Speed],MATCH('2013_roster_v1.4'!$A27*100+'2013_roster_v1.4'!$B27,Batters[[rbikey]:[rbikey]],0))</f>
        <v>120</v>
      </c>
      <c r="J27">
        <f>INDEX(Batters[Fielding],MATCH('2013_roster_v1.4'!$A27*100+'2013_roster_v1.4'!$B27,Batters[[rbikey]:[rbikey]],0))</f>
        <v>1</v>
      </c>
      <c r="K27">
        <f>INDEX(Batters[Switch],MATCH('2013_roster_v1.4'!$A27*100+'2013_roster_v1.4'!$B27,Batters[[rbikey]:[rbikey]],0))</f>
        <v>1</v>
      </c>
    </row>
    <row r="28" spans="1:11" x14ac:dyDescent="0.25">
      <c r="A28">
        <v>32</v>
      </c>
      <c r="B28">
        <v>12</v>
      </c>
      <c r="C28" t="str">
        <f>INDEX(Batters[rbiname],MATCH('2013_roster_v1.4'!$A28*100+'2013_roster_v1.4'!$B28,Batters[[rbikey]:[rbikey]],0))</f>
        <v>A.Almora</v>
      </c>
      <c r="D28">
        <f>INDEX(Batters[Stance],MATCH('2013_roster_v1.4'!$A28*100+'2013_roster_v1.4'!$B28,Batters[[rbikey]:[rbikey]],0))</f>
        <v>0</v>
      </c>
      <c r="E28">
        <f>INDEX(Batters[AVG],MATCH('2013_roster_v1.4'!$A28*100+'2013_roster_v1.4'!$B28,Batters[[rbikey]:[rbikey]],0))</f>
        <v>236</v>
      </c>
      <c r="F28">
        <f>INDEX(Batters[HR],MATCH('2013_roster_v1.4'!$A28*100+'2013_roster_v1.4'!$B28,Batters[[rbikey]:[rbikey]],0))</f>
        <v>12</v>
      </c>
      <c r="G28">
        <f>INDEX(Batters[Contact],MATCH('2013_roster_v1.4'!$A28*100+'2013_roster_v1.4'!$B28,Batters[[rbikey]:[rbikey]],0))</f>
        <v>23</v>
      </c>
      <c r="H28">
        <f>INDEX(Batters[Power],MATCH('2013_roster_v1.4'!$A28*100+'2013_roster_v1.4'!$B28,Batters[[rbikey]:[rbikey]],0))</f>
        <v>764</v>
      </c>
      <c r="I28">
        <f>INDEX(Batters[Speed],MATCH('2013_roster_v1.4'!$A28*100+'2013_roster_v1.4'!$B28,Batters[[rbikey]:[rbikey]],0))</f>
        <v>122</v>
      </c>
      <c r="J28">
        <f>INDEX(Batters[Fielding],MATCH('2013_roster_v1.4'!$A28*100+'2013_roster_v1.4'!$B28,Batters[[rbikey]:[rbikey]],0))</f>
        <v>2</v>
      </c>
      <c r="K28">
        <f>INDEX(Batters[Switch],MATCH('2013_roster_v1.4'!$A28*100+'2013_roster_v1.4'!$B28,Batters[[rbikey]:[rbikey]],0))</f>
        <v>0</v>
      </c>
    </row>
    <row r="29" spans="1:11" x14ac:dyDescent="0.25">
      <c r="A29">
        <v>32</v>
      </c>
      <c r="B29">
        <v>13</v>
      </c>
      <c r="C29" t="str">
        <f>INDEX(Batters[rbiname],MATCH('2013_roster_v1.4'!$A29*100+'2013_roster_v1.4'!$B29,Batters[[rbikey]:[rbikey]],0))</f>
        <v>Descalso</v>
      </c>
      <c r="D29">
        <f>INDEX(Batters[Stance],MATCH('2013_roster_v1.4'!$A29*100+'2013_roster_v1.4'!$B29,Batters[[rbikey]:[rbikey]],0))</f>
        <v>1</v>
      </c>
      <c r="E29">
        <f>INDEX(Batters[AVG],MATCH('2013_roster_v1.4'!$A29*100+'2013_roster_v1.4'!$B29,Batters[[rbikey]:[rbikey]],0))</f>
        <v>173</v>
      </c>
      <c r="F29">
        <f>INDEX(Batters[HR],MATCH('2013_roster_v1.4'!$A29*100+'2013_roster_v1.4'!$B29,Batters[[rbikey]:[rbikey]],0))</f>
        <v>2</v>
      </c>
      <c r="G29">
        <f>INDEX(Batters[Contact],MATCH('2013_roster_v1.4'!$A29*100+'2013_roster_v1.4'!$B29,Batters[[rbikey]:[rbikey]],0))</f>
        <v>31</v>
      </c>
      <c r="H29">
        <f>INDEX(Batters[Power],MATCH('2013_roster_v1.4'!$A29*100+'2013_roster_v1.4'!$B29,Batters[[rbikey]:[rbikey]],0))</f>
        <v>715</v>
      </c>
      <c r="I29">
        <f>INDEX(Batters[Speed],MATCH('2013_roster_v1.4'!$A29*100+'2013_roster_v1.4'!$B29,Batters[[rbikey]:[rbikey]],0))</f>
        <v>122</v>
      </c>
      <c r="J29">
        <f>INDEX(Batters[Fielding],MATCH('2013_roster_v1.4'!$A29*100+'2013_roster_v1.4'!$B29,Batters[[rbikey]:[rbikey]],0))</f>
        <v>1</v>
      </c>
      <c r="K29">
        <f>INDEX(Batters[Switch],MATCH('2013_roster_v1.4'!$A29*100+'2013_roster_v1.4'!$B29,Batters[[rbikey]:[rbikey]],0))</f>
        <v>0</v>
      </c>
    </row>
    <row r="30" spans="1:11" x14ac:dyDescent="0.25">
      <c r="A30">
        <v>33</v>
      </c>
      <c r="B30">
        <v>0</v>
      </c>
      <c r="C30" t="str">
        <f>INDEX(Batters[rbiname],MATCH('2013_roster_v1.4'!$A30*100+'2013_roster_v1.4'!$B30,Batters[[rbikey]:[rbikey]],0))</f>
        <v>J.Dyson</v>
      </c>
      <c r="D30">
        <f>INDEX(Batters[Stance],MATCH('2013_roster_v1.4'!$A30*100+'2013_roster_v1.4'!$B30,Batters[[rbikey]:[rbikey]],0))</f>
        <v>1</v>
      </c>
      <c r="E30">
        <f>INDEX(Batters[AVG],MATCH('2013_roster_v1.4'!$A30*100+'2013_roster_v1.4'!$B30,Batters[[rbikey]:[rbikey]],0))</f>
        <v>230</v>
      </c>
      <c r="F30">
        <f>INDEX(Batters[HR],MATCH('2013_roster_v1.4'!$A30*100+'2013_roster_v1.4'!$B30,Batters[[rbikey]:[rbikey]],0))</f>
        <v>7</v>
      </c>
      <c r="G30">
        <f>INDEX(Batters[Contact],MATCH('2013_roster_v1.4'!$A30*100+'2013_roster_v1.4'!$B30,Batters[[rbikey]:[rbikey]],0))</f>
        <v>24</v>
      </c>
      <c r="H30">
        <f>INDEX(Batters[Power],MATCH('2013_roster_v1.4'!$A30*100+'2013_roster_v1.4'!$B30,Batters[[rbikey]:[rbikey]],0))</f>
        <v>740</v>
      </c>
      <c r="I30">
        <f>INDEX(Batters[Speed],MATCH('2013_roster_v1.4'!$A30*100+'2013_roster_v1.4'!$B30,Batters[[rbikey]:[rbikey]],0))</f>
        <v>140</v>
      </c>
      <c r="J30">
        <f>INDEX(Batters[Fielding],MATCH('2013_roster_v1.4'!$A30*100+'2013_roster_v1.4'!$B30,Batters[[rbikey]:[rbikey]],0))</f>
        <v>2</v>
      </c>
      <c r="K30">
        <f>INDEX(Batters[Switch],MATCH('2013_roster_v1.4'!$A30*100+'2013_roster_v1.4'!$B30,Batters[[rbikey]:[rbikey]],0))</f>
        <v>0</v>
      </c>
    </row>
    <row r="31" spans="1:11" x14ac:dyDescent="0.25">
      <c r="A31">
        <v>33</v>
      </c>
      <c r="B31">
        <v>1</v>
      </c>
      <c r="C31" t="str">
        <f>INDEX(Batters[rbiname],MATCH('2013_roster_v1.4'!$A31*100+'2013_roster_v1.4'!$B31,Batters[[rbikey]:[rbikey]],0))</f>
        <v>K.Marte</v>
      </c>
      <c r="D31">
        <f>INDEX(Batters[Stance],MATCH('2013_roster_v1.4'!$A31*100+'2013_roster_v1.4'!$B31,Batters[[rbikey]:[rbikey]],0))</f>
        <v>0</v>
      </c>
      <c r="E31">
        <f>INDEX(Batters[AVG],MATCH('2013_roster_v1.4'!$A31*100+'2013_roster_v1.4'!$B31,Batters[[rbikey]:[rbikey]],0))</f>
        <v>329</v>
      </c>
      <c r="F31">
        <f>INDEX(Batters[HR],MATCH('2013_roster_v1.4'!$A31*100+'2013_roster_v1.4'!$B31,Batters[[rbikey]:[rbikey]],0))</f>
        <v>32</v>
      </c>
      <c r="G31">
        <f>INDEX(Batters[Contact],MATCH('2013_roster_v1.4'!$A31*100+'2013_roster_v1.4'!$B31,Batters[[rbikey]:[rbikey]],0))</f>
        <v>6</v>
      </c>
      <c r="H31">
        <f>INDEX(Batters[Power],MATCH('2013_roster_v1.4'!$A31*100+'2013_roster_v1.4'!$B31,Batters[[rbikey]:[rbikey]],0))</f>
        <v>888</v>
      </c>
      <c r="I31">
        <f>INDEX(Batters[Speed],MATCH('2013_roster_v1.4'!$A31*100+'2013_roster_v1.4'!$B31,Batters[[rbikey]:[rbikey]],0))</f>
        <v>131</v>
      </c>
      <c r="J31">
        <f>INDEX(Batters[Fielding],MATCH('2013_roster_v1.4'!$A31*100+'2013_roster_v1.4'!$B31,Batters[[rbikey]:[rbikey]],0))</f>
        <v>2</v>
      </c>
      <c r="K31">
        <f>INDEX(Batters[Switch],MATCH('2013_roster_v1.4'!$A31*100+'2013_roster_v1.4'!$B31,Batters[[rbikey]:[rbikey]],0))</f>
        <v>1</v>
      </c>
    </row>
    <row r="32" spans="1:11" x14ac:dyDescent="0.25">
      <c r="A32">
        <v>33</v>
      </c>
      <c r="B32">
        <v>2</v>
      </c>
      <c r="C32" t="str">
        <f>INDEX(Batters[rbiname],MATCH('2013_roster_v1.4'!$A32*100+'2013_roster_v1.4'!$B32,Batters[[rbikey]:[rbikey]],0))</f>
        <v>W.Flores</v>
      </c>
      <c r="D32">
        <f>INDEX(Batters[Stance],MATCH('2013_roster_v1.4'!$A32*100+'2013_roster_v1.4'!$B32,Batters[[rbikey]:[rbikey]],0))</f>
        <v>0</v>
      </c>
      <c r="E32">
        <f>INDEX(Batters[AVG],MATCH('2013_roster_v1.4'!$A32*100+'2013_roster_v1.4'!$B32,Batters[[rbikey]:[rbikey]],0))</f>
        <v>317</v>
      </c>
      <c r="F32">
        <f>INDEX(Batters[HR],MATCH('2013_roster_v1.4'!$A32*100+'2013_roster_v1.4'!$B32,Batters[[rbikey]:[rbikey]],0))</f>
        <v>9</v>
      </c>
      <c r="G32">
        <f>INDEX(Batters[Contact],MATCH('2013_roster_v1.4'!$A32*100+'2013_roster_v1.4'!$B32,Batters[[rbikey]:[rbikey]],0))</f>
        <v>9</v>
      </c>
      <c r="H32">
        <f>INDEX(Batters[Power],MATCH('2013_roster_v1.4'!$A32*100+'2013_roster_v1.4'!$B32,Batters[[rbikey]:[rbikey]],0))</f>
        <v>763</v>
      </c>
      <c r="I32">
        <f>INDEX(Batters[Speed],MATCH('2013_roster_v1.4'!$A32*100+'2013_roster_v1.4'!$B32,Batters[[rbikey]:[rbikey]],0))</f>
        <v>120</v>
      </c>
      <c r="J32">
        <f>INDEX(Batters[Fielding],MATCH('2013_roster_v1.4'!$A32*100+'2013_roster_v1.4'!$B32,Batters[[rbikey]:[rbikey]],0))</f>
        <v>1</v>
      </c>
      <c r="K32">
        <f>INDEX(Batters[Switch],MATCH('2013_roster_v1.4'!$A32*100+'2013_roster_v1.4'!$B32,Batters[[rbikey]:[rbikey]],0))</f>
        <v>0</v>
      </c>
    </row>
    <row r="33" spans="1:11" x14ac:dyDescent="0.25">
      <c r="A33">
        <v>33</v>
      </c>
      <c r="B33">
        <v>3</v>
      </c>
      <c r="C33" t="str">
        <f>INDEX(Batters[rbiname],MATCH('2013_roster_v1.4'!$A33*100+'2013_roster_v1.4'!$B33,Batters[[rbikey]:[rbikey]],0))</f>
        <v>Escobar</v>
      </c>
      <c r="D33">
        <f>INDEX(Batters[Stance],MATCH('2013_roster_v1.4'!$A33*100+'2013_roster_v1.4'!$B33,Batters[[rbikey]:[rbikey]],0))</f>
        <v>0</v>
      </c>
      <c r="E33">
        <f>INDEX(Batters[AVG],MATCH('2013_roster_v1.4'!$A33*100+'2013_roster_v1.4'!$B33,Batters[[rbikey]:[rbikey]],0))</f>
        <v>269</v>
      </c>
      <c r="F33">
        <f>INDEX(Batters[HR],MATCH('2013_roster_v1.4'!$A33*100+'2013_roster_v1.4'!$B33,Batters[[rbikey]:[rbikey]],0))</f>
        <v>35</v>
      </c>
      <c r="G33">
        <f>INDEX(Batters[Contact],MATCH('2013_roster_v1.4'!$A33*100+'2013_roster_v1.4'!$B33,Batters[[rbikey]:[rbikey]],0))</f>
        <v>17</v>
      </c>
      <c r="H33">
        <f>INDEX(Batters[Power],MATCH('2013_roster_v1.4'!$A33*100+'2013_roster_v1.4'!$B33,Batters[[rbikey]:[rbikey]],0))</f>
        <v>894</v>
      </c>
      <c r="I33">
        <f>INDEX(Batters[Speed],MATCH('2013_roster_v1.4'!$A33*100+'2013_roster_v1.4'!$B33,Batters[[rbikey]:[rbikey]],0))</f>
        <v>128</v>
      </c>
      <c r="J33">
        <f>INDEX(Batters[Fielding],MATCH('2013_roster_v1.4'!$A33*100+'2013_roster_v1.4'!$B33,Batters[[rbikey]:[rbikey]],0))</f>
        <v>1</v>
      </c>
      <c r="K33">
        <f>INDEX(Batters[Switch],MATCH('2013_roster_v1.4'!$A33*100+'2013_roster_v1.4'!$B33,Batters[[rbikey]:[rbikey]],0))</f>
        <v>1</v>
      </c>
    </row>
    <row r="34" spans="1:11" x14ac:dyDescent="0.25">
      <c r="A34">
        <v>33</v>
      </c>
      <c r="B34">
        <v>4</v>
      </c>
      <c r="C34" t="str">
        <f>INDEX(Batters[rbiname],MATCH('2013_roster_v1.4'!$A34*100+'2013_roster_v1.4'!$B34,Batters[[rbikey]:[rbikey]],0))</f>
        <v>C.Kelly</v>
      </c>
      <c r="D34">
        <f>INDEX(Batters[Stance],MATCH('2013_roster_v1.4'!$A34*100+'2013_roster_v1.4'!$B34,Batters[[rbikey]:[rbikey]],0))</f>
        <v>0</v>
      </c>
      <c r="E34">
        <f>INDEX(Batters[AVG],MATCH('2013_roster_v1.4'!$A34*100+'2013_roster_v1.4'!$B34,Batters[[rbikey]:[rbikey]],0))</f>
        <v>245</v>
      </c>
      <c r="F34">
        <f>INDEX(Batters[HR],MATCH('2013_roster_v1.4'!$A34*100+'2013_roster_v1.4'!$B34,Batters[[rbikey]:[rbikey]],0))</f>
        <v>18</v>
      </c>
      <c r="G34">
        <f>INDEX(Batters[Contact],MATCH('2013_roster_v1.4'!$A34*100+'2013_roster_v1.4'!$B34,Batters[[rbikey]:[rbikey]],0))</f>
        <v>21</v>
      </c>
      <c r="H34">
        <f>INDEX(Batters[Power],MATCH('2013_roster_v1.4'!$A34*100+'2013_roster_v1.4'!$B34,Batters[[rbikey]:[rbikey]],0))</f>
        <v>806</v>
      </c>
      <c r="I34">
        <f>INDEX(Batters[Speed],MATCH('2013_roster_v1.4'!$A34*100+'2013_roster_v1.4'!$B34,Batters[[rbikey]:[rbikey]],0))</f>
        <v>120</v>
      </c>
      <c r="J34">
        <f>INDEX(Batters[Fielding],MATCH('2013_roster_v1.4'!$A34*100+'2013_roster_v1.4'!$B34,Batters[[rbikey]:[rbikey]],0))</f>
        <v>0</v>
      </c>
      <c r="K34">
        <f>INDEX(Batters[Switch],MATCH('2013_roster_v1.4'!$A34*100+'2013_roster_v1.4'!$B34,Batters[[rbikey]:[rbikey]],0))</f>
        <v>0</v>
      </c>
    </row>
    <row r="35" spans="1:11" x14ac:dyDescent="0.25">
      <c r="A35">
        <v>33</v>
      </c>
      <c r="B35">
        <v>5</v>
      </c>
      <c r="C35" t="str">
        <f>INDEX(Batters[rbiname],MATCH('2013_roster_v1.4'!$A35*100+'2013_roster_v1.4'!$B35,Batters[[rbikey]:[rbikey]],0))</f>
        <v>C.Walker</v>
      </c>
      <c r="D35">
        <f>INDEX(Batters[Stance],MATCH('2013_roster_v1.4'!$A35*100+'2013_roster_v1.4'!$B35,Batters[[rbikey]:[rbikey]],0))</f>
        <v>0</v>
      </c>
      <c r="E35">
        <f>INDEX(Batters[AVG],MATCH('2013_roster_v1.4'!$A35*100+'2013_roster_v1.4'!$B35,Batters[[rbikey]:[rbikey]],0))</f>
        <v>259</v>
      </c>
      <c r="F35">
        <f>INDEX(Batters[HR],MATCH('2013_roster_v1.4'!$A35*100+'2013_roster_v1.4'!$B35,Batters[[rbikey]:[rbikey]],0))</f>
        <v>29</v>
      </c>
      <c r="G35">
        <f>INDEX(Batters[Contact],MATCH('2013_roster_v1.4'!$A35*100+'2013_roster_v1.4'!$B35,Batters[[rbikey]:[rbikey]],0))</f>
        <v>19</v>
      </c>
      <c r="H35">
        <f>INDEX(Batters[Power],MATCH('2013_roster_v1.4'!$A35*100+'2013_roster_v1.4'!$B35,Batters[[rbikey]:[rbikey]],0))</f>
        <v>860</v>
      </c>
      <c r="I35">
        <f>INDEX(Batters[Speed],MATCH('2013_roster_v1.4'!$A35*100+'2013_roster_v1.4'!$B35,Batters[[rbikey]:[rbikey]],0))</f>
        <v>126</v>
      </c>
      <c r="J35">
        <f>INDEX(Batters[Fielding],MATCH('2013_roster_v1.4'!$A35*100+'2013_roster_v1.4'!$B35,Batters[[rbikey]:[rbikey]],0))</f>
        <v>1</v>
      </c>
      <c r="K35">
        <f>INDEX(Batters[Switch],MATCH('2013_roster_v1.4'!$A35*100+'2013_roster_v1.4'!$B35,Batters[[rbikey]:[rbikey]],0))</f>
        <v>0</v>
      </c>
    </row>
    <row r="36" spans="1:11" x14ac:dyDescent="0.25">
      <c r="A36">
        <v>33</v>
      </c>
      <c r="B36">
        <v>6</v>
      </c>
      <c r="C36" t="str">
        <f>INDEX(Batters[rbiname],MATCH('2013_roster_v1.4'!$A36*100+'2013_roster_v1.4'!$B36,Batters[[rbikey]:[rbikey]],0))</f>
        <v>Peralta</v>
      </c>
      <c r="D36">
        <f>INDEX(Batters[Stance],MATCH('2013_roster_v1.4'!$A36*100+'2013_roster_v1.4'!$B36,Batters[[rbikey]:[rbikey]],0))</f>
        <v>1</v>
      </c>
      <c r="E36">
        <f>INDEX(Batters[AVG],MATCH('2013_roster_v1.4'!$A36*100+'2013_roster_v1.4'!$B36,Batters[[rbikey]:[rbikey]],0))</f>
        <v>275</v>
      </c>
      <c r="F36">
        <f>INDEX(Batters[HR],MATCH('2013_roster_v1.4'!$A36*100+'2013_roster_v1.4'!$B36,Batters[[rbikey]:[rbikey]],0))</f>
        <v>12</v>
      </c>
      <c r="G36">
        <f>INDEX(Batters[Contact],MATCH('2013_roster_v1.4'!$A36*100+'2013_roster_v1.4'!$B36,Batters[[rbikey]:[rbikey]],0))</f>
        <v>16</v>
      </c>
      <c r="H36">
        <f>INDEX(Batters[Power],MATCH('2013_roster_v1.4'!$A36*100+'2013_roster_v1.4'!$B36,Batters[[rbikey]:[rbikey]],0))</f>
        <v>774</v>
      </c>
      <c r="I36">
        <f>INDEX(Batters[Speed],MATCH('2013_roster_v1.4'!$A36*100+'2013_roster_v1.4'!$B36,Batters[[rbikey]:[rbikey]],0))</f>
        <v>122</v>
      </c>
      <c r="J36">
        <f>INDEX(Batters[Fielding],MATCH('2013_roster_v1.4'!$A36*100+'2013_roster_v1.4'!$B36,Batters[[rbikey]:[rbikey]],0))</f>
        <v>2</v>
      </c>
      <c r="K36">
        <f>INDEX(Batters[Switch],MATCH('2013_roster_v1.4'!$A36*100+'2013_roster_v1.4'!$B36,Batters[[rbikey]:[rbikey]],0))</f>
        <v>0</v>
      </c>
    </row>
    <row r="37" spans="1:11" x14ac:dyDescent="0.25">
      <c r="A37">
        <v>33</v>
      </c>
      <c r="B37">
        <v>7</v>
      </c>
      <c r="C37" t="str">
        <f>INDEX(Batters[rbiname],MATCH('2013_roster_v1.4'!$A37*100+'2013_roster_v1.4'!$B37,Batters[[rbikey]:[rbikey]],0))</f>
        <v>A.Avila</v>
      </c>
      <c r="D37">
        <f>INDEX(Batters[Stance],MATCH('2013_roster_v1.4'!$A37*100+'2013_roster_v1.4'!$B37,Batters[[rbikey]:[rbikey]],0))</f>
        <v>1</v>
      </c>
      <c r="E37">
        <f>INDEX(Batters[AVG],MATCH('2013_roster_v1.4'!$A37*100+'2013_roster_v1.4'!$B37,Batters[[rbikey]:[rbikey]],0))</f>
        <v>207</v>
      </c>
      <c r="F37">
        <f>INDEX(Batters[HR],MATCH('2013_roster_v1.4'!$A37*100+'2013_roster_v1.4'!$B37,Batters[[rbikey]:[rbikey]],0))</f>
        <v>9</v>
      </c>
      <c r="G37">
        <f>INDEX(Batters[Contact],MATCH('2013_roster_v1.4'!$A37*100+'2013_roster_v1.4'!$B37,Batters[[rbikey]:[rbikey]],0))</f>
        <v>27</v>
      </c>
      <c r="H37">
        <f>INDEX(Batters[Power],MATCH('2013_roster_v1.4'!$A37*100+'2013_roster_v1.4'!$B37,Batters[[rbikey]:[rbikey]],0))</f>
        <v>754</v>
      </c>
      <c r="I37">
        <f>INDEX(Batters[Speed],MATCH('2013_roster_v1.4'!$A37*100+'2013_roster_v1.4'!$B37,Batters[[rbikey]:[rbikey]],0))</f>
        <v>121</v>
      </c>
      <c r="J37">
        <f>INDEX(Batters[Fielding],MATCH('2013_roster_v1.4'!$A37*100+'2013_roster_v1.4'!$B37,Batters[[rbikey]:[rbikey]],0))</f>
        <v>0</v>
      </c>
      <c r="K37">
        <f>INDEX(Batters[Switch],MATCH('2013_roster_v1.4'!$A37*100+'2013_roster_v1.4'!$B37,Batters[[rbikey]:[rbikey]],0))</f>
        <v>0</v>
      </c>
    </row>
    <row r="38" spans="1:11" x14ac:dyDescent="0.25">
      <c r="A38">
        <v>33</v>
      </c>
      <c r="B38">
        <v>8</v>
      </c>
      <c r="C38" t="str">
        <f>INDEX(Batters[rbiname],MATCH('2013_roster_v1.4'!$A38*100+'2013_roster_v1.4'!$B38,Batters[[rbikey]:[rbikey]],0))</f>
        <v>N.Ahmed</v>
      </c>
      <c r="D38">
        <f>INDEX(Batters[Stance],MATCH('2013_roster_v1.4'!$A38*100+'2013_roster_v1.4'!$B38,Batters[[rbikey]:[rbikey]],0))</f>
        <v>0</v>
      </c>
      <c r="E38">
        <f>INDEX(Batters[AVG],MATCH('2013_roster_v1.4'!$A38*100+'2013_roster_v1.4'!$B38,Batters[[rbikey]:[rbikey]],0))</f>
        <v>254</v>
      </c>
      <c r="F38">
        <f>INDEX(Batters[HR],MATCH('2013_roster_v1.4'!$A38*100+'2013_roster_v1.4'!$B38,Batters[[rbikey]:[rbikey]],0))</f>
        <v>19</v>
      </c>
      <c r="G38">
        <f>INDEX(Batters[Contact],MATCH('2013_roster_v1.4'!$A38*100+'2013_roster_v1.4'!$B38,Batters[[rbikey]:[rbikey]],0))</f>
        <v>20</v>
      </c>
      <c r="H38">
        <f>INDEX(Batters[Power],MATCH('2013_roster_v1.4'!$A38*100+'2013_roster_v1.4'!$B38,Batters[[rbikey]:[rbikey]],0))</f>
        <v>806</v>
      </c>
      <c r="I38">
        <f>INDEX(Batters[Speed],MATCH('2013_roster_v1.4'!$A38*100+'2013_roster_v1.4'!$B38,Batters[[rbikey]:[rbikey]],0))</f>
        <v>128</v>
      </c>
      <c r="J38">
        <f>INDEX(Batters[Fielding],MATCH('2013_roster_v1.4'!$A38*100+'2013_roster_v1.4'!$B38,Batters[[rbikey]:[rbikey]],0))</f>
        <v>1</v>
      </c>
      <c r="K38">
        <f>INDEX(Batters[Switch],MATCH('2013_roster_v1.4'!$A38*100+'2013_roster_v1.4'!$B38,Batters[[rbikey]:[rbikey]],0))</f>
        <v>0</v>
      </c>
    </row>
    <row r="39" spans="1:11" x14ac:dyDescent="0.25">
      <c r="A39">
        <v>33</v>
      </c>
      <c r="B39">
        <v>9</v>
      </c>
      <c r="C39" t="str">
        <f>INDEX(Batters[rbiname],MATCH('2013_roster_v1.4'!$A39*100+'2013_roster_v1.4'!$B39,Batters[[rbikey]:[rbikey]],0))</f>
        <v>A.Jones</v>
      </c>
      <c r="D39">
        <f>INDEX(Batters[Stance],MATCH('2013_roster_v1.4'!$A39*100+'2013_roster_v1.4'!$B39,Batters[[rbikey]:[rbikey]],0))</f>
        <v>0</v>
      </c>
      <c r="E39">
        <f>INDEX(Batters[AVG],MATCH('2013_roster_v1.4'!$A39*100+'2013_roster_v1.4'!$B39,Batters[[rbikey]:[rbikey]],0))</f>
        <v>260</v>
      </c>
      <c r="F39">
        <f>INDEX(Batters[HR],MATCH('2013_roster_v1.4'!$A39*100+'2013_roster_v1.4'!$B39,Batters[[rbikey]:[rbikey]],0))</f>
        <v>16</v>
      </c>
      <c r="G39">
        <f>INDEX(Batters[Contact],MATCH('2013_roster_v1.4'!$A39*100+'2013_roster_v1.4'!$B39,Batters[[rbikey]:[rbikey]],0))</f>
        <v>19</v>
      </c>
      <c r="H39">
        <f>INDEX(Batters[Power],MATCH('2013_roster_v1.4'!$A39*100+'2013_roster_v1.4'!$B39,Batters[[rbikey]:[rbikey]],0))</f>
        <v>788</v>
      </c>
      <c r="I39">
        <f>INDEX(Batters[Speed],MATCH('2013_roster_v1.4'!$A39*100+'2013_roster_v1.4'!$B39,Batters[[rbikey]:[rbikey]],0))</f>
        <v>122</v>
      </c>
      <c r="J39">
        <f>INDEX(Batters[Fielding],MATCH('2013_roster_v1.4'!$A39*100+'2013_roster_v1.4'!$B39,Batters[[rbikey]:[rbikey]],0))</f>
        <v>2</v>
      </c>
      <c r="K39">
        <f>INDEX(Batters[Switch],MATCH('2013_roster_v1.4'!$A39*100+'2013_roster_v1.4'!$B39,Batters[[rbikey]:[rbikey]],0))</f>
        <v>0</v>
      </c>
    </row>
    <row r="40" spans="1:11" x14ac:dyDescent="0.25">
      <c r="A40">
        <v>33</v>
      </c>
      <c r="B40">
        <v>10</v>
      </c>
      <c r="C40" t="str">
        <f>INDEX(Batters[rbiname],MATCH('2013_roster_v1.4'!$A40*100+'2013_roster_v1.4'!$B40,Batters[[rbikey]:[rbikey]],0))</f>
        <v>I.Vargas</v>
      </c>
      <c r="D40">
        <f>INDEX(Batters[Stance],MATCH('2013_roster_v1.4'!$A40*100+'2013_roster_v1.4'!$B40,Batters[[rbikey]:[rbikey]],0))</f>
        <v>0</v>
      </c>
      <c r="E40">
        <f>INDEX(Batters[AVG],MATCH('2013_roster_v1.4'!$A40*100+'2013_roster_v1.4'!$B40,Batters[[rbikey]:[rbikey]],0))</f>
        <v>269</v>
      </c>
      <c r="F40">
        <f>INDEX(Batters[HR],MATCH('2013_roster_v1.4'!$A40*100+'2013_roster_v1.4'!$B40,Batters[[rbikey]:[rbikey]],0))</f>
        <v>6</v>
      </c>
      <c r="G40">
        <f>INDEX(Batters[Contact],MATCH('2013_roster_v1.4'!$A40*100+'2013_roster_v1.4'!$B40,Batters[[rbikey]:[rbikey]],0))</f>
        <v>17</v>
      </c>
      <c r="H40">
        <f>INDEX(Batters[Power],MATCH('2013_roster_v1.4'!$A40*100+'2013_roster_v1.4'!$B40,Batters[[rbikey]:[rbikey]],0))</f>
        <v>738</v>
      </c>
      <c r="I40">
        <f>INDEX(Batters[Speed],MATCH('2013_roster_v1.4'!$A40*100+'2013_roster_v1.4'!$B40,Batters[[rbikey]:[rbikey]],0))</f>
        <v>122</v>
      </c>
      <c r="J40">
        <f>INDEX(Batters[Fielding],MATCH('2013_roster_v1.4'!$A40*100+'2013_roster_v1.4'!$B40,Batters[[rbikey]:[rbikey]],0))</f>
        <v>1</v>
      </c>
      <c r="K40">
        <f>INDEX(Batters[Switch],MATCH('2013_roster_v1.4'!$A40*100+'2013_roster_v1.4'!$B40,Batters[[rbikey]:[rbikey]],0))</f>
        <v>1</v>
      </c>
    </row>
    <row r="41" spans="1:11" x14ac:dyDescent="0.25">
      <c r="A41">
        <v>33</v>
      </c>
      <c r="B41">
        <v>11</v>
      </c>
      <c r="C41" t="str">
        <f>INDEX(Batters[rbiname],MATCH('2013_roster_v1.4'!$A41*100+'2013_roster_v1.4'!$B41,Batters[[rbikey]:[rbikey]],0))</f>
        <v>Locastro</v>
      </c>
      <c r="D41">
        <f>INDEX(Batters[Stance],MATCH('2013_roster_v1.4'!$A41*100+'2013_roster_v1.4'!$B41,Batters[[rbikey]:[rbikey]],0))</f>
        <v>0</v>
      </c>
      <c r="E41">
        <f>INDEX(Batters[AVG],MATCH('2013_roster_v1.4'!$A41*100+'2013_roster_v1.4'!$B41,Batters[[rbikey]:[rbikey]],0))</f>
        <v>250</v>
      </c>
      <c r="F41">
        <f>INDEX(Batters[HR],MATCH('2013_roster_v1.4'!$A41*100+'2013_roster_v1.4'!$B41,Batters[[rbikey]:[rbikey]],0))</f>
        <v>1</v>
      </c>
      <c r="G41">
        <f>INDEX(Batters[Contact],MATCH('2013_roster_v1.4'!$A41*100+'2013_roster_v1.4'!$B41,Batters[[rbikey]:[rbikey]],0))</f>
        <v>21</v>
      </c>
      <c r="H41">
        <f>INDEX(Batters[Power],MATCH('2013_roster_v1.4'!$A41*100+'2013_roster_v1.4'!$B41,Batters[[rbikey]:[rbikey]],0))</f>
        <v>710</v>
      </c>
      <c r="I41">
        <f>INDEX(Batters[Speed],MATCH('2013_roster_v1.4'!$A41*100+'2013_roster_v1.4'!$B41,Batters[[rbikey]:[rbikey]],0))</f>
        <v>134</v>
      </c>
      <c r="J41">
        <f>INDEX(Batters[Fielding],MATCH('2013_roster_v1.4'!$A41*100+'2013_roster_v1.4'!$B41,Batters[[rbikey]:[rbikey]],0))</f>
        <v>2</v>
      </c>
      <c r="K41">
        <f>INDEX(Batters[Switch],MATCH('2013_roster_v1.4'!$A41*100+'2013_roster_v1.4'!$B41,Batters[[rbikey]:[rbikey]],0))</f>
        <v>0</v>
      </c>
    </row>
    <row r="42" spans="1:11" x14ac:dyDescent="0.25">
      <c r="A42">
        <v>33</v>
      </c>
      <c r="B42">
        <v>12</v>
      </c>
      <c r="C42" t="str">
        <f>INDEX(Batters[rbiname],MATCH('2013_roster_v1.4'!$A42*100+'2013_roster_v1.4'!$B42,Batters[[rbikey]:[rbikey]],0))</f>
        <v>J.Lamb</v>
      </c>
      <c r="D42">
        <f>INDEX(Batters[Stance],MATCH('2013_roster_v1.4'!$A42*100+'2013_roster_v1.4'!$B42,Batters[[rbikey]:[rbikey]],0))</f>
        <v>1</v>
      </c>
      <c r="E42">
        <f>INDEX(Batters[AVG],MATCH('2013_roster_v1.4'!$A42*100+'2013_roster_v1.4'!$B42,Batters[[rbikey]:[rbikey]],0))</f>
        <v>193</v>
      </c>
      <c r="F42">
        <f>INDEX(Batters[HR],MATCH('2013_roster_v1.4'!$A42*100+'2013_roster_v1.4'!$B42,Batters[[rbikey]:[rbikey]],0))</f>
        <v>6</v>
      </c>
      <c r="G42">
        <f>INDEX(Batters[Contact],MATCH('2013_roster_v1.4'!$A42*100+'2013_roster_v1.4'!$B42,Batters[[rbikey]:[rbikey]],0))</f>
        <v>28</v>
      </c>
      <c r="H42">
        <f>INDEX(Batters[Power],MATCH('2013_roster_v1.4'!$A42*100+'2013_roster_v1.4'!$B42,Batters[[rbikey]:[rbikey]],0))</f>
        <v>735</v>
      </c>
      <c r="I42">
        <f>INDEX(Batters[Speed],MATCH('2013_roster_v1.4'!$A42*100+'2013_roster_v1.4'!$B42,Batters[[rbikey]:[rbikey]],0))</f>
        <v>122</v>
      </c>
      <c r="J42">
        <f>INDEX(Batters[Fielding],MATCH('2013_roster_v1.4'!$A42*100+'2013_roster_v1.4'!$B42,Batters[[rbikey]:[rbikey]],0))</f>
        <v>1</v>
      </c>
      <c r="K42">
        <f>INDEX(Batters[Switch],MATCH('2013_roster_v1.4'!$A42*100+'2013_roster_v1.4'!$B42,Batters[[rbikey]:[rbikey]],0))</f>
        <v>0</v>
      </c>
    </row>
    <row r="43" spans="1:11" x14ac:dyDescent="0.25">
      <c r="A43">
        <v>33</v>
      </c>
      <c r="B43">
        <v>13</v>
      </c>
      <c r="C43" t="str">
        <f>INDEX(Batters[rbiname],MATCH('2013_roster_v1.4'!$A43*100+'2013_roster_v1.4'!$B43,Batters[[rbikey]:[rbikey]],0))</f>
        <v>J.Rojas</v>
      </c>
      <c r="D43">
        <f>INDEX(Batters[Stance],MATCH('2013_roster_v1.4'!$A43*100+'2013_roster_v1.4'!$B43,Batters[[rbikey]:[rbikey]],0))</f>
        <v>1</v>
      </c>
      <c r="E43">
        <f>INDEX(Batters[AVG],MATCH('2013_roster_v1.4'!$A43*100+'2013_roster_v1.4'!$B43,Batters[[rbikey]:[rbikey]],0))</f>
        <v>217</v>
      </c>
      <c r="F43">
        <f>INDEX(Batters[HR],MATCH('2013_roster_v1.4'!$A43*100+'2013_roster_v1.4'!$B43,Batters[[rbikey]:[rbikey]],0))</f>
        <v>2</v>
      </c>
      <c r="G43">
        <f>INDEX(Batters[Contact],MATCH('2013_roster_v1.4'!$A43*100+'2013_roster_v1.4'!$B43,Batters[[rbikey]:[rbikey]],0))</f>
        <v>25</v>
      </c>
      <c r="H43">
        <f>INDEX(Batters[Power],MATCH('2013_roster_v1.4'!$A43*100+'2013_roster_v1.4'!$B43,Batters[[rbikey]:[rbikey]],0))</f>
        <v>715</v>
      </c>
      <c r="I43">
        <f>INDEX(Batters[Speed],MATCH('2013_roster_v1.4'!$A43*100+'2013_roster_v1.4'!$B43,Batters[[rbikey]:[rbikey]],0))</f>
        <v>122</v>
      </c>
      <c r="J43">
        <f>INDEX(Batters[Fielding],MATCH('2013_roster_v1.4'!$A43*100+'2013_roster_v1.4'!$B43,Batters[[rbikey]:[rbikey]],0))</f>
        <v>2</v>
      </c>
      <c r="K43">
        <f>INDEX(Batters[Switch],MATCH('2013_roster_v1.4'!$A43*100+'2013_roster_v1.4'!$B43,Batters[[rbikey]:[rbikey]],0))</f>
        <v>0</v>
      </c>
    </row>
    <row r="44" spans="1:11" x14ac:dyDescent="0.25">
      <c r="A44">
        <v>34</v>
      </c>
      <c r="B44">
        <v>0</v>
      </c>
      <c r="C44" t="str">
        <f>INDEX(Batters[rbiname],MATCH('2013_roster_v1.4'!$A44*100+'2013_roster_v1.4'!$B44,Batters[[rbikey]:[rbikey]],0))</f>
        <v>J.Villar</v>
      </c>
      <c r="D44">
        <f>INDEX(Batters[Stance],MATCH('2013_roster_v1.4'!$A44*100+'2013_roster_v1.4'!$B44,Batters[[rbikey]:[rbikey]],0))</f>
        <v>0</v>
      </c>
      <c r="E44">
        <f>INDEX(Batters[AVG],MATCH('2013_roster_v1.4'!$A44*100+'2013_roster_v1.4'!$B44,Batters[[rbikey]:[rbikey]],0))</f>
        <v>274</v>
      </c>
      <c r="F44">
        <f>INDEX(Batters[HR],MATCH('2013_roster_v1.4'!$A44*100+'2013_roster_v1.4'!$B44,Batters[[rbikey]:[rbikey]],0))</f>
        <v>24</v>
      </c>
      <c r="G44">
        <f>INDEX(Batters[Contact],MATCH('2013_roster_v1.4'!$A44*100+'2013_roster_v1.4'!$B44,Batters[[rbikey]:[rbikey]],0))</f>
        <v>17</v>
      </c>
      <c r="H44">
        <f>INDEX(Batters[Power],MATCH('2013_roster_v1.4'!$A44*100+'2013_roster_v1.4'!$B44,Batters[[rbikey]:[rbikey]],0))</f>
        <v>833</v>
      </c>
      <c r="I44">
        <f>INDEX(Batters[Speed],MATCH('2013_roster_v1.4'!$A44*100+'2013_roster_v1.4'!$B44,Batters[[rbikey]:[rbikey]],0))</f>
        <v>144</v>
      </c>
      <c r="J44">
        <f>INDEX(Batters[Fielding],MATCH('2013_roster_v1.4'!$A44*100+'2013_roster_v1.4'!$B44,Batters[[rbikey]:[rbikey]],0))</f>
        <v>1</v>
      </c>
      <c r="K44">
        <f>INDEX(Batters[Switch],MATCH('2013_roster_v1.4'!$A44*100+'2013_roster_v1.4'!$B44,Batters[[rbikey]:[rbikey]],0))</f>
        <v>1</v>
      </c>
    </row>
    <row r="45" spans="1:11" x14ac:dyDescent="0.25">
      <c r="A45">
        <v>34</v>
      </c>
      <c r="B45">
        <v>1</v>
      </c>
      <c r="C45" t="str">
        <f>INDEX(Batters[rbiname],MATCH('2013_roster_v1.4'!$A45*100+'2013_roster_v1.4'!$B45,Batters[[rbikey]:[rbikey]],0))</f>
        <v>Santande</v>
      </c>
      <c r="D45">
        <f>INDEX(Batters[Stance],MATCH('2013_roster_v1.4'!$A45*100+'2013_roster_v1.4'!$B45,Batters[[rbikey]:[rbikey]],0))</f>
        <v>0</v>
      </c>
      <c r="E45">
        <f>INDEX(Batters[AVG],MATCH('2013_roster_v1.4'!$A45*100+'2013_roster_v1.4'!$B45,Batters[[rbikey]:[rbikey]],0))</f>
        <v>261</v>
      </c>
      <c r="F45">
        <f>INDEX(Batters[HR],MATCH('2013_roster_v1.4'!$A45*100+'2013_roster_v1.4'!$B45,Batters[[rbikey]:[rbikey]],0))</f>
        <v>20</v>
      </c>
      <c r="G45">
        <f>INDEX(Batters[Contact],MATCH('2013_roster_v1.4'!$A45*100+'2013_roster_v1.4'!$B45,Batters[[rbikey]:[rbikey]],0))</f>
        <v>19</v>
      </c>
      <c r="H45">
        <f>INDEX(Batters[Power],MATCH('2013_roster_v1.4'!$A45*100+'2013_roster_v1.4'!$B45,Batters[[rbikey]:[rbikey]],0))</f>
        <v>816</v>
      </c>
      <c r="I45">
        <f>INDEX(Batters[Speed],MATCH('2013_roster_v1.4'!$A45*100+'2013_roster_v1.4'!$B45,Batters[[rbikey]:[rbikey]],0))</f>
        <v>120</v>
      </c>
      <c r="J45">
        <f>INDEX(Batters[Fielding],MATCH('2013_roster_v1.4'!$A45*100+'2013_roster_v1.4'!$B45,Batters[[rbikey]:[rbikey]],0))</f>
        <v>2</v>
      </c>
      <c r="K45">
        <f>INDEX(Batters[Switch],MATCH('2013_roster_v1.4'!$A45*100+'2013_roster_v1.4'!$B45,Batters[[rbikey]:[rbikey]],0))</f>
        <v>1</v>
      </c>
    </row>
    <row r="46" spans="1:11" x14ac:dyDescent="0.25">
      <c r="A46">
        <v>34</v>
      </c>
      <c r="B46">
        <v>2</v>
      </c>
      <c r="C46" t="str">
        <f>INDEX(Batters[rbiname],MATCH('2013_roster_v1.4'!$A46*100+'2013_roster_v1.4'!$B46,Batters[[rbikey]:[rbikey]],0))</f>
        <v>R.Nunez</v>
      </c>
      <c r="D46">
        <f>INDEX(Batters[Stance],MATCH('2013_roster_v1.4'!$A46*100+'2013_roster_v1.4'!$B46,Batters[[rbikey]:[rbikey]],0))</f>
        <v>0</v>
      </c>
      <c r="E46">
        <f>INDEX(Batters[AVG],MATCH('2013_roster_v1.4'!$A46*100+'2013_roster_v1.4'!$B46,Batters[[rbikey]:[rbikey]],0))</f>
        <v>244</v>
      </c>
      <c r="F46">
        <f>INDEX(Batters[HR],MATCH('2013_roster_v1.4'!$A46*100+'2013_roster_v1.4'!$B46,Batters[[rbikey]:[rbikey]],0))</f>
        <v>31</v>
      </c>
      <c r="G46">
        <f>INDEX(Batters[Contact],MATCH('2013_roster_v1.4'!$A46*100+'2013_roster_v1.4'!$B46,Batters[[rbikey]:[rbikey]],0))</f>
        <v>21</v>
      </c>
      <c r="H46">
        <f>INDEX(Batters[Power],MATCH('2013_roster_v1.4'!$A46*100+'2013_roster_v1.4'!$B46,Batters[[rbikey]:[rbikey]],0))</f>
        <v>868</v>
      </c>
      <c r="I46">
        <f>INDEX(Batters[Speed],MATCH('2013_roster_v1.4'!$A46*100+'2013_roster_v1.4'!$B46,Batters[[rbikey]:[rbikey]],0))</f>
        <v>120</v>
      </c>
      <c r="J46">
        <f>INDEX(Batters[Fielding],MATCH('2013_roster_v1.4'!$A46*100+'2013_roster_v1.4'!$B46,Batters[[rbikey]:[rbikey]],0))</f>
        <v>1</v>
      </c>
      <c r="K46">
        <f>INDEX(Batters[Switch],MATCH('2013_roster_v1.4'!$A46*100+'2013_roster_v1.4'!$B46,Batters[[rbikey]:[rbikey]],0))</f>
        <v>0</v>
      </c>
    </row>
    <row r="47" spans="1:11" x14ac:dyDescent="0.25">
      <c r="A47">
        <v>34</v>
      </c>
      <c r="B47">
        <v>3</v>
      </c>
      <c r="C47" t="str">
        <f>INDEX(Batters[rbiname],MATCH('2013_roster_v1.4'!$A47*100+'2013_roster_v1.4'!$B47,Batters[[rbikey]:[rbikey]],0))</f>
        <v>Mancini</v>
      </c>
      <c r="D47">
        <f>INDEX(Batters[Stance],MATCH('2013_roster_v1.4'!$A47*100+'2013_roster_v1.4'!$B47,Batters[[rbikey]:[rbikey]],0))</f>
        <v>0</v>
      </c>
      <c r="E47">
        <f>INDEX(Batters[AVG],MATCH('2013_roster_v1.4'!$A47*100+'2013_roster_v1.4'!$B47,Batters[[rbikey]:[rbikey]],0))</f>
        <v>291</v>
      </c>
      <c r="F47">
        <f>INDEX(Batters[HR],MATCH('2013_roster_v1.4'!$A47*100+'2013_roster_v1.4'!$B47,Batters[[rbikey]:[rbikey]],0))</f>
        <v>35</v>
      </c>
      <c r="G47">
        <f>INDEX(Batters[Contact],MATCH('2013_roster_v1.4'!$A47*100+'2013_roster_v1.4'!$B47,Batters[[rbikey]:[rbikey]],0))</f>
        <v>14</v>
      </c>
      <c r="H47">
        <f>INDEX(Batters[Power],MATCH('2013_roster_v1.4'!$A47*100+'2013_roster_v1.4'!$B47,Batters[[rbikey]:[rbikey]],0))</f>
        <v>897</v>
      </c>
      <c r="I47">
        <f>INDEX(Batters[Speed],MATCH('2013_roster_v1.4'!$A47*100+'2013_roster_v1.4'!$B47,Batters[[rbikey]:[rbikey]],0))</f>
        <v>122</v>
      </c>
      <c r="J47">
        <f>INDEX(Batters[Fielding],MATCH('2013_roster_v1.4'!$A47*100+'2013_roster_v1.4'!$B47,Batters[[rbikey]:[rbikey]],0))</f>
        <v>2</v>
      </c>
      <c r="K47">
        <f>INDEX(Batters[Switch],MATCH('2013_roster_v1.4'!$A47*100+'2013_roster_v1.4'!$B47,Batters[[rbikey]:[rbikey]],0))</f>
        <v>0</v>
      </c>
    </row>
    <row r="48" spans="1:11" x14ac:dyDescent="0.25">
      <c r="A48">
        <v>34</v>
      </c>
      <c r="B48">
        <v>4</v>
      </c>
      <c r="C48" t="str">
        <f>INDEX(Batters[rbiname],MATCH('2013_roster_v1.4'!$A48*100+'2013_roster_v1.4'!$B48,Batters[[rbikey]:[rbikey]],0))</f>
        <v>Alberto</v>
      </c>
      <c r="D48">
        <f>INDEX(Batters[Stance],MATCH('2013_roster_v1.4'!$A48*100+'2013_roster_v1.4'!$B48,Batters[[rbikey]:[rbikey]],0))</f>
        <v>0</v>
      </c>
      <c r="E48">
        <f>INDEX(Batters[AVG],MATCH('2013_roster_v1.4'!$A48*100+'2013_roster_v1.4'!$B48,Batters[[rbikey]:[rbikey]],0))</f>
        <v>305</v>
      </c>
      <c r="F48">
        <f>INDEX(Batters[HR],MATCH('2013_roster_v1.4'!$A48*100+'2013_roster_v1.4'!$B48,Batters[[rbikey]:[rbikey]],0))</f>
        <v>12</v>
      </c>
      <c r="G48">
        <f>INDEX(Batters[Contact],MATCH('2013_roster_v1.4'!$A48*100+'2013_roster_v1.4'!$B48,Batters[[rbikey]:[rbikey]],0))</f>
        <v>11</v>
      </c>
      <c r="H48">
        <f>INDEX(Batters[Power],MATCH('2013_roster_v1.4'!$A48*100+'2013_roster_v1.4'!$B48,Batters[[rbikey]:[rbikey]],0))</f>
        <v>769</v>
      </c>
      <c r="I48">
        <f>INDEX(Batters[Speed],MATCH('2013_roster_v1.4'!$A48*100+'2013_roster_v1.4'!$B48,Batters[[rbikey]:[rbikey]],0))</f>
        <v>123</v>
      </c>
      <c r="J48">
        <f>INDEX(Batters[Fielding],MATCH('2013_roster_v1.4'!$A48*100+'2013_roster_v1.4'!$B48,Batters[[rbikey]:[rbikey]],0))</f>
        <v>1</v>
      </c>
      <c r="K48">
        <f>INDEX(Batters[Switch],MATCH('2013_roster_v1.4'!$A48*100+'2013_roster_v1.4'!$B48,Batters[[rbikey]:[rbikey]],0))</f>
        <v>0</v>
      </c>
    </row>
    <row r="49" spans="1:11" x14ac:dyDescent="0.25">
      <c r="A49">
        <v>34</v>
      </c>
      <c r="B49">
        <v>5</v>
      </c>
      <c r="C49" t="str">
        <f>INDEX(Batters[rbiname],MATCH('2013_roster_v1.4'!$A49*100+'2013_roster_v1.4'!$B49,Batters[[rbikey]:[rbikey]],0))</f>
        <v>Severino</v>
      </c>
      <c r="D49">
        <f>INDEX(Batters[Stance],MATCH('2013_roster_v1.4'!$A49*100+'2013_roster_v1.4'!$B49,Batters[[rbikey]:[rbikey]],0))</f>
        <v>0</v>
      </c>
      <c r="E49">
        <f>INDEX(Batters[AVG],MATCH('2013_roster_v1.4'!$A49*100+'2013_roster_v1.4'!$B49,Batters[[rbikey]:[rbikey]],0))</f>
        <v>249</v>
      </c>
      <c r="F49">
        <f>INDEX(Batters[HR],MATCH('2013_roster_v1.4'!$A49*100+'2013_roster_v1.4'!$B49,Batters[[rbikey]:[rbikey]],0))</f>
        <v>13</v>
      </c>
      <c r="G49">
        <f>INDEX(Batters[Contact],MATCH('2013_roster_v1.4'!$A49*100+'2013_roster_v1.4'!$B49,Batters[[rbikey]:[rbikey]],0))</f>
        <v>21</v>
      </c>
      <c r="H49">
        <f>INDEX(Batters[Power],MATCH('2013_roster_v1.4'!$A49*100+'2013_roster_v1.4'!$B49,Batters[[rbikey]:[rbikey]],0))</f>
        <v>774</v>
      </c>
      <c r="I49">
        <f>INDEX(Batters[Speed],MATCH('2013_roster_v1.4'!$A49*100+'2013_roster_v1.4'!$B49,Batters[[rbikey]:[rbikey]],0))</f>
        <v>122</v>
      </c>
      <c r="J49">
        <f>INDEX(Batters[Fielding],MATCH('2013_roster_v1.4'!$A49*100+'2013_roster_v1.4'!$B49,Batters[[rbikey]:[rbikey]],0))</f>
        <v>0</v>
      </c>
      <c r="K49">
        <f>INDEX(Batters[Switch],MATCH('2013_roster_v1.4'!$A49*100+'2013_roster_v1.4'!$B49,Batters[[rbikey]:[rbikey]],0))</f>
        <v>0</v>
      </c>
    </row>
    <row r="50" spans="1:11" x14ac:dyDescent="0.25">
      <c r="A50">
        <v>34</v>
      </c>
      <c r="B50">
        <v>6</v>
      </c>
      <c r="C50" t="str">
        <f>INDEX(Batters[rbiname],MATCH('2013_roster_v1.4'!$A50*100+'2013_roster_v1.4'!$B50,Batters[[rbikey]:[rbikey]],0))</f>
        <v>C.Sisco</v>
      </c>
      <c r="D50">
        <f>INDEX(Batters[Stance],MATCH('2013_roster_v1.4'!$A50*100+'2013_roster_v1.4'!$B50,Batters[[rbikey]:[rbikey]],0))</f>
        <v>1</v>
      </c>
      <c r="E50">
        <f>INDEX(Batters[AVG],MATCH('2013_roster_v1.4'!$A50*100+'2013_roster_v1.4'!$B50,Batters[[rbikey]:[rbikey]],0))</f>
        <v>210</v>
      </c>
      <c r="F50">
        <f>INDEX(Batters[HR],MATCH('2013_roster_v1.4'!$A50*100+'2013_roster_v1.4'!$B50,Batters[[rbikey]:[rbikey]],0))</f>
        <v>8</v>
      </c>
      <c r="G50">
        <f>INDEX(Batters[Contact],MATCH('2013_roster_v1.4'!$A50*100+'2013_roster_v1.4'!$B50,Batters[[rbikey]:[rbikey]],0))</f>
        <v>26</v>
      </c>
      <c r="H50">
        <f>INDEX(Batters[Power],MATCH('2013_roster_v1.4'!$A50*100+'2013_roster_v1.4'!$B50,Batters[[rbikey]:[rbikey]],0))</f>
        <v>745</v>
      </c>
      <c r="I50">
        <f>INDEX(Batters[Speed],MATCH('2013_roster_v1.4'!$A50*100+'2013_roster_v1.4'!$B50,Batters[[rbikey]:[rbikey]],0))</f>
        <v>120</v>
      </c>
      <c r="J50">
        <f>INDEX(Batters[Fielding],MATCH('2013_roster_v1.4'!$A50*100+'2013_roster_v1.4'!$B50,Batters[[rbikey]:[rbikey]],0))</f>
        <v>0</v>
      </c>
      <c r="K50">
        <f>INDEX(Batters[Switch],MATCH('2013_roster_v1.4'!$A50*100+'2013_roster_v1.4'!$B50,Batters[[rbikey]:[rbikey]],0))</f>
        <v>0</v>
      </c>
    </row>
    <row r="51" spans="1:11" x14ac:dyDescent="0.25">
      <c r="A51">
        <v>34</v>
      </c>
      <c r="B51">
        <v>7</v>
      </c>
      <c r="C51" t="str">
        <f>INDEX(Batters[rbiname],MATCH('2013_roster_v1.4'!$A51*100+'2013_roster_v1.4'!$B51,Batters[[rbikey]:[rbikey]],0))</f>
        <v>D.Smith</v>
      </c>
      <c r="D51">
        <f>INDEX(Batters[Stance],MATCH('2013_roster_v1.4'!$A51*100+'2013_roster_v1.4'!$B51,Batters[[rbikey]:[rbikey]],0))</f>
        <v>1</v>
      </c>
      <c r="E51">
        <f>INDEX(Batters[AVG],MATCH('2013_roster_v1.4'!$A51*100+'2013_roster_v1.4'!$B51,Batters[[rbikey]:[rbikey]],0))</f>
        <v>241</v>
      </c>
      <c r="F51">
        <f>INDEX(Batters[HR],MATCH('2013_roster_v1.4'!$A51*100+'2013_roster_v1.4'!$B51,Batters[[rbikey]:[rbikey]],0))</f>
        <v>13</v>
      </c>
      <c r="G51">
        <f>INDEX(Batters[Contact],MATCH('2013_roster_v1.4'!$A51*100+'2013_roster_v1.4'!$B51,Batters[[rbikey]:[rbikey]],0))</f>
        <v>22</v>
      </c>
      <c r="H51">
        <f>INDEX(Batters[Power],MATCH('2013_roster_v1.4'!$A51*100+'2013_roster_v1.4'!$B51,Batters[[rbikey]:[rbikey]],0))</f>
        <v>772</v>
      </c>
      <c r="I51">
        <f>INDEX(Batters[Speed],MATCH('2013_roster_v1.4'!$A51*100+'2013_roster_v1.4'!$B51,Batters[[rbikey]:[rbikey]],0))</f>
        <v>125</v>
      </c>
      <c r="J51">
        <f>INDEX(Batters[Fielding],MATCH('2013_roster_v1.4'!$A51*100+'2013_roster_v1.4'!$B51,Batters[[rbikey]:[rbikey]],0))</f>
        <v>2</v>
      </c>
      <c r="K51">
        <f>INDEX(Batters[Switch],MATCH('2013_roster_v1.4'!$A51*100+'2013_roster_v1.4'!$B51,Batters[[rbikey]:[rbikey]],0))</f>
        <v>0</v>
      </c>
    </row>
    <row r="52" spans="1:11" x14ac:dyDescent="0.25">
      <c r="A52">
        <v>34</v>
      </c>
      <c r="B52">
        <v>8</v>
      </c>
      <c r="C52" t="str">
        <f>INDEX(Batters[rbiname],MATCH('2013_roster_v1.4'!$A52*100+'2013_roster_v1.4'!$B52,Batters[[rbikey]:[rbikey]],0))</f>
        <v>Stewart</v>
      </c>
      <c r="D52">
        <f>INDEX(Batters[Stance],MATCH('2013_roster_v1.4'!$A52*100+'2013_roster_v1.4'!$B52,Batters[[rbikey]:[rbikey]],0))</f>
        <v>1</v>
      </c>
      <c r="E52">
        <f>INDEX(Batters[AVG],MATCH('2013_roster_v1.4'!$A52*100+'2013_roster_v1.4'!$B52,Batters[[rbikey]:[rbikey]],0))</f>
        <v>238</v>
      </c>
      <c r="F52">
        <f>INDEX(Batters[HR],MATCH('2013_roster_v1.4'!$A52*100+'2013_roster_v1.4'!$B52,Batters[[rbikey]:[rbikey]],0))</f>
        <v>4</v>
      </c>
      <c r="G52">
        <f>INDEX(Batters[Contact],MATCH('2013_roster_v1.4'!$A52*100+'2013_roster_v1.4'!$B52,Batters[[rbikey]:[rbikey]],0))</f>
        <v>22</v>
      </c>
      <c r="H52">
        <f>INDEX(Batters[Power],MATCH('2013_roster_v1.4'!$A52*100+'2013_roster_v1.4'!$B52,Batters[[rbikey]:[rbikey]],0))</f>
        <v>725</v>
      </c>
      <c r="I52">
        <f>INDEX(Batters[Speed],MATCH('2013_roster_v1.4'!$A52*100+'2013_roster_v1.4'!$B52,Batters[[rbikey]:[rbikey]],0))</f>
        <v>120</v>
      </c>
      <c r="J52">
        <f>INDEX(Batters[Fielding],MATCH('2013_roster_v1.4'!$A52*100+'2013_roster_v1.4'!$B52,Batters[[rbikey]:[rbikey]],0))</f>
        <v>2</v>
      </c>
      <c r="K52">
        <f>INDEX(Batters[Switch],MATCH('2013_roster_v1.4'!$A52*100+'2013_roster_v1.4'!$B52,Batters[[rbikey]:[rbikey]],0))</f>
        <v>0</v>
      </c>
    </row>
    <row r="53" spans="1:11" x14ac:dyDescent="0.25">
      <c r="A53">
        <v>34</v>
      </c>
      <c r="B53">
        <v>9</v>
      </c>
      <c r="C53" t="str">
        <f>INDEX(Batters[rbiname],MATCH('2013_roster_v1.4'!$A53*100+'2013_roster_v1.4'!$B53,Batters[[rbikey]:[rbikey]],0))</f>
        <v>R.Ruiz</v>
      </c>
      <c r="D53">
        <f>INDEX(Batters[Stance],MATCH('2013_roster_v1.4'!$A53*100+'2013_roster_v1.4'!$B53,Batters[[rbikey]:[rbikey]],0))</f>
        <v>1</v>
      </c>
      <c r="E53">
        <f>INDEX(Batters[AVG],MATCH('2013_roster_v1.4'!$A53*100+'2013_roster_v1.4'!$B53,Batters[[rbikey]:[rbikey]],0))</f>
        <v>232</v>
      </c>
      <c r="F53">
        <f>INDEX(Batters[HR],MATCH('2013_roster_v1.4'!$A53*100+'2013_roster_v1.4'!$B53,Batters[[rbikey]:[rbikey]],0))</f>
        <v>12</v>
      </c>
      <c r="G53">
        <f>INDEX(Batters[Contact],MATCH('2013_roster_v1.4'!$A53*100+'2013_roster_v1.4'!$B53,Batters[[rbikey]:[rbikey]],0))</f>
        <v>23</v>
      </c>
      <c r="H53">
        <f>INDEX(Batters[Power],MATCH('2013_roster_v1.4'!$A53*100+'2013_roster_v1.4'!$B53,Batters[[rbikey]:[rbikey]],0))</f>
        <v>764</v>
      </c>
      <c r="I53">
        <f>INDEX(Batters[Speed],MATCH('2013_roster_v1.4'!$A53*100+'2013_roster_v1.4'!$B53,Batters[[rbikey]:[rbikey]],0))</f>
        <v>120</v>
      </c>
      <c r="J53">
        <f>INDEX(Batters[Fielding],MATCH('2013_roster_v1.4'!$A53*100+'2013_roster_v1.4'!$B53,Batters[[rbikey]:[rbikey]],0))</f>
        <v>1</v>
      </c>
      <c r="K53">
        <f>INDEX(Batters[Switch],MATCH('2013_roster_v1.4'!$A53*100+'2013_roster_v1.4'!$B53,Batters[[rbikey]:[rbikey]],0))</f>
        <v>0</v>
      </c>
    </row>
    <row r="54" spans="1:11" x14ac:dyDescent="0.25">
      <c r="A54">
        <v>34</v>
      </c>
      <c r="B54">
        <v>10</v>
      </c>
      <c r="C54" t="str">
        <f>INDEX(Batters[rbiname],MATCH('2013_roster_v1.4'!$A54*100+'2013_roster_v1.4'!$B54,Batters[[rbikey]:[rbikey]],0))</f>
        <v>Wilkerso</v>
      </c>
      <c r="D54">
        <f>INDEX(Batters[Stance],MATCH('2013_roster_v1.4'!$A54*100+'2013_roster_v1.4'!$B54,Batters[[rbikey]:[rbikey]],0))</f>
        <v>0</v>
      </c>
      <c r="E54">
        <f>INDEX(Batters[AVG],MATCH('2013_roster_v1.4'!$A54*100+'2013_roster_v1.4'!$B54,Batters[[rbikey]:[rbikey]],0))</f>
        <v>225</v>
      </c>
      <c r="F54">
        <f>INDEX(Batters[HR],MATCH('2013_roster_v1.4'!$A54*100+'2013_roster_v1.4'!$B54,Batters[[rbikey]:[rbikey]],0))</f>
        <v>10</v>
      </c>
      <c r="G54">
        <f>INDEX(Batters[Contact],MATCH('2013_roster_v1.4'!$A54*100+'2013_roster_v1.4'!$B54,Batters[[rbikey]:[rbikey]],0))</f>
        <v>24</v>
      </c>
      <c r="H54">
        <f>INDEX(Batters[Power],MATCH('2013_roster_v1.4'!$A54*100+'2013_roster_v1.4'!$B54,Batters[[rbikey]:[rbikey]],0))</f>
        <v>754</v>
      </c>
      <c r="I54">
        <f>INDEX(Batters[Speed],MATCH('2013_roster_v1.4'!$A54*100+'2013_roster_v1.4'!$B54,Batters[[rbikey]:[rbikey]],0))</f>
        <v>122</v>
      </c>
      <c r="J54">
        <f>INDEX(Batters[Fielding],MATCH('2013_roster_v1.4'!$A54*100+'2013_roster_v1.4'!$B54,Batters[[rbikey]:[rbikey]],0))</f>
        <v>2</v>
      </c>
      <c r="K54">
        <f>INDEX(Batters[Switch],MATCH('2013_roster_v1.4'!$A54*100+'2013_roster_v1.4'!$B54,Batters[[rbikey]:[rbikey]],0))</f>
        <v>1</v>
      </c>
    </row>
    <row r="55" spans="1:11" x14ac:dyDescent="0.25">
      <c r="A55">
        <v>34</v>
      </c>
      <c r="B55">
        <v>11</v>
      </c>
      <c r="C55" t="str">
        <f>INDEX(Batters[rbiname],MATCH('2013_roster_v1.4'!$A55*100+'2013_roster_v1.4'!$B55,Batters[[rbikey]:[rbikey]],0))</f>
        <v>Rickard</v>
      </c>
      <c r="D55">
        <f>INDEX(Batters[Stance],MATCH('2013_roster_v1.4'!$A55*100+'2013_roster_v1.4'!$B55,Batters[[rbikey]:[rbikey]],0))</f>
        <v>0</v>
      </c>
      <c r="E55">
        <f>INDEX(Batters[AVG],MATCH('2013_roster_v1.4'!$A55*100+'2013_roster_v1.4'!$B55,Batters[[rbikey]:[rbikey]],0))</f>
        <v>203</v>
      </c>
      <c r="F55">
        <f>INDEX(Batters[HR],MATCH('2013_roster_v1.4'!$A55*100+'2013_roster_v1.4'!$B55,Batters[[rbikey]:[rbikey]],0))</f>
        <v>2</v>
      </c>
      <c r="G55">
        <f>INDEX(Batters[Contact],MATCH('2013_roster_v1.4'!$A55*100+'2013_roster_v1.4'!$B55,Batters[[rbikey]:[rbikey]],0))</f>
        <v>27</v>
      </c>
      <c r="H55">
        <f>INDEX(Batters[Power],MATCH('2013_roster_v1.4'!$A55*100+'2013_roster_v1.4'!$B55,Batters[[rbikey]:[rbikey]],0))</f>
        <v>715</v>
      </c>
      <c r="I55">
        <f>INDEX(Batters[Speed],MATCH('2013_roster_v1.4'!$A55*100+'2013_roster_v1.4'!$B55,Batters[[rbikey]:[rbikey]],0))</f>
        <v>122</v>
      </c>
      <c r="J55">
        <f>INDEX(Batters[Fielding],MATCH('2013_roster_v1.4'!$A55*100+'2013_roster_v1.4'!$B55,Batters[[rbikey]:[rbikey]],0))</f>
        <v>2</v>
      </c>
      <c r="K55">
        <f>INDEX(Batters[Switch],MATCH('2013_roster_v1.4'!$A55*100+'2013_roster_v1.4'!$B55,Batters[[rbikey]:[rbikey]],0))</f>
        <v>0</v>
      </c>
    </row>
    <row r="56" spans="1:11" x14ac:dyDescent="0.25">
      <c r="A56">
        <v>34</v>
      </c>
      <c r="B56">
        <v>12</v>
      </c>
      <c r="C56" t="str">
        <f>INDEX(Batters[rbiname],MATCH('2013_roster_v1.4'!$A56*100+'2013_roster_v1.4'!$B56,Batters[[rbikey]:[rbikey]],0))</f>
        <v>C.Davis</v>
      </c>
      <c r="D56">
        <f>INDEX(Batters[Stance],MATCH('2013_roster_v1.4'!$A56*100+'2013_roster_v1.4'!$B56,Batters[[rbikey]:[rbikey]],0))</f>
        <v>1</v>
      </c>
      <c r="E56">
        <f>INDEX(Batters[AVG],MATCH('2013_roster_v1.4'!$A56*100+'2013_roster_v1.4'!$B56,Batters[[rbikey]:[rbikey]],0))</f>
        <v>179</v>
      </c>
      <c r="F56">
        <f>INDEX(Batters[HR],MATCH('2013_roster_v1.4'!$A56*100+'2013_roster_v1.4'!$B56,Batters[[rbikey]:[rbikey]],0))</f>
        <v>12</v>
      </c>
      <c r="G56">
        <f>INDEX(Batters[Contact],MATCH('2013_roster_v1.4'!$A56*100+'2013_roster_v1.4'!$B56,Batters[[rbikey]:[rbikey]],0))</f>
        <v>30</v>
      </c>
      <c r="H56">
        <f>INDEX(Batters[Power],MATCH('2013_roster_v1.4'!$A56*100+'2013_roster_v1.4'!$B56,Batters[[rbikey]:[rbikey]],0))</f>
        <v>764</v>
      </c>
      <c r="I56">
        <f>INDEX(Batters[Speed],MATCH('2013_roster_v1.4'!$A56*100+'2013_roster_v1.4'!$B56,Batters[[rbikey]:[rbikey]],0))</f>
        <v>120</v>
      </c>
      <c r="J56">
        <f>INDEX(Batters[Fielding],MATCH('2013_roster_v1.4'!$A56*100+'2013_roster_v1.4'!$B56,Batters[[rbikey]:[rbikey]],0))</f>
        <v>1</v>
      </c>
      <c r="K56">
        <f>INDEX(Batters[Switch],MATCH('2013_roster_v1.4'!$A56*100+'2013_roster_v1.4'!$B56,Batters[[rbikey]:[rbikey]],0))</f>
        <v>0</v>
      </c>
    </row>
    <row r="57" spans="1:11" x14ac:dyDescent="0.25">
      <c r="A57">
        <v>34</v>
      </c>
      <c r="B57">
        <v>13</v>
      </c>
      <c r="C57" t="str">
        <f>INDEX(Batters[rbiname],MATCH('2013_roster_v1.4'!$A57*100+'2013_roster_v1.4'!$B57,Batters[[rbikey]:[rbikey]],0))</f>
        <v>R.Martin</v>
      </c>
      <c r="D57">
        <f>INDEX(Batters[Stance],MATCH('2013_roster_v1.4'!$A57*100+'2013_roster_v1.4'!$B57,Batters[[rbikey]:[rbikey]],0))</f>
        <v>0</v>
      </c>
      <c r="E57">
        <f>INDEX(Batters[AVG],MATCH('2013_roster_v1.4'!$A57*100+'2013_roster_v1.4'!$B57,Batters[[rbikey]:[rbikey]],0))</f>
        <v>208</v>
      </c>
      <c r="F57">
        <f>INDEX(Batters[HR],MATCH('2013_roster_v1.4'!$A57*100+'2013_roster_v1.4'!$B57,Batters[[rbikey]:[rbikey]],0))</f>
        <v>6</v>
      </c>
      <c r="G57">
        <f>INDEX(Batters[Contact],MATCH('2013_roster_v1.4'!$A57*100+'2013_roster_v1.4'!$B57,Batters[[rbikey]:[rbikey]],0))</f>
        <v>27</v>
      </c>
      <c r="H57">
        <f>INDEX(Batters[Power],MATCH('2013_roster_v1.4'!$A57*100+'2013_roster_v1.4'!$B57,Batters[[rbikey]:[rbikey]],0))</f>
        <v>735</v>
      </c>
      <c r="I57">
        <f>INDEX(Batters[Speed],MATCH('2013_roster_v1.4'!$A57*100+'2013_roster_v1.4'!$B57,Batters[[rbikey]:[rbikey]],0))</f>
        <v>129</v>
      </c>
      <c r="J57">
        <f>INDEX(Batters[Fielding],MATCH('2013_roster_v1.4'!$A57*100+'2013_roster_v1.4'!$B57,Batters[[rbikey]:[rbikey]],0))</f>
        <v>1</v>
      </c>
      <c r="K57">
        <f>INDEX(Batters[Switch],MATCH('2013_roster_v1.4'!$A57*100+'2013_roster_v1.4'!$B57,Batters[[rbikey]:[rbikey]],0))</f>
        <v>0</v>
      </c>
    </row>
    <row r="58" spans="1:11" x14ac:dyDescent="0.25">
      <c r="A58">
        <v>35</v>
      </c>
      <c r="B58">
        <v>0</v>
      </c>
      <c r="C58" t="str">
        <f>INDEX(Batters[rbiname],MATCH('2013_roster_v1.4'!$A58*100+'2013_roster_v1.4'!$B58,Batters[[rbikey]:[rbikey]],0))</f>
        <v>Anderson</v>
      </c>
      <c r="D58">
        <f>INDEX(Batters[Stance],MATCH('2013_roster_v1.4'!$A58*100+'2013_roster_v1.4'!$B58,Batters[[rbikey]:[rbikey]],0))</f>
        <v>0</v>
      </c>
      <c r="E58">
        <f>INDEX(Batters[AVG],MATCH('2013_roster_v1.4'!$A58*100+'2013_roster_v1.4'!$B58,Batters[[rbikey]:[rbikey]],0))</f>
        <v>335</v>
      </c>
      <c r="F58">
        <f>INDEX(Batters[HR],MATCH('2013_roster_v1.4'!$A58*100+'2013_roster_v1.4'!$B58,Batters[[rbikey]:[rbikey]],0))</f>
        <v>18</v>
      </c>
      <c r="G58">
        <f>INDEX(Batters[Contact],MATCH('2013_roster_v1.4'!$A58*100+'2013_roster_v1.4'!$B58,Batters[[rbikey]:[rbikey]],0))</f>
        <v>5</v>
      </c>
      <c r="H58">
        <f>INDEX(Batters[Power],MATCH('2013_roster_v1.4'!$A58*100+'2013_roster_v1.4'!$B58,Batters[[rbikey]:[rbikey]],0))</f>
        <v>810</v>
      </c>
      <c r="I58">
        <f>INDEX(Batters[Speed],MATCH('2013_roster_v1.4'!$A58*100+'2013_roster_v1.4'!$B58,Batters[[rbikey]:[rbikey]],0))</f>
        <v>129</v>
      </c>
      <c r="J58">
        <f>INDEX(Batters[Fielding],MATCH('2013_roster_v1.4'!$A58*100+'2013_roster_v1.4'!$B58,Batters[[rbikey]:[rbikey]],0))</f>
        <v>1</v>
      </c>
      <c r="K58">
        <f>INDEX(Batters[Switch],MATCH('2013_roster_v1.4'!$A58*100+'2013_roster_v1.4'!$B58,Batters[[rbikey]:[rbikey]],0))</f>
        <v>0</v>
      </c>
    </row>
    <row r="59" spans="1:11" x14ac:dyDescent="0.25">
      <c r="A59">
        <v>35</v>
      </c>
      <c r="B59">
        <v>1</v>
      </c>
      <c r="C59" t="str">
        <f>INDEX(Batters[rbiname],MATCH('2013_roster_v1.4'!$A59*100+'2013_roster_v1.4'!$B59,Batters[[rbikey]:[rbikey]],0))</f>
        <v>Moncada</v>
      </c>
      <c r="D59">
        <f>INDEX(Batters[Stance],MATCH('2013_roster_v1.4'!$A59*100+'2013_roster_v1.4'!$B59,Batters[[rbikey]:[rbikey]],0))</f>
        <v>0</v>
      </c>
      <c r="E59">
        <f>INDEX(Batters[AVG],MATCH('2013_roster_v1.4'!$A59*100+'2013_roster_v1.4'!$B59,Batters[[rbikey]:[rbikey]],0))</f>
        <v>315</v>
      </c>
      <c r="F59">
        <f>INDEX(Batters[HR],MATCH('2013_roster_v1.4'!$A59*100+'2013_roster_v1.4'!$B59,Batters[[rbikey]:[rbikey]],0))</f>
        <v>25</v>
      </c>
      <c r="G59">
        <f>INDEX(Batters[Contact],MATCH('2013_roster_v1.4'!$A59*100+'2013_roster_v1.4'!$B59,Batters[[rbikey]:[rbikey]],0))</f>
        <v>9</v>
      </c>
      <c r="H59">
        <f>INDEX(Batters[Power],MATCH('2013_roster_v1.4'!$A59*100+'2013_roster_v1.4'!$B59,Batters[[rbikey]:[rbikey]],0))</f>
        <v>849</v>
      </c>
      <c r="I59">
        <f>INDEX(Batters[Speed],MATCH('2013_roster_v1.4'!$A59*100+'2013_roster_v1.4'!$B59,Batters[[rbikey]:[rbikey]],0))</f>
        <v>128</v>
      </c>
      <c r="J59">
        <f>INDEX(Batters[Fielding],MATCH('2013_roster_v1.4'!$A59*100+'2013_roster_v1.4'!$B59,Batters[[rbikey]:[rbikey]],0))</f>
        <v>1</v>
      </c>
      <c r="K59">
        <f>INDEX(Batters[Switch],MATCH('2013_roster_v1.4'!$A59*100+'2013_roster_v1.4'!$B59,Batters[[rbikey]:[rbikey]],0))</f>
        <v>1</v>
      </c>
    </row>
    <row r="60" spans="1:11" x14ac:dyDescent="0.25">
      <c r="A60">
        <v>35</v>
      </c>
      <c r="B60">
        <v>2</v>
      </c>
      <c r="C60" t="str">
        <f>INDEX(Batters[rbiname],MATCH('2013_roster_v1.4'!$A60*100+'2013_roster_v1.4'!$B60,Batters[[rbikey]:[rbikey]],0))</f>
        <v>Jimenez</v>
      </c>
      <c r="D60">
        <f>INDEX(Batters[Stance],MATCH('2013_roster_v1.4'!$A60*100+'2013_roster_v1.4'!$B60,Batters[[rbikey]:[rbikey]],0))</f>
        <v>0</v>
      </c>
      <c r="E60">
        <f>INDEX(Batters[AVG],MATCH('2013_roster_v1.4'!$A60*100+'2013_roster_v1.4'!$B60,Batters[[rbikey]:[rbikey]],0))</f>
        <v>267</v>
      </c>
      <c r="F60">
        <f>INDEX(Batters[HR],MATCH('2013_roster_v1.4'!$A60*100+'2013_roster_v1.4'!$B60,Batters[[rbikey]:[rbikey]],0))</f>
        <v>31</v>
      </c>
      <c r="G60">
        <f>INDEX(Batters[Contact],MATCH('2013_roster_v1.4'!$A60*100+'2013_roster_v1.4'!$B60,Batters[[rbikey]:[rbikey]],0))</f>
        <v>18</v>
      </c>
      <c r="H60">
        <f>INDEX(Batters[Power],MATCH('2013_roster_v1.4'!$A60*100+'2013_roster_v1.4'!$B60,Batters[[rbikey]:[rbikey]],0))</f>
        <v>875</v>
      </c>
      <c r="I60">
        <f>INDEX(Batters[Speed],MATCH('2013_roster_v1.4'!$A60*100+'2013_roster_v1.4'!$B60,Batters[[rbikey]:[rbikey]],0))</f>
        <v>121</v>
      </c>
      <c r="J60">
        <f>INDEX(Batters[Fielding],MATCH('2013_roster_v1.4'!$A60*100+'2013_roster_v1.4'!$B60,Batters[[rbikey]:[rbikey]],0))</f>
        <v>2</v>
      </c>
      <c r="K60">
        <f>INDEX(Batters[Switch],MATCH('2013_roster_v1.4'!$A60*100+'2013_roster_v1.4'!$B60,Batters[[rbikey]:[rbikey]],0))</f>
        <v>0</v>
      </c>
    </row>
    <row r="61" spans="1:11" x14ac:dyDescent="0.25">
      <c r="A61">
        <v>35</v>
      </c>
      <c r="B61">
        <v>3</v>
      </c>
      <c r="C61" t="str">
        <f>INDEX(Batters[rbiname],MATCH('2013_roster_v1.4'!$A61*100+'2013_roster_v1.4'!$B61,Batters[[rbikey]:[rbikey]],0))</f>
        <v>J.Abreu</v>
      </c>
      <c r="D61">
        <f>INDEX(Batters[Stance],MATCH('2013_roster_v1.4'!$A61*100+'2013_roster_v1.4'!$B61,Batters[[rbikey]:[rbikey]],0))</f>
        <v>0</v>
      </c>
      <c r="E61">
        <f>INDEX(Batters[AVG],MATCH('2013_roster_v1.4'!$A61*100+'2013_roster_v1.4'!$B61,Batters[[rbikey]:[rbikey]],0))</f>
        <v>284</v>
      </c>
      <c r="F61">
        <f>INDEX(Batters[HR],MATCH('2013_roster_v1.4'!$A61*100+'2013_roster_v1.4'!$B61,Batters[[rbikey]:[rbikey]],0))</f>
        <v>33</v>
      </c>
      <c r="G61">
        <f>INDEX(Batters[Contact],MATCH('2013_roster_v1.4'!$A61*100+'2013_roster_v1.4'!$B61,Batters[[rbikey]:[rbikey]],0))</f>
        <v>15</v>
      </c>
      <c r="H61">
        <f>INDEX(Batters[Power],MATCH('2013_roster_v1.4'!$A61*100+'2013_roster_v1.4'!$B61,Batters[[rbikey]:[rbikey]],0))</f>
        <v>883</v>
      </c>
      <c r="I61">
        <f>INDEX(Batters[Speed],MATCH('2013_roster_v1.4'!$A61*100+'2013_roster_v1.4'!$B61,Batters[[rbikey]:[rbikey]],0))</f>
        <v>122</v>
      </c>
      <c r="J61">
        <f>INDEX(Batters[Fielding],MATCH('2013_roster_v1.4'!$A61*100+'2013_roster_v1.4'!$B61,Batters[[rbikey]:[rbikey]],0))</f>
        <v>1</v>
      </c>
      <c r="K61">
        <f>INDEX(Batters[Switch],MATCH('2013_roster_v1.4'!$A61*100+'2013_roster_v1.4'!$B61,Batters[[rbikey]:[rbikey]],0))</f>
        <v>0</v>
      </c>
    </row>
    <row r="62" spans="1:11" x14ac:dyDescent="0.25">
      <c r="A62">
        <v>35</v>
      </c>
      <c r="B62">
        <v>4</v>
      </c>
      <c r="C62" t="str">
        <f>INDEX(Batters[rbiname],MATCH('2013_roster_v1.4'!$A62*100+'2013_roster_v1.4'!$B62,Batters[[rbikey]:[rbikey]],0))</f>
        <v>J.McCann</v>
      </c>
      <c r="D62">
        <f>INDEX(Batters[Stance],MATCH('2013_roster_v1.4'!$A62*100+'2013_roster_v1.4'!$B62,Batters[[rbikey]:[rbikey]],0))</f>
        <v>0</v>
      </c>
      <c r="E62">
        <f>INDEX(Batters[AVG],MATCH('2013_roster_v1.4'!$A62*100+'2013_roster_v1.4'!$B62,Batters[[rbikey]:[rbikey]],0))</f>
        <v>273</v>
      </c>
      <c r="F62">
        <f>INDEX(Batters[HR],MATCH('2013_roster_v1.4'!$A62*100+'2013_roster_v1.4'!$B62,Batters[[rbikey]:[rbikey]],0))</f>
        <v>18</v>
      </c>
      <c r="G62">
        <f>INDEX(Batters[Contact],MATCH('2013_roster_v1.4'!$A62*100+'2013_roster_v1.4'!$B62,Batters[[rbikey]:[rbikey]],0))</f>
        <v>17</v>
      </c>
      <c r="H62">
        <f>INDEX(Batters[Power],MATCH('2013_roster_v1.4'!$A62*100+'2013_roster_v1.4'!$B62,Batters[[rbikey]:[rbikey]],0))</f>
        <v>804</v>
      </c>
      <c r="I62">
        <f>INDEX(Batters[Speed],MATCH('2013_roster_v1.4'!$A62*100+'2013_roster_v1.4'!$B62,Batters[[rbikey]:[rbikey]],0))</f>
        <v>123</v>
      </c>
      <c r="J62">
        <f>INDEX(Batters[Fielding],MATCH('2013_roster_v1.4'!$A62*100+'2013_roster_v1.4'!$B62,Batters[[rbikey]:[rbikey]],0))</f>
        <v>0</v>
      </c>
      <c r="K62">
        <f>INDEX(Batters[Switch],MATCH('2013_roster_v1.4'!$A62*100+'2013_roster_v1.4'!$B62,Batters[[rbikey]:[rbikey]],0))</f>
        <v>0</v>
      </c>
    </row>
    <row r="63" spans="1:11" x14ac:dyDescent="0.25">
      <c r="A63">
        <v>35</v>
      </c>
      <c r="B63">
        <v>5</v>
      </c>
      <c r="C63" t="str">
        <f>INDEX(Batters[rbiname],MATCH('2013_roster_v1.4'!$A63*100+'2013_roster_v1.4'!$B63,Batters[[rbikey]:[rbikey]],0))</f>
        <v>A.Engel</v>
      </c>
      <c r="D63">
        <f>INDEX(Batters[Stance],MATCH('2013_roster_v1.4'!$A63*100+'2013_roster_v1.4'!$B63,Batters[[rbikey]:[rbikey]],0))</f>
        <v>0</v>
      </c>
      <c r="E63">
        <f>INDEX(Batters[AVG],MATCH('2013_roster_v1.4'!$A63*100+'2013_roster_v1.4'!$B63,Batters[[rbikey]:[rbikey]],0))</f>
        <v>242</v>
      </c>
      <c r="F63">
        <f>INDEX(Batters[HR],MATCH('2013_roster_v1.4'!$A63*100+'2013_roster_v1.4'!$B63,Batters[[rbikey]:[rbikey]],0))</f>
        <v>6</v>
      </c>
      <c r="G63">
        <f>INDEX(Batters[Contact],MATCH('2013_roster_v1.4'!$A63*100+'2013_roster_v1.4'!$B63,Batters[[rbikey]:[rbikey]],0))</f>
        <v>22</v>
      </c>
      <c r="H63">
        <f>INDEX(Batters[Power],MATCH('2013_roster_v1.4'!$A63*100+'2013_roster_v1.4'!$B63,Batters[[rbikey]:[rbikey]],0))</f>
        <v>735</v>
      </c>
      <c r="I63">
        <f>INDEX(Batters[Speed],MATCH('2013_roster_v1.4'!$A63*100+'2013_roster_v1.4'!$B63,Batters[[rbikey]:[rbikey]],0))</f>
        <v>122</v>
      </c>
      <c r="J63">
        <f>INDEX(Batters[Fielding],MATCH('2013_roster_v1.4'!$A63*100+'2013_roster_v1.4'!$B63,Batters[[rbikey]:[rbikey]],0))</f>
        <v>2</v>
      </c>
      <c r="K63">
        <f>INDEX(Batters[Switch],MATCH('2013_roster_v1.4'!$A63*100+'2013_roster_v1.4'!$B63,Batters[[rbikey]:[rbikey]],0))</f>
        <v>0</v>
      </c>
    </row>
    <row r="64" spans="1:11" x14ac:dyDescent="0.25">
      <c r="A64">
        <v>35</v>
      </c>
      <c r="B64">
        <v>6</v>
      </c>
      <c r="C64" t="str">
        <f>INDEX(Batters[rbiname],MATCH('2013_roster_v1.4'!$A64*100+'2013_roster_v1.4'!$B64,Batters[[rbikey]:[rbikey]],0))</f>
        <v>Castillo</v>
      </c>
      <c r="D64">
        <f>INDEX(Batters[Stance],MATCH('2013_roster_v1.4'!$A64*100+'2013_roster_v1.4'!$B64,Batters[[rbikey]:[rbikey]],0))</f>
        <v>0</v>
      </c>
      <c r="E64">
        <f>INDEX(Batters[AVG],MATCH('2013_roster_v1.4'!$A64*100+'2013_roster_v1.4'!$B64,Batters[[rbikey]:[rbikey]],0))</f>
        <v>209</v>
      </c>
      <c r="F64">
        <f>INDEX(Batters[HR],MATCH('2013_roster_v1.4'!$A64*100+'2013_roster_v1.4'!$B64,Batters[[rbikey]:[rbikey]],0))</f>
        <v>12</v>
      </c>
      <c r="G64">
        <f>INDEX(Batters[Contact],MATCH('2013_roster_v1.4'!$A64*100+'2013_roster_v1.4'!$B64,Batters[[rbikey]:[rbikey]],0))</f>
        <v>26</v>
      </c>
      <c r="H64">
        <f>INDEX(Batters[Power],MATCH('2013_roster_v1.4'!$A64*100+'2013_roster_v1.4'!$B64,Batters[[rbikey]:[rbikey]],0))</f>
        <v>768</v>
      </c>
      <c r="I64">
        <f>INDEX(Batters[Speed],MATCH('2013_roster_v1.4'!$A64*100+'2013_roster_v1.4'!$B64,Batters[[rbikey]:[rbikey]],0))</f>
        <v>120</v>
      </c>
      <c r="J64">
        <f>INDEX(Batters[Fielding],MATCH('2013_roster_v1.4'!$A64*100+'2013_roster_v1.4'!$B64,Batters[[rbikey]:[rbikey]],0))</f>
        <v>0</v>
      </c>
      <c r="K64">
        <f>INDEX(Batters[Switch],MATCH('2013_roster_v1.4'!$A64*100+'2013_roster_v1.4'!$B64,Batters[[rbikey]:[rbikey]],0))</f>
        <v>0</v>
      </c>
    </row>
    <row r="65" spans="1:11" x14ac:dyDescent="0.25">
      <c r="A65">
        <v>35</v>
      </c>
      <c r="B65">
        <v>7</v>
      </c>
      <c r="C65" t="str">
        <f>INDEX(Batters[rbiname],MATCH('2013_roster_v1.4'!$A65*100+'2013_roster_v1.4'!$B65,Batters[[rbikey]:[rbikey]],0))</f>
        <v>L.Garcia</v>
      </c>
      <c r="D65">
        <f>INDEX(Batters[Stance],MATCH('2013_roster_v1.4'!$A65*100+'2013_roster_v1.4'!$B65,Batters[[rbikey]:[rbikey]],0))</f>
        <v>0</v>
      </c>
      <c r="E65">
        <f>INDEX(Batters[AVG],MATCH('2013_roster_v1.4'!$A65*100+'2013_roster_v1.4'!$B65,Batters[[rbikey]:[rbikey]],0))</f>
        <v>279</v>
      </c>
      <c r="F65">
        <f>INDEX(Batters[HR],MATCH('2013_roster_v1.4'!$A65*100+'2013_roster_v1.4'!$B65,Batters[[rbikey]:[rbikey]],0))</f>
        <v>8</v>
      </c>
      <c r="G65">
        <f>INDEX(Batters[Contact],MATCH('2013_roster_v1.4'!$A65*100+'2013_roster_v1.4'!$B65,Batters[[rbikey]:[rbikey]],0))</f>
        <v>16</v>
      </c>
      <c r="H65">
        <f>INDEX(Batters[Power],MATCH('2013_roster_v1.4'!$A65*100+'2013_roster_v1.4'!$B65,Batters[[rbikey]:[rbikey]],0))</f>
        <v>745</v>
      </c>
      <c r="I65">
        <f>INDEX(Batters[Speed],MATCH('2013_roster_v1.4'!$A65*100+'2013_roster_v1.4'!$B65,Batters[[rbikey]:[rbikey]],0))</f>
        <v>129</v>
      </c>
      <c r="J65">
        <f>INDEX(Batters[Fielding],MATCH('2013_roster_v1.4'!$A65*100+'2013_roster_v1.4'!$B65,Batters[[rbikey]:[rbikey]],0))</f>
        <v>2</v>
      </c>
      <c r="K65">
        <f>INDEX(Batters[Switch],MATCH('2013_roster_v1.4'!$A65*100+'2013_roster_v1.4'!$B65,Batters[[rbikey]:[rbikey]],0))</f>
        <v>1</v>
      </c>
    </row>
    <row r="66" spans="1:11" x14ac:dyDescent="0.25">
      <c r="A66">
        <v>35</v>
      </c>
      <c r="B66">
        <v>8</v>
      </c>
      <c r="C66" t="str">
        <f>INDEX(Batters[rbiname],MATCH('2013_roster_v1.4'!$A66*100+'2013_roster_v1.4'!$B66,Batters[[rbikey]:[rbikey]],0))</f>
        <v>R.Goins</v>
      </c>
      <c r="D66">
        <f>INDEX(Batters[Stance],MATCH('2013_roster_v1.4'!$A66*100+'2013_roster_v1.4'!$B66,Batters[[rbikey]:[rbikey]],0))</f>
        <v>1</v>
      </c>
      <c r="E66">
        <f>INDEX(Batters[AVG],MATCH('2013_roster_v1.4'!$A66*100+'2013_roster_v1.4'!$B66,Batters[[rbikey]:[rbikey]],0))</f>
        <v>250</v>
      </c>
      <c r="F66">
        <f>INDEX(Batters[HR],MATCH('2013_roster_v1.4'!$A66*100+'2013_roster_v1.4'!$B66,Batters[[rbikey]:[rbikey]],0))</f>
        <v>2</v>
      </c>
      <c r="G66">
        <f>INDEX(Batters[Contact],MATCH('2013_roster_v1.4'!$A66*100+'2013_roster_v1.4'!$B66,Batters[[rbikey]:[rbikey]],0))</f>
        <v>21</v>
      </c>
      <c r="H66">
        <f>INDEX(Batters[Power],MATCH('2013_roster_v1.4'!$A66*100+'2013_roster_v1.4'!$B66,Batters[[rbikey]:[rbikey]],0))</f>
        <v>715</v>
      </c>
      <c r="I66">
        <f>INDEX(Batters[Speed],MATCH('2013_roster_v1.4'!$A66*100+'2013_roster_v1.4'!$B66,Batters[[rbikey]:[rbikey]],0))</f>
        <v>120</v>
      </c>
      <c r="J66">
        <f>INDEX(Batters[Fielding],MATCH('2013_roster_v1.4'!$A66*100+'2013_roster_v1.4'!$B66,Batters[[rbikey]:[rbikey]],0))</f>
        <v>1</v>
      </c>
      <c r="K66">
        <f>INDEX(Batters[Switch],MATCH('2013_roster_v1.4'!$A66*100+'2013_roster_v1.4'!$B66,Batters[[rbikey]:[rbikey]],0))</f>
        <v>0</v>
      </c>
    </row>
    <row r="67" spans="1:11" x14ac:dyDescent="0.25">
      <c r="A67">
        <v>35</v>
      </c>
      <c r="B67">
        <v>9</v>
      </c>
      <c r="C67" t="str">
        <f>INDEX(Batters[rbiname],MATCH('2013_roster_v1.4'!$A67*100+'2013_roster_v1.4'!$B67,Batters[[rbikey]:[rbikey]],0))</f>
        <v>Cordell</v>
      </c>
      <c r="D67">
        <f>INDEX(Batters[Stance],MATCH('2013_roster_v1.4'!$A67*100+'2013_roster_v1.4'!$B67,Batters[[rbikey]:[rbikey]],0))</f>
        <v>0</v>
      </c>
      <c r="E67">
        <f>INDEX(Batters[AVG],MATCH('2013_roster_v1.4'!$A67*100+'2013_roster_v1.4'!$B67,Batters[[rbikey]:[rbikey]],0))</f>
        <v>221</v>
      </c>
      <c r="F67">
        <f>INDEX(Batters[HR],MATCH('2013_roster_v1.4'!$A67*100+'2013_roster_v1.4'!$B67,Batters[[rbikey]:[rbikey]],0))</f>
        <v>7</v>
      </c>
      <c r="G67">
        <f>INDEX(Batters[Contact],MATCH('2013_roster_v1.4'!$A67*100+'2013_roster_v1.4'!$B67,Batters[[rbikey]:[rbikey]],0))</f>
        <v>25</v>
      </c>
      <c r="H67">
        <f>INDEX(Batters[Power],MATCH('2013_roster_v1.4'!$A67*100+'2013_roster_v1.4'!$B67,Batters[[rbikey]:[rbikey]],0))</f>
        <v>740</v>
      </c>
      <c r="I67">
        <f>INDEX(Batters[Speed],MATCH('2013_roster_v1.4'!$A67*100+'2013_roster_v1.4'!$B67,Batters[[rbikey]:[rbikey]],0))</f>
        <v>122</v>
      </c>
      <c r="J67">
        <f>INDEX(Batters[Fielding],MATCH('2013_roster_v1.4'!$A67*100+'2013_roster_v1.4'!$B67,Batters[[rbikey]:[rbikey]],0))</f>
        <v>2</v>
      </c>
      <c r="K67">
        <f>INDEX(Batters[Switch],MATCH('2013_roster_v1.4'!$A67*100+'2013_roster_v1.4'!$B67,Batters[[rbikey]:[rbikey]],0))</f>
        <v>0</v>
      </c>
    </row>
    <row r="68" spans="1:11" x14ac:dyDescent="0.25">
      <c r="A68">
        <v>35</v>
      </c>
      <c r="B68">
        <v>10</v>
      </c>
      <c r="C68" t="str">
        <f>INDEX(Batters[rbiname],MATCH('2013_roster_v1.4'!$A68*100+'2013_roster_v1.4'!$B68,Batters[[rbikey]:[rbikey]],0))</f>
        <v>Sanchez</v>
      </c>
      <c r="D68">
        <f>INDEX(Batters[Stance],MATCH('2013_roster_v1.4'!$A68*100+'2013_roster_v1.4'!$B68,Batters[[rbikey]:[rbikey]],0))</f>
        <v>0</v>
      </c>
      <c r="E68">
        <f>INDEX(Batters[AVG],MATCH('2013_roster_v1.4'!$A68*100+'2013_roster_v1.4'!$B68,Batters[[rbikey]:[rbikey]],0))</f>
        <v>252</v>
      </c>
      <c r="F68">
        <f>INDEX(Batters[HR],MATCH('2013_roster_v1.4'!$A68*100+'2013_roster_v1.4'!$B68,Batters[[rbikey]:[rbikey]],0))</f>
        <v>2</v>
      </c>
      <c r="G68">
        <f>INDEX(Batters[Contact],MATCH('2013_roster_v1.4'!$A68*100+'2013_roster_v1.4'!$B68,Batters[[rbikey]:[rbikey]],0))</f>
        <v>20</v>
      </c>
      <c r="H68">
        <f>INDEX(Batters[Power],MATCH('2013_roster_v1.4'!$A68*100+'2013_roster_v1.4'!$B68,Batters[[rbikey]:[rbikey]],0))</f>
        <v>715</v>
      </c>
      <c r="I68">
        <f>INDEX(Batters[Speed],MATCH('2013_roster_v1.4'!$A68*100+'2013_roster_v1.4'!$B68,Batters[[rbikey]:[rbikey]],0))</f>
        <v>123</v>
      </c>
      <c r="J68">
        <f>INDEX(Batters[Fielding],MATCH('2013_roster_v1.4'!$A68*100+'2013_roster_v1.4'!$B68,Batters[[rbikey]:[rbikey]],0))</f>
        <v>1</v>
      </c>
      <c r="K68">
        <f>INDEX(Batters[Switch],MATCH('2013_roster_v1.4'!$A68*100+'2013_roster_v1.4'!$B68,Batters[[rbikey]:[rbikey]],0))</f>
        <v>1</v>
      </c>
    </row>
    <row r="69" spans="1:11" x14ac:dyDescent="0.25">
      <c r="A69">
        <v>35</v>
      </c>
      <c r="B69">
        <v>11</v>
      </c>
      <c r="C69" t="str">
        <f>INDEX(Batters[rbiname],MATCH('2013_roster_v1.4'!$A69*100+'2013_roster_v1.4'!$B69,Batters[[rbikey]:[rbikey]],0))</f>
        <v>J.Jay</v>
      </c>
      <c r="D69">
        <f>INDEX(Batters[Stance],MATCH('2013_roster_v1.4'!$A69*100+'2013_roster_v1.4'!$B69,Batters[[rbikey]:[rbikey]],0))</f>
        <v>1</v>
      </c>
      <c r="E69">
        <f>INDEX(Batters[AVG],MATCH('2013_roster_v1.4'!$A69*100+'2013_roster_v1.4'!$B69,Batters[[rbikey]:[rbikey]],0))</f>
        <v>267</v>
      </c>
      <c r="F69">
        <f>INDEX(Batters[HR],MATCH('2013_roster_v1.4'!$A69*100+'2013_roster_v1.4'!$B69,Batters[[rbikey]:[rbikey]],0))</f>
        <v>0</v>
      </c>
      <c r="G69">
        <f>INDEX(Batters[Contact],MATCH('2013_roster_v1.4'!$A69*100+'2013_roster_v1.4'!$B69,Batters[[rbikey]:[rbikey]],0))</f>
        <v>18</v>
      </c>
      <c r="H69">
        <f>INDEX(Batters[Power],MATCH('2013_roster_v1.4'!$A69*100+'2013_roster_v1.4'!$B69,Batters[[rbikey]:[rbikey]],0))</f>
        <v>705</v>
      </c>
      <c r="I69">
        <f>INDEX(Batters[Speed],MATCH('2013_roster_v1.4'!$A69*100+'2013_roster_v1.4'!$B69,Batters[[rbikey]:[rbikey]],0))</f>
        <v>120</v>
      </c>
      <c r="J69">
        <f>INDEX(Batters[Fielding],MATCH('2013_roster_v1.4'!$A69*100+'2013_roster_v1.4'!$B69,Batters[[rbikey]:[rbikey]],0))</f>
        <v>2</v>
      </c>
      <c r="K69">
        <f>INDEX(Batters[Switch],MATCH('2013_roster_v1.4'!$A69*100+'2013_roster_v1.4'!$B69,Batters[[rbikey]:[rbikey]],0))</f>
        <v>0</v>
      </c>
    </row>
    <row r="70" spans="1:11" x14ac:dyDescent="0.25">
      <c r="A70">
        <v>35</v>
      </c>
      <c r="B70">
        <v>12</v>
      </c>
      <c r="C70" t="str">
        <f>INDEX(Batters[rbiname],MATCH('2013_roster_v1.4'!$A70*100+'2013_roster_v1.4'!$B70,Batters[[rbikey]:[rbikey]],0))</f>
        <v>C.Tilson</v>
      </c>
      <c r="D70">
        <f>INDEX(Batters[Stance],MATCH('2013_roster_v1.4'!$A70*100+'2013_roster_v1.4'!$B70,Batters[[rbikey]:[rbikey]],0))</f>
        <v>1</v>
      </c>
      <c r="E70">
        <f>INDEX(Batters[AVG],MATCH('2013_roster_v1.4'!$A70*100+'2013_roster_v1.4'!$B70,Batters[[rbikey]:[rbikey]],0))</f>
        <v>229</v>
      </c>
      <c r="F70">
        <f>INDEX(Batters[HR],MATCH('2013_roster_v1.4'!$A70*100+'2013_roster_v1.4'!$B70,Batters[[rbikey]:[rbikey]],0))</f>
        <v>1</v>
      </c>
      <c r="G70">
        <f>INDEX(Batters[Contact],MATCH('2013_roster_v1.4'!$A70*100+'2013_roster_v1.4'!$B70,Batters[[rbikey]:[rbikey]],0))</f>
        <v>24</v>
      </c>
      <c r="H70">
        <f>INDEX(Batters[Power],MATCH('2013_roster_v1.4'!$A70*100+'2013_roster_v1.4'!$B70,Batters[[rbikey]:[rbikey]],0))</f>
        <v>710</v>
      </c>
      <c r="I70">
        <f>INDEX(Batters[Speed],MATCH('2013_roster_v1.4'!$A70*100+'2013_roster_v1.4'!$B70,Batters[[rbikey]:[rbikey]],0))</f>
        <v>123</v>
      </c>
      <c r="J70">
        <f>INDEX(Batters[Fielding],MATCH('2013_roster_v1.4'!$A70*100+'2013_roster_v1.4'!$B70,Batters[[rbikey]:[rbikey]],0))</f>
        <v>2</v>
      </c>
      <c r="K70">
        <f>INDEX(Batters[Switch],MATCH('2013_roster_v1.4'!$A70*100+'2013_roster_v1.4'!$B70,Batters[[rbikey]:[rbikey]],0))</f>
        <v>0</v>
      </c>
    </row>
    <row r="71" spans="1:11" x14ac:dyDescent="0.25">
      <c r="A71">
        <v>35</v>
      </c>
      <c r="B71">
        <v>13</v>
      </c>
      <c r="C71" t="str">
        <f>INDEX(Batters[rbiname],MATCH('2013_roster_v1.4'!$A71*100+'2013_roster_v1.4'!$B71,Batters[[rbikey]:[rbikey]],0))</f>
        <v>Y.Alonso</v>
      </c>
      <c r="D71">
        <f>INDEX(Batters[Stance],MATCH('2013_roster_v1.4'!$A71*100+'2013_roster_v1.4'!$B71,Batters[[rbikey]:[rbikey]],0))</f>
        <v>1</v>
      </c>
      <c r="E71">
        <f>INDEX(Batters[AVG],MATCH('2013_roster_v1.4'!$A71*100+'2013_roster_v1.4'!$B71,Batters[[rbikey]:[rbikey]],0))</f>
        <v>178</v>
      </c>
      <c r="F71">
        <f>INDEX(Batters[HR],MATCH('2013_roster_v1.4'!$A71*100+'2013_roster_v1.4'!$B71,Batters[[rbikey]:[rbikey]],0))</f>
        <v>7</v>
      </c>
      <c r="G71">
        <f>INDEX(Batters[Contact],MATCH('2013_roster_v1.4'!$A71*100+'2013_roster_v1.4'!$B71,Batters[[rbikey]:[rbikey]],0))</f>
        <v>30</v>
      </c>
      <c r="H71">
        <f>INDEX(Batters[Power],MATCH('2013_roster_v1.4'!$A71*100+'2013_roster_v1.4'!$B71,Batters[[rbikey]:[rbikey]],0))</f>
        <v>740</v>
      </c>
      <c r="I71">
        <f>INDEX(Batters[Speed],MATCH('2013_roster_v1.4'!$A71*100+'2013_roster_v1.4'!$B71,Batters[[rbikey]:[rbikey]],0))</f>
        <v>120</v>
      </c>
      <c r="J71">
        <f>INDEX(Batters[Fielding],MATCH('2013_roster_v1.4'!$A71*100+'2013_roster_v1.4'!$B71,Batters[[rbikey]:[rbikey]],0))</f>
        <v>1</v>
      </c>
      <c r="K71">
        <f>INDEX(Batters[Switch],MATCH('2013_roster_v1.4'!$A71*100+'2013_roster_v1.4'!$B71,Batters[[rbikey]:[rbikey]],0))</f>
        <v>0</v>
      </c>
    </row>
    <row r="72" spans="1:11" x14ac:dyDescent="0.25">
      <c r="A72">
        <v>36</v>
      </c>
      <c r="B72">
        <v>0</v>
      </c>
      <c r="C72" t="str">
        <f>INDEX(Batters[rbiname],MATCH('2013_roster_v1.4'!$A72*100+'2013_roster_v1.4'!$B72,Batters[[rbikey]:[rbikey]],0))</f>
        <v>Simmons</v>
      </c>
      <c r="D72">
        <f>INDEX(Batters[Stance],MATCH('2013_roster_v1.4'!$A72*100+'2013_roster_v1.4'!$B72,Batters[[rbikey]:[rbikey]],0))</f>
        <v>0</v>
      </c>
      <c r="E72">
        <f>INDEX(Batters[AVG],MATCH('2013_roster_v1.4'!$A72*100+'2013_roster_v1.4'!$B72,Batters[[rbikey]:[rbikey]],0))</f>
        <v>264</v>
      </c>
      <c r="F72">
        <f>INDEX(Batters[HR],MATCH('2013_roster_v1.4'!$A72*100+'2013_roster_v1.4'!$B72,Batters[[rbikey]:[rbikey]],0))</f>
        <v>7</v>
      </c>
      <c r="G72">
        <f>INDEX(Batters[Contact],MATCH('2013_roster_v1.4'!$A72*100+'2013_roster_v1.4'!$B72,Batters[[rbikey]:[rbikey]],0))</f>
        <v>18</v>
      </c>
      <c r="H72">
        <f>INDEX(Batters[Power],MATCH('2013_roster_v1.4'!$A72*100+'2013_roster_v1.4'!$B72,Batters[[rbikey]:[rbikey]],0))</f>
        <v>740</v>
      </c>
      <c r="I72">
        <f>INDEX(Batters[Speed],MATCH('2013_roster_v1.4'!$A72*100+'2013_roster_v1.4'!$B72,Batters[[rbikey]:[rbikey]],0))</f>
        <v>126</v>
      </c>
      <c r="J72">
        <f>INDEX(Batters[Fielding],MATCH('2013_roster_v1.4'!$A72*100+'2013_roster_v1.4'!$B72,Batters[[rbikey]:[rbikey]],0))</f>
        <v>1</v>
      </c>
      <c r="K72">
        <f>INDEX(Batters[Switch],MATCH('2013_roster_v1.4'!$A72*100+'2013_roster_v1.4'!$B72,Batters[[rbikey]:[rbikey]],0))</f>
        <v>0</v>
      </c>
    </row>
    <row r="73" spans="1:11" x14ac:dyDescent="0.25">
      <c r="A73">
        <v>36</v>
      </c>
      <c r="B73">
        <v>1</v>
      </c>
      <c r="C73" t="str">
        <f>INDEX(Batters[rbiname],MATCH('2013_roster_v1.4'!$A73*100+'2013_roster_v1.4'!$B73,Batters[[rbikey]:[rbikey]],0))</f>
        <v>La Stell</v>
      </c>
      <c r="D73">
        <f>INDEX(Batters[Stance],MATCH('2013_roster_v1.4'!$A73*100+'2013_roster_v1.4'!$B73,Batters[[rbikey]:[rbikey]],0))</f>
        <v>1</v>
      </c>
      <c r="E73">
        <f>INDEX(Batters[AVG],MATCH('2013_roster_v1.4'!$A73*100+'2013_roster_v1.4'!$B73,Batters[[rbikey]:[rbikey]],0))</f>
        <v>295</v>
      </c>
      <c r="F73">
        <f>INDEX(Batters[HR],MATCH('2013_roster_v1.4'!$A73*100+'2013_roster_v1.4'!$B73,Batters[[rbikey]:[rbikey]],0))</f>
        <v>16</v>
      </c>
      <c r="G73">
        <f>INDEX(Batters[Contact],MATCH('2013_roster_v1.4'!$A73*100+'2013_roster_v1.4'!$B73,Batters[[rbikey]:[rbikey]],0))</f>
        <v>13</v>
      </c>
      <c r="H73">
        <f>INDEX(Batters[Power],MATCH('2013_roster_v1.4'!$A73*100+'2013_roster_v1.4'!$B73,Batters[[rbikey]:[rbikey]],0))</f>
        <v>797</v>
      </c>
      <c r="I73">
        <f>INDEX(Batters[Speed],MATCH('2013_roster_v1.4'!$A73*100+'2013_roster_v1.4'!$B73,Batters[[rbikey]:[rbikey]],0))</f>
        <v>120</v>
      </c>
      <c r="J73">
        <f>INDEX(Batters[Fielding],MATCH('2013_roster_v1.4'!$A73*100+'2013_roster_v1.4'!$B73,Batters[[rbikey]:[rbikey]],0))</f>
        <v>1</v>
      </c>
      <c r="K73">
        <f>INDEX(Batters[Switch],MATCH('2013_roster_v1.4'!$A73*100+'2013_roster_v1.4'!$B73,Batters[[rbikey]:[rbikey]],0))</f>
        <v>0</v>
      </c>
    </row>
    <row r="74" spans="1:11" x14ac:dyDescent="0.25">
      <c r="A74">
        <v>36</v>
      </c>
      <c r="B74">
        <v>2</v>
      </c>
      <c r="C74" t="str">
        <f>INDEX(Batters[rbiname],MATCH('2013_roster_v1.4'!$A74*100+'2013_roster_v1.4'!$B74,Batters[[rbikey]:[rbikey]],0))</f>
        <v>Goodwin</v>
      </c>
      <c r="D74">
        <f>INDEX(Batters[Stance],MATCH('2013_roster_v1.4'!$A74*100+'2013_roster_v1.4'!$B74,Batters[[rbikey]:[rbikey]],0))</f>
        <v>1</v>
      </c>
      <c r="E74">
        <f>INDEX(Batters[AVG],MATCH('2013_roster_v1.4'!$A74*100+'2013_roster_v1.4'!$B74,Batters[[rbikey]:[rbikey]],0))</f>
        <v>262</v>
      </c>
      <c r="F74">
        <f>INDEX(Batters[HR],MATCH('2013_roster_v1.4'!$A74*100+'2013_roster_v1.4'!$B74,Batters[[rbikey]:[rbikey]],0))</f>
        <v>17</v>
      </c>
      <c r="G74">
        <f>INDEX(Batters[Contact],MATCH('2013_roster_v1.4'!$A74*100+'2013_roster_v1.4'!$B74,Batters[[rbikey]:[rbikey]],0))</f>
        <v>19</v>
      </c>
      <c r="H74">
        <f>INDEX(Batters[Power],MATCH('2013_roster_v1.4'!$A74*100+'2013_roster_v1.4'!$B74,Batters[[rbikey]:[rbikey]],0))</f>
        <v>800</v>
      </c>
      <c r="I74">
        <f>INDEX(Batters[Speed],MATCH('2013_roster_v1.4'!$A74*100+'2013_roster_v1.4'!$B74,Batters[[rbikey]:[rbikey]],0))</f>
        <v>125</v>
      </c>
      <c r="J74">
        <f>INDEX(Batters[Fielding],MATCH('2013_roster_v1.4'!$A74*100+'2013_roster_v1.4'!$B74,Batters[[rbikey]:[rbikey]],0))</f>
        <v>2</v>
      </c>
      <c r="K74">
        <f>INDEX(Batters[Switch],MATCH('2013_roster_v1.4'!$A74*100+'2013_roster_v1.4'!$B74,Batters[[rbikey]:[rbikey]],0))</f>
        <v>0</v>
      </c>
    </row>
    <row r="75" spans="1:11" x14ac:dyDescent="0.25">
      <c r="A75">
        <v>36</v>
      </c>
      <c r="B75">
        <v>3</v>
      </c>
      <c r="C75" t="str">
        <f>INDEX(Batters[rbiname],MATCH('2013_roster_v1.4'!$A75*100+'2013_roster_v1.4'!$B75,Batters[[rbikey]:[rbikey]],0))</f>
        <v>M.Trout</v>
      </c>
      <c r="D75">
        <f>INDEX(Batters[Stance],MATCH('2013_roster_v1.4'!$A75*100+'2013_roster_v1.4'!$B75,Batters[[rbikey]:[rbikey]],0))</f>
        <v>0</v>
      </c>
      <c r="E75">
        <f>INDEX(Batters[AVG],MATCH('2013_roster_v1.4'!$A75*100+'2013_roster_v1.4'!$B75,Batters[[rbikey]:[rbikey]],0))</f>
        <v>291</v>
      </c>
      <c r="F75">
        <f>INDEX(Batters[HR],MATCH('2013_roster_v1.4'!$A75*100+'2013_roster_v1.4'!$B75,Batters[[rbikey]:[rbikey]],0))</f>
        <v>45</v>
      </c>
      <c r="G75">
        <f>INDEX(Batters[Contact],MATCH('2013_roster_v1.4'!$A75*100+'2013_roster_v1.4'!$B75,Batters[[rbikey]:[rbikey]],0))</f>
        <v>14</v>
      </c>
      <c r="H75">
        <f>INDEX(Batters[Power],MATCH('2013_roster_v1.4'!$A75*100+'2013_roster_v1.4'!$B75,Batters[[rbikey]:[rbikey]],0))</f>
        <v>958</v>
      </c>
      <c r="I75">
        <f>INDEX(Batters[Speed],MATCH('2013_roster_v1.4'!$A75*100+'2013_roster_v1.4'!$B75,Batters[[rbikey]:[rbikey]],0))</f>
        <v>128</v>
      </c>
      <c r="J75">
        <f>INDEX(Batters[Fielding],MATCH('2013_roster_v1.4'!$A75*100+'2013_roster_v1.4'!$B75,Batters[[rbikey]:[rbikey]],0))</f>
        <v>2</v>
      </c>
      <c r="K75">
        <f>INDEX(Batters[Switch],MATCH('2013_roster_v1.4'!$A75*100+'2013_roster_v1.4'!$B75,Batters[[rbikey]:[rbikey]],0))</f>
        <v>0</v>
      </c>
    </row>
    <row r="76" spans="1:11" x14ac:dyDescent="0.25">
      <c r="A76">
        <v>36</v>
      </c>
      <c r="B76">
        <v>4</v>
      </c>
      <c r="C76" t="str">
        <f>INDEX(Batters[rbiname],MATCH('2013_roster_v1.4'!$A76*100+'2013_roster_v1.4'!$B76,Batters[[rbikey]:[rbikey]],0))</f>
        <v>Calhoun</v>
      </c>
      <c r="D76">
        <f>INDEX(Batters[Stance],MATCH('2013_roster_v1.4'!$A76*100+'2013_roster_v1.4'!$B76,Batters[[rbikey]:[rbikey]],0))</f>
        <v>1</v>
      </c>
      <c r="E76">
        <f>INDEX(Batters[AVG],MATCH('2013_roster_v1.4'!$A76*100+'2013_roster_v1.4'!$B76,Batters[[rbikey]:[rbikey]],0))</f>
        <v>232</v>
      </c>
      <c r="F76">
        <f>INDEX(Batters[HR],MATCH('2013_roster_v1.4'!$A76*100+'2013_roster_v1.4'!$B76,Batters[[rbikey]:[rbikey]],0))</f>
        <v>33</v>
      </c>
      <c r="G76">
        <f>INDEX(Batters[Contact],MATCH('2013_roster_v1.4'!$A76*100+'2013_roster_v1.4'!$B76,Batters[[rbikey]:[rbikey]],0))</f>
        <v>23</v>
      </c>
      <c r="H76">
        <f>INDEX(Batters[Power],MATCH('2013_roster_v1.4'!$A76*100+'2013_roster_v1.4'!$B76,Batters[[rbikey]:[rbikey]],0))</f>
        <v>879</v>
      </c>
      <c r="I76">
        <f>INDEX(Batters[Speed],MATCH('2013_roster_v1.4'!$A76*100+'2013_roster_v1.4'!$B76,Batters[[rbikey]:[rbikey]],0))</f>
        <v>123</v>
      </c>
      <c r="J76">
        <f>INDEX(Batters[Fielding],MATCH('2013_roster_v1.4'!$A76*100+'2013_roster_v1.4'!$B76,Batters[[rbikey]:[rbikey]],0))</f>
        <v>2</v>
      </c>
      <c r="K76">
        <f>INDEX(Batters[Switch],MATCH('2013_roster_v1.4'!$A76*100+'2013_roster_v1.4'!$B76,Batters[[rbikey]:[rbikey]],0))</f>
        <v>0</v>
      </c>
    </row>
    <row r="77" spans="1:11" x14ac:dyDescent="0.25">
      <c r="A77">
        <v>36</v>
      </c>
      <c r="B77">
        <v>5</v>
      </c>
      <c r="C77" t="str">
        <f>INDEX(Batters[rbiname],MATCH('2013_roster_v1.4'!$A77*100+'2013_roster_v1.4'!$B77,Batters[[rbikey]:[rbikey]],0))</f>
        <v>A.Pujols</v>
      </c>
      <c r="D77">
        <f>INDEX(Batters[Stance],MATCH('2013_roster_v1.4'!$A77*100+'2013_roster_v1.4'!$B77,Batters[[rbikey]:[rbikey]],0))</f>
        <v>0</v>
      </c>
      <c r="E77">
        <f>INDEX(Batters[AVG],MATCH('2013_roster_v1.4'!$A77*100+'2013_roster_v1.4'!$B77,Batters[[rbikey]:[rbikey]],0))</f>
        <v>244</v>
      </c>
      <c r="F77">
        <f>INDEX(Batters[HR],MATCH('2013_roster_v1.4'!$A77*100+'2013_roster_v1.4'!$B77,Batters[[rbikey]:[rbikey]],0))</f>
        <v>23</v>
      </c>
      <c r="G77">
        <f>INDEX(Batters[Contact],MATCH('2013_roster_v1.4'!$A77*100+'2013_roster_v1.4'!$B77,Batters[[rbikey]:[rbikey]],0))</f>
        <v>21</v>
      </c>
      <c r="H77">
        <f>INDEX(Batters[Power],MATCH('2013_roster_v1.4'!$A77*100+'2013_roster_v1.4'!$B77,Batters[[rbikey]:[rbikey]],0))</f>
        <v>824</v>
      </c>
      <c r="I77">
        <f>INDEX(Batters[Speed],MATCH('2013_roster_v1.4'!$A77*100+'2013_roster_v1.4'!$B77,Batters[[rbikey]:[rbikey]],0))</f>
        <v>123</v>
      </c>
      <c r="J77">
        <f>INDEX(Batters[Fielding],MATCH('2013_roster_v1.4'!$A77*100+'2013_roster_v1.4'!$B77,Batters[[rbikey]:[rbikey]],0))</f>
        <v>1</v>
      </c>
      <c r="K77">
        <f>INDEX(Batters[Switch],MATCH('2013_roster_v1.4'!$A77*100+'2013_roster_v1.4'!$B77,Batters[[rbikey]:[rbikey]],0))</f>
        <v>0</v>
      </c>
    </row>
    <row r="78" spans="1:11" x14ac:dyDescent="0.25">
      <c r="A78">
        <v>36</v>
      </c>
      <c r="B78">
        <v>6</v>
      </c>
      <c r="C78" t="str">
        <f>INDEX(Batters[rbiname],MATCH('2013_roster_v1.4'!$A78*100+'2013_roster_v1.4'!$B78,Batters[[rbikey]:[rbikey]],0))</f>
        <v>Fletcher</v>
      </c>
      <c r="D78">
        <f>INDEX(Batters[Stance],MATCH('2013_roster_v1.4'!$A78*100+'2013_roster_v1.4'!$B78,Batters[[rbikey]:[rbikey]],0))</f>
        <v>0</v>
      </c>
      <c r="E78">
        <f>INDEX(Batters[AVG],MATCH('2013_roster_v1.4'!$A78*100+'2013_roster_v1.4'!$B78,Batters[[rbikey]:[rbikey]],0))</f>
        <v>290</v>
      </c>
      <c r="F78">
        <f>INDEX(Batters[HR],MATCH('2013_roster_v1.4'!$A78*100+'2013_roster_v1.4'!$B78,Batters[[rbikey]:[rbikey]],0))</f>
        <v>6</v>
      </c>
      <c r="G78">
        <f>INDEX(Batters[Contact],MATCH('2013_roster_v1.4'!$A78*100+'2013_roster_v1.4'!$B78,Batters[[rbikey]:[rbikey]],0))</f>
        <v>14</v>
      </c>
      <c r="H78">
        <f>INDEX(Batters[Power],MATCH('2013_roster_v1.4'!$A78*100+'2013_roster_v1.4'!$B78,Batters[[rbikey]:[rbikey]],0))</f>
        <v>735</v>
      </c>
      <c r="I78">
        <f>INDEX(Batters[Speed],MATCH('2013_roster_v1.4'!$A78*100+'2013_roster_v1.4'!$B78,Batters[[rbikey]:[rbikey]],0))</f>
        <v>126</v>
      </c>
      <c r="J78">
        <f>INDEX(Batters[Fielding],MATCH('2013_roster_v1.4'!$A78*100+'2013_roster_v1.4'!$B78,Batters[[rbikey]:[rbikey]],0))</f>
        <v>1</v>
      </c>
      <c r="K78">
        <f>INDEX(Batters[Switch],MATCH('2013_roster_v1.4'!$A78*100+'2013_roster_v1.4'!$B78,Batters[[rbikey]:[rbikey]],0))</f>
        <v>0</v>
      </c>
    </row>
    <row r="79" spans="1:11" x14ac:dyDescent="0.25">
      <c r="A79">
        <v>36</v>
      </c>
      <c r="B79">
        <v>7</v>
      </c>
      <c r="C79" t="str">
        <f>INDEX(Batters[rbiname],MATCH('2013_roster_v1.4'!$A79*100+'2013_roster_v1.4'!$B79,Batters[[rbikey]:[rbikey]],0))</f>
        <v>J.Upton</v>
      </c>
      <c r="D79">
        <f>INDEX(Batters[Stance],MATCH('2013_roster_v1.4'!$A79*100+'2013_roster_v1.4'!$B79,Batters[[rbikey]:[rbikey]],0))</f>
        <v>0</v>
      </c>
      <c r="E79">
        <f>INDEX(Batters[AVG],MATCH('2013_roster_v1.4'!$A79*100+'2013_roster_v1.4'!$B79,Batters[[rbikey]:[rbikey]],0))</f>
        <v>215</v>
      </c>
      <c r="F79">
        <f>INDEX(Batters[HR],MATCH('2013_roster_v1.4'!$A79*100+'2013_roster_v1.4'!$B79,Batters[[rbikey]:[rbikey]],0))</f>
        <v>12</v>
      </c>
      <c r="G79">
        <f>INDEX(Batters[Contact],MATCH('2013_roster_v1.4'!$A79*100+'2013_roster_v1.4'!$B79,Batters[[rbikey]:[rbikey]],0))</f>
        <v>26</v>
      </c>
      <c r="H79">
        <f>INDEX(Batters[Power],MATCH('2013_roster_v1.4'!$A79*100+'2013_roster_v1.4'!$B79,Batters[[rbikey]:[rbikey]],0))</f>
        <v>768</v>
      </c>
      <c r="I79">
        <f>INDEX(Batters[Speed],MATCH('2013_roster_v1.4'!$A79*100+'2013_roster_v1.4'!$B79,Batters[[rbikey]:[rbikey]],0))</f>
        <v>120</v>
      </c>
      <c r="J79">
        <f>INDEX(Batters[Fielding],MATCH('2013_roster_v1.4'!$A79*100+'2013_roster_v1.4'!$B79,Batters[[rbikey]:[rbikey]],0))</f>
        <v>2</v>
      </c>
      <c r="K79">
        <f>INDEX(Batters[Switch],MATCH('2013_roster_v1.4'!$A79*100+'2013_roster_v1.4'!$B79,Batters[[rbikey]:[rbikey]],0))</f>
        <v>0</v>
      </c>
    </row>
    <row r="80" spans="1:11" x14ac:dyDescent="0.25">
      <c r="A80">
        <v>36</v>
      </c>
      <c r="B80">
        <v>8</v>
      </c>
      <c r="C80" t="str">
        <f>INDEX(Batters[rbiname],MATCH('2013_roster_v1.4'!$A80*100+'2013_roster_v1.4'!$B80,Batters[[rbikey]:[rbikey]],0))</f>
        <v>M.Thaiss</v>
      </c>
      <c r="D80">
        <f>INDEX(Batters[Stance],MATCH('2013_roster_v1.4'!$A80*100+'2013_roster_v1.4'!$B80,Batters[[rbikey]:[rbikey]],0))</f>
        <v>1</v>
      </c>
      <c r="E80">
        <f>INDEX(Batters[AVG],MATCH('2013_roster_v1.4'!$A80*100+'2013_roster_v1.4'!$B80,Batters[[rbikey]:[rbikey]],0))</f>
        <v>211</v>
      </c>
      <c r="F80">
        <f>INDEX(Batters[HR],MATCH('2013_roster_v1.4'!$A80*100+'2013_roster_v1.4'!$B80,Batters[[rbikey]:[rbikey]],0))</f>
        <v>8</v>
      </c>
      <c r="G80">
        <f>INDEX(Batters[Contact],MATCH('2013_roster_v1.4'!$A80*100+'2013_roster_v1.4'!$B80,Batters[[rbikey]:[rbikey]],0))</f>
        <v>26</v>
      </c>
      <c r="H80">
        <f>INDEX(Batters[Power],MATCH('2013_roster_v1.4'!$A80*100+'2013_roster_v1.4'!$B80,Batters[[rbikey]:[rbikey]],0))</f>
        <v>749</v>
      </c>
      <c r="I80">
        <f>INDEX(Batters[Speed],MATCH('2013_roster_v1.4'!$A80*100+'2013_roster_v1.4'!$B80,Batters[[rbikey]:[rbikey]],0))</f>
        <v>120</v>
      </c>
      <c r="J80">
        <f>INDEX(Batters[Fielding],MATCH('2013_roster_v1.4'!$A80*100+'2013_roster_v1.4'!$B80,Batters[[rbikey]:[rbikey]],0))</f>
        <v>1</v>
      </c>
      <c r="K80">
        <f>INDEX(Batters[Switch],MATCH('2013_roster_v1.4'!$A80*100+'2013_roster_v1.4'!$B80,Batters[[rbikey]:[rbikey]],0))</f>
        <v>0</v>
      </c>
    </row>
    <row r="81" spans="1:11" x14ac:dyDescent="0.25">
      <c r="A81">
        <v>36</v>
      </c>
      <c r="B81">
        <v>9</v>
      </c>
      <c r="C81" t="str">
        <f>INDEX(Batters[rbiname],MATCH('2013_roster_v1.4'!$A81*100+'2013_roster_v1.4'!$B81,Batters[[rbikey]:[rbikey]],0))</f>
        <v>K.Smith</v>
      </c>
      <c r="D81">
        <f>INDEX(Batters[Stance],MATCH('2013_roster_v1.4'!$A81*100+'2013_roster_v1.4'!$B81,Batters[[rbikey]:[rbikey]],0))</f>
        <v>0</v>
      </c>
      <c r="E81">
        <f>INDEX(Batters[AVG],MATCH('2013_roster_v1.4'!$A81*100+'2013_roster_v1.4'!$B81,Batters[[rbikey]:[rbikey]],0))</f>
        <v>251</v>
      </c>
      <c r="F81">
        <f>INDEX(Batters[HR],MATCH('2013_roster_v1.4'!$A81*100+'2013_roster_v1.4'!$B81,Batters[[rbikey]:[rbikey]],0))</f>
        <v>5</v>
      </c>
      <c r="G81">
        <f>INDEX(Batters[Contact],MATCH('2013_roster_v1.4'!$A81*100+'2013_roster_v1.4'!$B81,Batters[[rbikey]:[rbikey]],0))</f>
        <v>20</v>
      </c>
      <c r="H81">
        <f>INDEX(Batters[Power],MATCH('2013_roster_v1.4'!$A81*100+'2013_roster_v1.4'!$B81,Batters[[rbikey]:[rbikey]],0))</f>
        <v>730</v>
      </c>
      <c r="I81">
        <f>INDEX(Batters[Speed],MATCH('2013_roster_v1.4'!$A81*100+'2013_roster_v1.4'!$B81,Batters[[rbikey]:[rbikey]],0))</f>
        <v>122</v>
      </c>
      <c r="J81">
        <f>INDEX(Batters[Fielding],MATCH('2013_roster_v1.4'!$A81*100+'2013_roster_v1.4'!$B81,Batters[[rbikey]:[rbikey]],0))</f>
        <v>0</v>
      </c>
      <c r="K81">
        <f>INDEX(Batters[Switch],MATCH('2013_roster_v1.4'!$A81*100+'2013_roster_v1.4'!$B81,Batters[[rbikey]:[rbikey]],0))</f>
        <v>0</v>
      </c>
    </row>
    <row r="82" spans="1:11" x14ac:dyDescent="0.25">
      <c r="A82">
        <v>36</v>
      </c>
      <c r="B82">
        <v>10</v>
      </c>
      <c r="C82" t="str">
        <f>INDEX(Batters[rbiname],MATCH('2013_roster_v1.4'!$A82*100+'2013_roster_v1.4'!$B82,Batters[[rbikey]:[rbikey]],0))</f>
        <v>Rengifo</v>
      </c>
      <c r="D82">
        <f>INDEX(Batters[Stance],MATCH('2013_roster_v1.4'!$A82*100+'2013_roster_v1.4'!$B82,Batters[[rbikey]:[rbikey]],0))</f>
        <v>0</v>
      </c>
      <c r="E82">
        <f>INDEX(Batters[AVG],MATCH('2013_roster_v1.4'!$A82*100+'2013_roster_v1.4'!$B82,Batters[[rbikey]:[rbikey]],0))</f>
        <v>238</v>
      </c>
      <c r="F82">
        <f>INDEX(Batters[HR],MATCH('2013_roster_v1.4'!$A82*100+'2013_roster_v1.4'!$B82,Batters[[rbikey]:[rbikey]],0))</f>
        <v>7</v>
      </c>
      <c r="G82">
        <f>INDEX(Batters[Contact],MATCH('2013_roster_v1.4'!$A82*100+'2013_roster_v1.4'!$B82,Batters[[rbikey]:[rbikey]],0))</f>
        <v>22</v>
      </c>
      <c r="H82">
        <f>INDEX(Batters[Power],MATCH('2013_roster_v1.4'!$A82*100+'2013_roster_v1.4'!$B82,Batters[[rbikey]:[rbikey]],0))</f>
        <v>740</v>
      </c>
      <c r="I82">
        <f>INDEX(Batters[Speed],MATCH('2013_roster_v1.4'!$A82*100+'2013_roster_v1.4'!$B82,Batters[[rbikey]:[rbikey]],0))</f>
        <v>121</v>
      </c>
      <c r="J82">
        <f>INDEX(Batters[Fielding],MATCH('2013_roster_v1.4'!$A82*100+'2013_roster_v1.4'!$B82,Batters[[rbikey]:[rbikey]],0))</f>
        <v>1</v>
      </c>
      <c r="K82">
        <f>INDEX(Batters[Switch],MATCH('2013_roster_v1.4'!$A82*100+'2013_roster_v1.4'!$B82,Batters[[rbikey]:[rbikey]],0))</f>
        <v>1</v>
      </c>
    </row>
    <row r="83" spans="1:11" x14ac:dyDescent="0.25">
      <c r="A83">
        <v>36</v>
      </c>
      <c r="B83">
        <v>11</v>
      </c>
      <c r="C83" t="str">
        <f>INDEX(Batters[rbiname],MATCH('2013_roster_v1.4'!$A83*100+'2013_roster_v1.4'!$B83,Batters[[rbikey]:[rbikey]],0))</f>
        <v>J.Lucroy</v>
      </c>
      <c r="D83">
        <f>INDEX(Batters[Stance],MATCH('2013_roster_v1.4'!$A83*100+'2013_roster_v1.4'!$B83,Batters[[rbikey]:[rbikey]],0))</f>
        <v>0</v>
      </c>
      <c r="E83">
        <f>INDEX(Batters[AVG],MATCH('2013_roster_v1.4'!$A83*100+'2013_roster_v1.4'!$B83,Batters[[rbikey]:[rbikey]],0))</f>
        <v>242</v>
      </c>
      <c r="F83">
        <f>INDEX(Batters[HR],MATCH('2013_roster_v1.4'!$A83*100+'2013_roster_v1.4'!$B83,Batters[[rbikey]:[rbikey]],0))</f>
        <v>7</v>
      </c>
      <c r="G83">
        <f>INDEX(Batters[Contact],MATCH('2013_roster_v1.4'!$A83*100+'2013_roster_v1.4'!$B83,Batters[[rbikey]:[rbikey]],0))</f>
        <v>22</v>
      </c>
      <c r="H83">
        <f>INDEX(Batters[Power],MATCH('2013_roster_v1.4'!$A83*100+'2013_roster_v1.4'!$B83,Batters[[rbikey]:[rbikey]],0))</f>
        <v>740</v>
      </c>
      <c r="I83">
        <f>INDEX(Batters[Speed],MATCH('2013_roster_v1.4'!$A83*100+'2013_roster_v1.4'!$B83,Batters[[rbikey]:[rbikey]],0))</f>
        <v>120</v>
      </c>
      <c r="J83">
        <f>INDEX(Batters[Fielding],MATCH('2013_roster_v1.4'!$A83*100+'2013_roster_v1.4'!$B83,Batters[[rbikey]:[rbikey]],0))</f>
        <v>0</v>
      </c>
      <c r="K83">
        <f>INDEX(Batters[Switch],MATCH('2013_roster_v1.4'!$A83*100+'2013_roster_v1.4'!$B83,Batters[[rbikey]:[rbikey]],0))</f>
        <v>0</v>
      </c>
    </row>
    <row r="84" spans="1:11" x14ac:dyDescent="0.25">
      <c r="A84">
        <v>36</v>
      </c>
      <c r="B84">
        <v>12</v>
      </c>
      <c r="C84" t="str">
        <f>INDEX(Batters[rbiname],MATCH('2013_roster_v1.4'!$A84*100+'2013_roster_v1.4'!$B84,Batters[[rbikey]:[rbikey]],0))</f>
        <v>J.Bour</v>
      </c>
      <c r="D84">
        <f>INDEX(Batters[Stance],MATCH('2013_roster_v1.4'!$A84*100+'2013_roster_v1.4'!$B84,Batters[[rbikey]:[rbikey]],0))</f>
        <v>1</v>
      </c>
      <c r="E84">
        <f>INDEX(Batters[AVG],MATCH('2013_roster_v1.4'!$A84*100+'2013_roster_v1.4'!$B84,Batters[[rbikey]:[rbikey]],0))</f>
        <v>172</v>
      </c>
      <c r="F84">
        <f>INDEX(Batters[HR],MATCH('2013_roster_v1.4'!$A84*100+'2013_roster_v1.4'!$B84,Batters[[rbikey]:[rbikey]],0))</f>
        <v>8</v>
      </c>
      <c r="G84">
        <f>INDEX(Batters[Contact],MATCH('2013_roster_v1.4'!$A84*100+'2013_roster_v1.4'!$B84,Batters[[rbikey]:[rbikey]],0))</f>
        <v>31</v>
      </c>
      <c r="H84">
        <f>INDEX(Batters[Power],MATCH('2013_roster_v1.4'!$A84*100+'2013_roster_v1.4'!$B84,Batters[[rbikey]:[rbikey]],0))</f>
        <v>745</v>
      </c>
      <c r="I84">
        <f>INDEX(Batters[Speed],MATCH('2013_roster_v1.4'!$A84*100+'2013_roster_v1.4'!$B84,Batters[[rbikey]:[rbikey]],0))</f>
        <v>120</v>
      </c>
      <c r="J84">
        <f>INDEX(Batters[Fielding],MATCH('2013_roster_v1.4'!$A84*100+'2013_roster_v1.4'!$B84,Batters[[rbikey]:[rbikey]],0))</f>
        <v>1</v>
      </c>
      <c r="K84">
        <f>INDEX(Batters[Switch],MATCH('2013_roster_v1.4'!$A84*100+'2013_roster_v1.4'!$B84,Batters[[rbikey]:[rbikey]],0))</f>
        <v>0</v>
      </c>
    </row>
    <row r="85" spans="1:11" x14ac:dyDescent="0.25">
      <c r="A85">
        <v>36</v>
      </c>
      <c r="B85">
        <v>13</v>
      </c>
      <c r="C85" t="str">
        <f>INDEX(Batters[rbiname],MATCH('2013_roster_v1.4'!$A85*100+'2013_roster_v1.4'!$B85,Batters[[rbikey]:[rbikey]],0))</f>
        <v>Z.Cozart</v>
      </c>
      <c r="D85">
        <f>INDEX(Batters[Stance],MATCH('2013_roster_v1.4'!$A85*100+'2013_roster_v1.4'!$B85,Batters[[rbikey]:[rbikey]],0))</f>
        <v>0</v>
      </c>
      <c r="E85">
        <f>INDEX(Batters[AVG],MATCH('2013_roster_v1.4'!$A85*100+'2013_roster_v1.4'!$B85,Batters[[rbikey]:[rbikey]],0))</f>
        <v>124</v>
      </c>
      <c r="F85">
        <f>INDEX(Batters[HR],MATCH('2013_roster_v1.4'!$A85*100+'2013_roster_v1.4'!$B85,Batters[[rbikey]:[rbikey]],0))</f>
        <v>0</v>
      </c>
      <c r="G85">
        <f>INDEX(Batters[Contact],MATCH('2013_roster_v1.4'!$A85*100+'2013_roster_v1.4'!$B85,Batters[[rbikey]:[rbikey]],0))</f>
        <v>35</v>
      </c>
      <c r="H85">
        <f>INDEX(Batters[Power],MATCH('2013_roster_v1.4'!$A85*100+'2013_roster_v1.4'!$B85,Batters[[rbikey]:[rbikey]],0))</f>
        <v>705</v>
      </c>
      <c r="I85">
        <f>INDEX(Batters[Speed],MATCH('2013_roster_v1.4'!$A85*100+'2013_roster_v1.4'!$B85,Batters[[rbikey]:[rbikey]],0))</f>
        <v>120</v>
      </c>
      <c r="J85">
        <f>INDEX(Batters[Fielding],MATCH('2013_roster_v1.4'!$A85*100+'2013_roster_v1.4'!$B85,Batters[[rbikey]:[rbikey]],0))</f>
        <v>1</v>
      </c>
      <c r="K85">
        <f>INDEX(Batters[Switch],MATCH('2013_roster_v1.4'!$A85*100+'2013_roster_v1.4'!$B85,Batters[[rbikey]:[rbikey]],0))</f>
        <v>0</v>
      </c>
    </row>
    <row r="86" spans="1:11" x14ac:dyDescent="0.25">
      <c r="A86">
        <v>37</v>
      </c>
      <c r="B86">
        <v>0</v>
      </c>
      <c r="C86" t="str">
        <f>INDEX(Batters[rbiname],MATCH('2013_roster_v1.4'!$A86*100+'2013_roster_v1.4'!$B86,Batters[[rbikey]:[rbikey]],0))</f>
        <v>J.Berti</v>
      </c>
      <c r="D86">
        <f>INDEX(Batters[Stance],MATCH('2013_roster_v1.4'!$A86*100+'2013_roster_v1.4'!$B86,Batters[[rbikey]:[rbikey]],0))</f>
        <v>0</v>
      </c>
      <c r="E86">
        <f>INDEX(Batters[AVG],MATCH('2013_roster_v1.4'!$A86*100+'2013_roster_v1.4'!$B86,Batters[[rbikey]:[rbikey]],0))</f>
        <v>273</v>
      </c>
      <c r="F86">
        <f>INDEX(Batters[HR],MATCH('2013_roster_v1.4'!$A86*100+'2013_roster_v1.4'!$B86,Batters[[rbikey]:[rbikey]],0))</f>
        <v>6</v>
      </c>
      <c r="G86">
        <f>INDEX(Batters[Contact],MATCH('2013_roster_v1.4'!$A86*100+'2013_roster_v1.4'!$B86,Batters[[rbikey]:[rbikey]],0))</f>
        <v>17</v>
      </c>
      <c r="H86">
        <f>INDEX(Batters[Power],MATCH('2013_roster_v1.4'!$A86*100+'2013_roster_v1.4'!$B86,Batters[[rbikey]:[rbikey]],0))</f>
        <v>737</v>
      </c>
      <c r="I86">
        <f>INDEX(Batters[Speed],MATCH('2013_roster_v1.4'!$A86*100+'2013_roster_v1.4'!$B86,Batters[[rbikey]:[rbikey]],0))</f>
        <v>131</v>
      </c>
      <c r="J86">
        <f>INDEX(Batters[Fielding],MATCH('2013_roster_v1.4'!$A86*100+'2013_roster_v1.4'!$B86,Batters[[rbikey]:[rbikey]],0))</f>
        <v>1</v>
      </c>
      <c r="K86">
        <f>INDEX(Batters[Switch],MATCH('2013_roster_v1.4'!$A86*100+'2013_roster_v1.4'!$B86,Batters[[rbikey]:[rbikey]],0))</f>
        <v>0</v>
      </c>
    </row>
    <row r="87" spans="1:11" x14ac:dyDescent="0.25">
      <c r="A87">
        <v>37</v>
      </c>
      <c r="B87">
        <v>1</v>
      </c>
      <c r="C87" t="str">
        <f>INDEX(Batters[rbiname],MATCH('2013_roster_v1.4'!$A87*100+'2013_roster_v1.4'!$B87,Batters[[rbikey]:[rbikey]],0))</f>
        <v>Anderson</v>
      </c>
      <c r="D87">
        <f>INDEX(Batters[Stance],MATCH('2013_roster_v1.4'!$A87*100+'2013_roster_v1.4'!$B87,Batters[[rbikey]:[rbikey]],0))</f>
        <v>0</v>
      </c>
      <c r="E87">
        <f>INDEX(Batters[AVG],MATCH('2013_roster_v1.4'!$A87*100+'2013_roster_v1.4'!$B87,Batters[[rbikey]:[rbikey]],0))</f>
        <v>261</v>
      </c>
      <c r="F87">
        <f>INDEX(Batters[HR],MATCH('2013_roster_v1.4'!$A87*100+'2013_roster_v1.4'!$B87,Batters[[rbikey]:[rbikey]],0))</f>
        <v>20</v>
      </c>
      <c r="G87">
        <f>INDEX(Batters[Contact],MATCH('2013_roster_v1.4'!$A87*100+'2013_roster_v1.4'!$B87,Batters[[rbikey]:[rbikey]],0))</f>
        <v>19</v>
      </c>
      <c r="H87">
        <f>INDEX(Batters[Power],MATCH('2013_roster_v1.4'!$A87*100+'2013_roster_v1.4'!$B87,Batters[[rbikey]:[rbikey]],0))</f>
        <v>815</v>
      </c>
      <c r="I87">
        <f>INDEX(Batters[Speed],MATCH('2013_roster_v1.4'!$A87*100+'2013_roster_v1.4'!$B87,Batters[[rbikey]:[rbikey]],0))</f>
        <v>124</v>
      </c>
      <c r="J87">
        <f>INDEX(Batters[Fielding],MATCH('2013_roster_v1.4'!$A87*100+'2013_roster_v1.4'!$B87,Batters[[rbikey]:[rbikey]],0))</f>
        <v>1</v>
      </c>
      <c r="K87">
        <f>INDEX(Batters[Switch],MATCH('2013_roster_v1.4'!$A87*100+'2013_roster_v1.4'!$B87,Batters[[rbikey]:[rbikey]],0))</f>
        <v>0</v>
      </c>
    </row>
    <row r="88" spans="1:11" x14ac:dyDescent="0.25">
      <c r="A88">
        <v>37</v>
      </c>
      <c r="B88">
        <v>2</v>
      </c>
      <c r="C88" t="str">
        <f>INDEX(Batters[rbiname],MATCH('2013_roster_v1.4'!$A88*100+'2013_roster_v1.4'!$B88,Batters[[rbikey]:[rbikey]],0))</f>
        <v>G.Cooper</v>
      </c>
      <c r="D88">
        <f>INDEX(Batters[Stance],MATCH('2013_roster_v1.4'!$A88*100+'2013_roster_v1.4'!$B88,Batters[[rbikey]:[rbikey]],0))</f>
        <v>0</v>
      </c>
      <c r="E88">
        <f>INDEX(Batters[AVG],MATCH('2013_roster_v1.4'!$A88*100+'2013_roster_v1.4'!$B88,Batters[[rbikey]:[rbikey]],0))</f>
        <v>281</v>
      </c>
      <c r="F88">
        <f>INDEX(Batters[HR],MATCH('2013_roster_v1.4'!$A88*100+'2013_roster_v1.4'!$B88,Batters[[rbikey]:[rbikey]],0))</f>
        <v>15</v>
      </c>
      <c r="G88">
        <f>INDEX(Batters[Contact],MATCH('2013_roster_v1.4'!$A88*100+'2013_roster_v1.4'!$B88,Batters[[rbikey]:[rbikey]],0))</f>
        <v>15</v>
      </c>
      <c r="H88">
        <f>INDEX(Batters[Power],MATCH('2013_roster_v1.4'!$A88*100+'2013_roster_v1.4'!$B88,Batters[[rbikey]:[rbikey]],0))</f>
        <v>787</v>
      </c>
      <c r="I88">
        <f>INDEX(Batters[Speed],MATCH('2013_roster_v1.4'!$A88*100+'2013_roster_v1.4'!$B88,Batters[[rbikey]:[rbikey]],0))</f>
        <v>120</v>
      </c>
      <c r="J88">
        <f>INDEX(Batters[Fielding],MATCH('2013_roster_v1.4'!$A88*100+'2013_roster_v1.4'!$B88,Batters[[rbikey]:[rbikey]],0))</f>
        <v>1</v>
      </c>
      <c r="K88">
        <f>INDEX(Batters[Switch],MATCH('2013_roster_v1.4'!$A88*100+'2013_roster_v1.4'!$B88,Batters[[rbikey]:[rbikey]],0))</f>
        <v>0</v>
      </c>
    </row>
    <row r="89" spans="1:11" x14ac:dyDescent="0.25">
      <c r="A89">
        <v>37</v>
      </c>
      <c r="B89">
        <v>3</v>
      </c>
      <c r="C89" t="str">
        <f>INDEX(Batters[rbiname],MATCH('2013_roster_v1.4'!$A89*100+'2013_roster_v1.4'!$B89,Batters[[rbikey]:[rbikey]],0))</f>
        <v>S.Castro</v>
      </c>
      <c r="D89">
        <f>INDEX(Batters[Stance],MATCH('2013_roster_v1.4'!$A89*100+'2013_roster_v1.4'!$B89,Batters[[rbikey]:[rbikey]],0))</f>
        <v>0</v>
      </c>
      <c r="E89">
        <f>INDEX(Batters[AVG],MATCH('2013_roster_v1.4'!$A89*100+'2013_roster_v1.4'!$B89,Batters[[rbikey]:[rbikey]],0))</f>
        <v>270</v>
      </c>
      <c r="F89">
        <f>INDEX(Batters[HR],MATCH('2013_roster_v1.4'!$A89*100+'2013_roster_v1.4'!$B89,Batters[[rbikey]:[rbikey]],0))</f>
        <v>22</v>
      </c>
      <c r="G89">
        <f>INDEX(Batters[Contact],MATCH('2013_roster_v1.4'!$A89*100+'2013_roster_v1.4'!$B89,Batters[[rbikey]:[rbikey]],0))</f>
        <v>17</v>
      </c>
      <c r="H89">
        <f>INDEX(Batters[Power],MATCH('2013_roster_v1.4'!$A89*100+'2013_roster_v1.4'!$B89,Batters[[rbikey]:[rbikey]],0))</f>
        <v>820</v>
      </c>
      <c r="I89">
        <f>INDEX(Batters[Speed],MATCH('2013_roster_v1.4'!$A89*100+'2013_roster_v1.4'!$B89,Batters[[rbikey]:[rbikey]],0))</f>
        <v>123</v>
      </c>
      <c r="J89">
        <f>INDEX(Batters[Fielding],MATCH('2013_roster_v1.4'!$A89*100+'2013_roster_v1.4'!$B89,Batters[[rbikey]:[rbikey]],0))</f>
        <v>1</v>
      </c>
      <c r="K89">
        <f>INDEX(Batters[Switch],MATCH('2013_roster_v1.4'!$A89*100+'2013_roster_v1.4'!$B89,Batters[[rbikey]:[rbikey]],0))</f>
        <v>0</v>
      </c>
    </row>
    <row r="90" spans="1:11" x14ac:dyDescent="0.25">
      <c r="A90">
        <v>37</v>
      </c>
      <c r="B90">
        <v>4</v>
      </c>
      <c r="C90" t="str">
        <f>INDEX(Batters[rbiname],MATCH('2013_roster_v1.4'!$A90*100+'2013_roster_v1.4'!$B90,Batters[[rbikey]:[rbikey]],0))</f>
        <v>N.Walker</v>
      </c>
      <c r="D90">
        <f>INDEX(Batters[Stance],MATCH('2013_roster_v1.4'!$A90*100+'2013_roster_v1.4'!$B90,Batters[[rbikey]:[rbikey]],0))</f>
        <v>0</v>
      </c>
      <c r="E90">
        <f>INDEX(Batters[AVG],MATCH('2013_roster_v1.4'!$A90*100+'2013_roster_v1.4'!$B90,Batters[[rbikey]:[rbikey]],0))</f>
        <v>261</v>
      </c>
      <c r="F90">
        <f>INDEX(Batters[HR],MATCH('2013_roster_v1.4'!$A90*100+'2013_roster_v1.4'!$B90,Batters[[rbikey]:[rbikey]],0))</f>
        <v>8</v>
      </c>
      <c r="G90">
        <f>INDEX(Batters[Contact],MATCH('2013_roster_v1.4'!$A90*100+'2013_roster_v1.4'!$B90,Batters[[rbikey]:[rbikey]],0))</f>
        <v>19</v>
      </c>
      <c r="H90">
        <f>INDEX(Batters[Power],MATCH('2013_roster_v1.4'!$A90*100+'2013_roster_v1.4'!$B90,Batters[[rbikey]:[rbikey]],0))</f>
        <v>745</v>
      </c>
      <c r="I90">
        <f>INDEX(Batters[Speed],MATCH('2013_roster_v1.4'!$A90*100+'2013_roster_v1.4'!$B90,Batters[[rbikey]:[rbikey]],0))</f>
        <v>123</v>
      </c>
      <c r="J90">
        <f>INDEX(Batters[Fielding],MATCH('2013_roster_v1.4'!$A90*100+'2013_roster_v1.4'!$B90,Batters[[rbikey]:[rbikey]],0))</f>
        <v>1</v>
      </c>
      <c r="K90">
        <f>INDEX(Batters[Switch],MATCH('2013_roster_v1.4'!$A90*100+'2013_roster_v1.4'!$B90,Batters[[rbikey]:[rbikey]],0))</f>
        <v>1</v>
      </c>
    </row>
    <row r="91" spans="1:11" x14ac:dyDescent="0.25">
      <c r="A91">
        <v>37</v>
      </c>
      <c r="B91">
        <v>5</v>
      </c>
      <c r="C91" t="str">
        <f>INDEX(Batters[rbiname],MATCH('2013_roster_v1.4'!$A91*100+'2013_roster_v1.4'!$B91,Batters[[rbikey]:[rbikey]],0))</f>
        <v>J.Alfaro</v>
      </c>
      <c r="D91">
        <f>INDEX(Batters[Stance],MATCH('2013_roster_v1.4'!$A91*100+'2013_roster_v1.4'!$B91,Batters[[rbikey]:[rbikey]],0))</f>
        <v>0</v>
      </c>
      <c r="E91">
        <f>INDEX(Batters[AVG],MATCH('2013_roster_v1.4'!$A91*100+'2013_roster_v1.4'!$B91,Batters[[rbikey]:[rbikey]],0))</f>
        <v>262</v>
      </c>
      <c r="F91">
        <f>INDEX(Batters[HR],MATCH('2013_roster_v1.4'!$A91*100+'2013_roster_v1.4'!$B91,Batters[[rbikey]:[rbikey]],0))</f>
        <v>18</v>
      </c>
      <c r="G91">
        <f>INDEX(Batters[Contact],MATCH('2013_roster_v1.4'!$A91*100+'2013_roster_v1.4'!$B91,Batters[[rbikey]:[rbikey]],0))</f>
        <v>19</v>
      </c>
      <c r="H91">
        <f>INDEX(Batters[Power],MATCH('2013_roster_v1.4'!$A91*100+'2013_roster_v1.4'!$B91,Batters[[rbikey]:[rbikey]],0))</f>
        <v>799</v>
      </c>
      <c r="I91">
        <f>INDEX(Batters[Speed],MATCH('2013_roster_v1.4'!$A91*100+'2013_roster_v1.4'!$B91,Batters[[rbikey]:[rbikey]],0))</f>
        <v>122</v>
      </c>
      <c r="J91">
        <f>INDEX(Batters[Fielding],MATCH('2013_roster_v1.4'!$A91*100+'2013_roster_v1.4'!$B91,Batters[[rbikey]:[rbikey]],0))</f>
        <v>0</v>
      </c>
      <c r="K91">
        <f>INDEX(Batters[Switch],MATCH('2013_roster_v1.4'!$A91*100+'2013_roster_v1.4'!$B91,Batters[[rbikey]:[rbikey]],0))</f>
        <v>0</v>
      </c>
    </row>
    <row r="92" spans="1:11" x14ac:dyDescent="0.25">
      <c r="A92">
        <v>37</v>
      </c>
      <c r="B92">
        <v>6</v>
      </c>
      <c r="C92" t="str">
        <f>INDEX(Batters[rbiname],MATCH('2013_roster_v1.4'!$A92*100+'2013_roster_v1.4'!$B92,Batters[[rbikey]:[rbikey]],0))</f>
        <v>Ramirez</v>
      </c>
      <c r="D92">
        <f>INDEX(Batters[Stance],MATCH('2013_roster_v1.4'!$A92*100+'2013_roster_v1.4'!$B92,Batters[[rbikey]:[rbikey]],0))</f>
        <v>0</v>
      </c>
      <c r="E92">
        <f>INDEX(Batters[AVG],MATCH('2013_roster_v1.4'!$A92*100+'2013_roster_v1.4'!$B92,Batters[[rbikey]:[rbikey]],0))</f>
        <v>276</v>
      </c>
      <c r="F92">
        <f>INDEX(Batters[HR],MATCH('2013_roster_v1.4'!$A92*100+'2013_roster_v1.4'!$B92,Batters[[rbikey]:[rbikey]],0))</f>
        <v>11</v>
      </c>
      <c r="G92">
        <f>INDEX(Batters[Contact],MATCH('2013_roster_v1.4'!$A92*100+'2013_roster_v1.4'!$B92,Batters[[rbikey]:[rbikey]],0))</f>
        <v>16</v>
      </c>
      <c r="H92">
        <f>INDEX(Batters[Power],MATCH('2013_roster_v1.4'!$A92*100+'2013_roster_v1.4'!$B92,Batters[[rbikey]:[rbikey]],0))</f>
        <v>763</v>
      </c>
      <c r="I92">
        <f>INDEX(Batters[Speed],MATCH('2013_roster_v1.4'!$A92*100+'2013_roster_v1.4'!$B92,Batters[[rbikey]:[rbikey]],0))</f>
        <v>122</v>
      </c>
      <c r="J92">
        <f>INDEX(Batters[Fielding],MATCH('2013_roster_v1.4'!$A92*100+'2013_roster_v1.4'!$B92,Batters[[rbikey]:[rbikey]],0))</f>
        <v>2</v>
      </c>
      <c r="K92">
        <f>INDEX(Batters[Switch],MATCH('2013_roster_v1.4'!$A92*100+'2013_roster_v1.4'!$B92,Batters[[rbikey]:[rbikey]],0))</f>
        <v>0</v>
      </c>
    </row>
    <row r="93" spans="1:11" x14ac:dyDescent="0.25">
      <c r="A93">
        <v>37</v>
      </c>
      <c r="B93">
        <v>7</v>
      </c>
      <c r="C93" t="str">
        <f>INDEX(Batters[rbiname],MATCH('2013_roster_v1.4'!$A93*100+'2013_roster_v1.4'!$B93,Batters[[rbikey]:[rbikey]],0))</f>
        <v>M.Rojas</v>
      </c>
      <c r="D93">
        <f>INDEX(Batters[Stance],MATCH('2013_roster_v1.4'!$A93*100+'2013_roster_v1.4'!$B93,Batters[[rbikey]:[rbikey]],0))</f>
        <v>0</v>
      </c>
      <c r="E93">
        <f>INDEX(Batters[AVG],MATCH('2013_roster_v1.4'!$A93*100+'2013_roster_v1.4'!$B93,Batters[[rbikey]:[rbikey]],0))</f>
        <v>284</v>
      </c>
      <c r="F93">
        <f>INDEX(Batters[HR],MATCH('2013_roster_v1.4'!$A93*100+'2013_roster_v1.4'!$B93,Batters[[rbikey]:[rbikey]],0))</f>
        <v>5</v>
      </c>
      <c r="G93">
        <f>INDEX(Batters[Contact],MATCH('2013_roster_v1.4'!$A93*100+'2013_roster_v1.4'!$B93,Batters[[rbikey]:[rbikey]],0))</f>
        <v>15</v>
      </c>
      <c r="H93">
        <f>INDEX(Batters[Power],MATCH('2013_roster_v1.4'!$A93*100+'2013_roster_v1.4'!$B93,Batters[[rbikey]:[rbikey]],0))</f>
        <v>730</v>
      </c>
      <c r="I93">
        <f>INDEX(Batters[Speed],MATCH('2013_roster_v1.4'!$A93*100+'2013_roster_v1.4'!$B93,Batters[[rbikey]:[rbikey]],0))</f>
        <v>124</v>
      </c>
      <c r="J93">
        <f>INDEX(Batters[Fielding],MATCH('2013_roster_v1.4'!$A93*100+'2013_roster_v1.4'!$B93,Batters[[rbikey]:[rbikey]],0))</f>
        <v>1</v>
      </c>
      <c r="K93">
        <f>INDEX(Batters[Switch],MATCH('2013_roster_v1.4'!$A93*100+'2013_roster_v1.4'!$B93,Batters[[rbikey]:[rbikey]],0))</f>
        <v>0</v>
      </c>
    </row>
    <row r="94" spans="1:11" x14ac:dyDescent="0.25">
      <c r="A94">
        <v>37</v>
      </c>
      <c r="B94">
        <v>8</v>
      </c>
      <c r="C94" t="str">
        <f>INDEX(Batters[rbiname],MATCH('2013_roster_v1.4'!$A94*100+'2013_roster_v1.4'!$B94,Batters[[rbikey]:[rbikey]],0))</f>
        <v>A.Dean</v>
      </c>
      <c r="D94">
        <f>INDEX(Batters[Stance],MATCH('2013_roster_v1.4'!$A94*100+'2013_roster_v1.4'!$B94,Batters[[rbikey]:[rbikey]],0))</f>
        <v>0</v>
      </c>
      <c r="E94">
        <f>INDEX(Batters[AVG],MATCH('2013_roster_v1.4'!$A94*100+'2013_roster_v1.4'!$B94,Batters[[rbikey]:[rbikey]],0))</f>
        <v>225</v>
      </c>
      <c r="F94">
        <f>INDEX(Batters[HR],MATCH('2013_roster_v1.4'!$A94*100+'2013_roster_v1.4'!$B94,Batters[[rbikey]:[rbikey]],0))</f>
        <v>6</v>
      </c>
      <c r="G94">
        <f>INDEX(Batters[Contact],MATCH('2013_roster_v1.4'!$A94*100+'2013_roster_v1.4'!$B94,Batters[[rbikey]:[rbikey]],0))</f>
        <v>24</v>
      </c>
      <c r="H94">
        <f>INDEX(Batters[Power],MATCH('2013_roster_v1.4'!$A94*100+'2013_roster_v1.4'!$B94,Batters[[rbikey]:[rbikey]],0))</f>
        <v>736</v>
      </c>
      <c r="I94">
        <f>INDEX(Batters[Speed],MATCH('2013_roster_v1.4'!$A94*100+'2013_roster_v1.4'!$B94,Batters[[rbikey]:[rbikey]],0))</f>
        <v>119</v>
      </c>
      <c r="J94">
        <f>INDEX(Batters[Fielding],MATCH('2013_roster_v1.4'!$A94*100+'2013_roster_v1.4'!$B94,Batters[[rbikey]:[rbikey]],0))</f>
        <v>2</v>
      </c>
      <c r="K94">
        <f>INDEX(Batters[Switch],MATCH('2013_roster_v1.4'!$A94*100+'2013_roster_v1.4'!$B94,Batters[[rbikey]:[rbikey]],0))</f>
        <v>0</v>
      </c>
    </row>
    <row r="95" spans="1:11" x14ac:dyDescent="0.25">
      <c r="A95">
        <v>37</v>
      </c>
      <c r="B95">
        <v>9</v>
      </c>
      <c r="C95" t="str">
        <f>INDEX(Batters[rbiname],MATCH('2013_roster_v1.4'!$A95*100+'2013_roster_v1.4'!$B95,Batters[[rbikey]:[rbikey]],0))</f>
        <v>Granders</v>
      </c>
      <c r="D95">
        <f>INDEX(Batters[Stance],MATCH('2013_roster_v1.4'!$A95*100+'2013_roster_v1.4'!$B95,Batters[[rbikey]:[rbikey]],0))</f>
        <v>1</v>
      </c>
      <c r="E95">
        <f>INDEX(Batters[AVG],MATCH('2013_roster_v1.4'!$A95*100+'2013_roster_v1.4'!$B95,Batters[[rbikey]:[rbikey]],0))</f>
        <v>183</v>
      </c>
      <c r="F95">
        <f>INDEX(Batters[HR],MATCH('2013_roster_v1.4'!$A95*100+'2013_roster_v1.4'!$B95,Batters[[rbikey]:[rbikey]],0))</f>
        <v>12</v>
      </c>
      <c r="G95">
        <f>INDEX(Batters[Contact],MATCH('2013_roster_v1.4'!$A95*100+'2013_roster_v1.4'!$B95,Batters[[rbikey]:[rbikey]],0))</f>
        <v>30</v>
      </c>
      <c r="H95">
        <f>INDEX(Batters[Power],MATCH('2013_roster_v1.4'!$A95*100+'2013_roster_v1.4'!$B95,Batters[[rbikey]:[rbikey]],0))</f>
        <v>764</v>
      </c>
      <c r="I95">
        <f>INDEX(Batters[Speed],MATCH('2013_roster_v1.4'!$A95*100+'2013_roster_v1.4'!$B95,Batters[[rbikey]:[rbikey]],0))</f>
        <v>119</v>
      </c>
      <c r="J95">
        <f>INDEX(Batters[Fielding],MATCH('2013_roster_v1.4'!$A95*100+'2013_roster_v1.4'!$B95,Batters[[rbikey]:[rbikey]],0))</f>
        <v>2</v>
      </c>
      <c r="K95">
        <f>INDEX(Batters[Switch],MATCH('2013_roster_v1.4'!$A95*100+'2013_roster_v1.4'!$B95,Batters[[rbikey]:[rbikey]],0))</f>
        <v>0</v>
      </c>
    </row>
    <row r="96" spans="1:11" x14ac:dyDescent="0.25">
      <c r="A96">
        <v>37</v>
      </c>
      <c r="B96">
        <v>10</v>
      </c>
      <c r="C96" t="str">
        <f>INDEX(Batters[rbiname],MATCH('2013_roster_v1.4'!$A96*100+'2013_roster_v1.4'!$B96,Batters[[rbikey]:[rbikey]],0))</f>
        <v>J.Riddle</v>
      </c>
      <c r="D96">
        <f>INDEX(Batters[Stance],MATCH('2013_roster_v1.4'!$A96*100+'2013_roster_v1.4'!$B96,Batters[[rbikey]:[rbikey]],0))</f>
        <v>1</v>
      </c>
      <c r="E96">
        <f>INDEX(Batters[AVG],MATCH('2013_roster_v1.4'!$A96*100+'2013_roster_v1.4'!$B96,Batters[[rbikey]:[rbikey]],0))</f>
        <v>189</v>
      </c>
      <c r="F96">
        <f>INDEX(Batters[HR],MATCH('2013_roster_v1.4'!$A96*100+'2013_roster_v1.4'!$B96,Batters[[rbikey]:[rbikey]],0))</f>
        <v>6</v>
      </c>
      <c r="G96">
        <f>INDEX(Batters[Contact],MATCH('2013_roster_v1.4'!$A96*100+'2013_roster_v1.4'!$B96,Batters[[rbikey]:[rbikey]],0))</f>
        <v>29</v>
      </c>
      <c r="H96">
        <f>INDEX(Batters[Power],MATCH('2013_roster_v1.4'!$A96*100+'2013_roster_v1.4'!$B96,Batters[[rbikey]:[rbikey]],0))</f>
        <v>735</v>
      </c>
      <c r="I96">
        <f>INDEX(Batters[Speed],MATCH('2013_roster_v1.4'!$A96*100+'2013_roster_v1.4'!$B96,Batters[[rbikey]:[rbikey]],0))</f>
        <v>120</v>
      </c>
      <c r="J96">
        <f>INDEX(Batters[Fielding],MATCH('2013_roster_v1.4'!$A96*100+'2013_roster_v1.4'!$B96,Batters[[rbikey]:[rbikey]],0))</f>
        <v>2</v>
      </c>
      <c r="K96">
        <f>INDEX(Batters[Switch],MATCH('2013_roster_v1.4'!$A96*100+'2013_roster_v1.4'!$B96,Batters[[rbikey]:[rbikey]],0))</f>
        <v>0</v>
      </c>
    </row>
    <row r="97" spans="1:11" x14ac:dyDescent="0.25">
      <c r="A97">
        <v>37</v>
      </c>
      <c r="B97">
        <v>11</v>
      </c>
      <c r="C97" t="str">
        <f>INDEX(Batters[rbiname],MATCH('2013_roster_v1.4'!$A97*100+'2013_roster_v1.4'!$B97,Batters[[rbikey]:[rbikey]],0))</f>
        <v>I.Diaz</v>
      </c>
      <c r="D97">
        <f>INDEX(Batters[Stance],MATCH('2013_roster_v1.4'!$A97*100+'2013_roster_v1.4'!$B97,Batters[[rbikey]:[rbikey]],0))</f>
        <v>1</v>
      </c>
      <c r="E97">
        <f>INDEX(Batters[AVG],MATCH('2013_roster_v1.4'!$A97*100+'2013_roster_v1.4'!$B97,Batters[[rbikey]:[rbikey]],0))</f>
        <v>173</v>
      </c>
      <c r="F97">
        <f>INDEX(Batters[HR],MATCH('2013_roster_v1.4'!$A97*100+'2013_roster_v1.4'!$B97,Batters[[rbikey]:[rbikey]],0))</f>
        <v>5</v>
      </c>
      <c r="G97">
        <f>INDEX(Batters[Contact],MATCH('2013_roster_v1.4'!$A97*100+'2013_roster_v1.4'!$B97,Batters[[rbikey]:[rbikey]],0))</f>
        <v>31</v>
      </c>
      <c r="H97">
        <f>INDEX(Batters[Power],MATCH('2013_roster_v1.4'!$A97*100+'2013_roster_v1.4'!$B97,Batters[[rbikey]:[rbikey]],0))</f>
        <v>730</v>
      </c>
      <c r="I97">
        <f>INDEX(Batters[Speed],MATCH('2013_roster_v1.4'!$A97*100+'2013_roster_v1.4'!$B97,Batters[[rbikey]:[rbikey]],0))</f>
        <v>120</v>
      </c>
      <c r="J97">
        <f>INDEX(Batters[Fielding],MATCH('2013_roster_v1.4'!$A97*100+'2013_roster_v1.4'!$B97,Batters[[rbikey]:[rbikey]],0))</f>
        <v>1</v>
      </c>
      <c r="K97">
        <f>INDEX(Batters[Switch],MATCH('2013_roster_v1.4'!$A97*100+'2013_roster_v1.4'!$B97,Batters[[rbikey]:[rbikey]],0))</f>
        <v>0</v>
      </c>
    </row>
    <row r="98" spans="1:11" x14ac:dyDescent="0.25">
      <c r="A98">
        <v>37</v>
      </c>
      <c r="B98">
        <v>12</v>
      </c>
      <c r="C98" t="str">
        <f>INDEX(Batters[rbiname],MATCH('2013_roster_v1.4'!$A98*100+'2013_roster_v1.4'!$B98,Batters[[rbikey]:[rbikey]],0))</f>
        <v>M.Prado</v>
      </c>
      <c r="D98">
        <f>INDEX(Batters[Stance],MATCH('2013_roster_v1.4'!$A98*100+'2013_roster_v1.4'!$B98,Batters[[rbikey]:[rbikey]],0))</f>
        <v>0</v>
      </c>
      <c r="E98">
        <f>INDEX(Batters[AVG],MATCH('2013_roster_v1.4'!$A98*100+'2013_roster_v1.4'!$B98,Batters[[rbikey]:[rbikey]],0))</f>
        <v>233</v>
      </c>
      <c r="F98">
        <f>INDEX(Batters[HR],MATCH('2013_roster_v1.4'!$A98*100+'2013_roster_v1.4'!$B98,Batters[[rbikey]:[rbikey]],0))</f>
        <v>2</v>
      </c>
      <c r="G98">
        <f>INDEX(Batters[Contact],MATCH('2013_roster_v1.4'!$A98*100+'2013_roster_v1.4'!$B98,Batters[[rbikey]:[rbikey]],0))</f>
        <v>23</v>
      </c>
      <c r="H98">
        <f>INDEX(Batters[Power],MATCH('2013_roster_v1.4'!$A98*100+'2013_roster_v1.4'!$B98,Batters[[rbikey]:[rbikey]],0))</f>
        <v>715</v>
      </c>
      <c r="I98">
        <f>INDEX(Batters[Speed],MATCH('2013_roster_v1.4'!$A98*100+'2013_roster_v1.4'!$B98,Batters[[rbikey]:[rbikey]],0))</f>
        <v>120</v>
      </c>
      <c r="J98">
        <f>INDEX(Batters[Fielding],MATCH('2013_roster_v1.4'!$A98*100+'2013_roster_v1.4'!$B98,Batters[[rbikey]:[rbikey]],0))</f>
        <v>1</v>
      </c>
      <c r="K98">
        <f>INDEX(Batters[Switch],MATCH('2013_roster_v1.4'!$A98*100+'2013_roster_v1.4'!$B98,Batters[[rbikey]:[rbikey]],0))</f>
        <v>0</v>
      </c>
    </row>
    <row r="99" spans="1:11" x14ac:dyDescent="0.25">
      <c r="A99">
        <v>37</v>
      </c>
      <c r="B99">
        <v>13</v>
      </c>
      <c r="C99" t="str">
        <f>INDEX(Batters[rbiname],MATCH('2013_roster_v1.4'!$A99*100+'2013_roster_v1.4'!$B99,Batters[[rbikey]:[rbikey]],0))</f>
        <v>Brinson</v>
      </c>
      <c r="D99">
        <f>INDEX(Batters[Stance],MATCH('2013_roster_v1.4'!$A99*100+'2013_roster_v1.4'!$B99,Batters[[rbikey]:[rbikey]],0))</f>
        <v>0</v>
      </c>
      <c r="E99">
        <f>INDEX(Batters[AVG],MATCH('2013_roster_v1.4'!$A99*100+'2013_roster_v1.4'!$B99,Batters[[rbikey]:[rbikey]],0))</f>
        <v>173</v>
      </c>
      <c r="F99">
        <f>INDEX(Batters[HR],MATCH('2013_roster_v1.4'!$A99*100+'2013_roster_v1.4'!$B99,Batters[[rbikey]:[rbikey]],0))</f>
        <v>0</v>
      </c>
      <c r="G99">
        <f>INDEX(Batters[Contact],MATCH('2013_roster_v1.4'!$A99*100+'2013_roster_v1.4'!$B99,Batters[[rbikey]:[rbikey]],0))</f>
        <v>31</v>
      </c>
      <c r="H99">
        <f>INDEX(Batters[Power],MATCH('2013_roster_v1.4'!$A99*100+'2013_roster_v1.4'!$B99,Batters[[rbikey]:[rbikey]],0))</f>
        <v>705</v>
      </c>
      <c r="I99">
        <f>INDEX(Batters[Speed],MATCH('2013_roster_v1.4'!$A99*100+'2013_roster_v1.4'!$B99,Batters[[rbikey]:[rbikey]],0))</f>
        <v>121</v>
      </c>
      <c r="J99">
        <f>INDEX(Batters[Fielding],MATCH('2013_roster_v1.4'!$A99*100+'2013_roster_v1.4'!$B99,Batters[[rbikey]:[rbikey]],0))</f>
        <v>2</v>
      </c>
      <c r="K99">
        <f>INDEX(Batters[Switch],MATCH('2013_roster_v1.4'!$A99*100+'2013_roster_v1.4'!$B99,Batters[[rbikey]:[rbikey]],0))</f>
        <v>0</v>
      </c>
    </row>
    <row r="100" spans="1:11" x14ac:dyDescent="0.25">
      <c r="A100">
        <v>38</v>
      </c>
      <c r="B100">
        <v>0</v>
      </c>
      <c r="C100" t="str">
        <f>INDEX(Batters[rbiname],MATCH('2013_roster_v1.4'!$A100*100+'2013_roster_v1.4'!$B100,Batters[[rbikey]:[rbikey]],0))</f>
        <v>Y.Puig</v>
      </c>
      <c r="D100">
        <f>INDEX(Batters[Stance],MATCH('2013_roster_v1.4'!$A100*100+'2013_roster_v1.4'!$B100,Batters[[rbikey]:[rbikey]],0))</f>
        <v>0</v>
      </c>
      <c r="E100">
        <f>INDEX(Batters[AVG],MATCH('2013_roster_v1.4'!$A100*100+'2013_roster_v1.4'!$B100,Batters[[rbikey]:[rbikey]],0))</f>
        <v>252</v>
      </c>
      <c r="F100">
        <f>INDEX(Batters[HR],MATCH('2013_roster_v1.4'!$A100*100+'2013_roster_v1.4'!$B100,Batters[[rbikey]:[rbikey]],0))</f>
        <v>22</v>
      </c>
      <c r="G100">
        <f>INDEX(Batters[Contact],MATCH('2013_roster_v1.4'!$A100*100+'2013_roster_v1.4'!$B100,Batters[[rbikey]:[rbikey]],0))</f>
        <v>20</v>
      </c>
      <c r="H100">
        <f>INDEX(Batters[Power],MATCH('2013_roster_v1.4'!$A100*100+'2013_roster_v1.4'!$B100,Batters[[rbikey]:[rbikey]],0))</f>
        <v>825</v>
      </c>
      <c r="I100">
        <f>INDEX(Batters[Speed],MATCH('2013_roster_v1.4'!$A100*100+'2013_roster_v1.4'!$B100,Batters[[rbikey]:[rbikey]],0))</f>
        <v>128</v>
      </c>
      <c r="J100">
        <f>INDEX(Batters[Fielding],MATCH('2013_roster_v1.4'!$A100*100+'2013_roster_v1.4'!$B100,Batters[[rbikey]:[rbikey]],0))</f>
        <v>2</v>
      </c>
      <c r="K100">
        <f>INDEX(Batters[Switch],MATCH('2013_roster_v1.4'!$A100*100+'2013_roster_v1.4'!$B100,Batters[[rbikey]:[rbikey]],0))</f>
        <v>0</v>
      </c>
    </row>
    <row r="101" spans="1:11" x14ac:dyDescent="0.25">
      <c r="A101">
        <v>38</v>
      </c>
      <c r="B101">
        <v>1</v>
      </c>
      <c r="C101" t="str">
        <f>INDEX(Batters[rbiname],MATCH('2013_roster_v1.4'!$A101*100+'2013_roster_v1.4'!$B101,Batters[[rbikey]:[rbikey]],0))</f>
        <v>A.Aquino</v>
      </c>
      <c r="D101">
        <f>INDEX(Batters[Stance],MATCH('2013_roster_v1.4'!$A101*100+'2013_roster_v1.4'!$B101,Batters[[rbikey]:[rbikey]],0))</f>
        <v>0</v>
      </c>
      <c r="E101">
        <f>INDEX(Batters[AVG],MATCH('2013_roster_v1.4'!$A101*100+'2013_roster_v1.4'!$B101,Batters[[rbikey]:[rbikey]],0))</f>
        <v>259</v>
      </c>
      <c r="F101">
        <f>INDEX(Batters[HR],MATCH('2013_roster_v1.4'!$A101*100+'2013_roster_v1.4'!$B101,Batters[[rbikey]:[rbikey]],0))</f>
        <v>19</v>
      </c>
      <c r="G101">
        <f>INDEX(Batters[Contact],MATCH('2013_roster_v1.4'!$A101*100+'2013_roster_v1.4'!$B101,Batters[[rbikey]:[rbikey]],0))</f>
        <v>19</v>
      </c>
      <c r="H101">
        <f>INDEX(Batters[Power],MATCH('2013_roster_v1.4'!$A101*100+'2013_roster_v1.4'!$B101,Batters[[rbikey]:[rbikey]],0))</f>
        <v>822</v>
      </c>
      <c r="I101">
        <f>INDEX(Batters[Speed],MATCH('2013_roster_v1.4'!$A101*100+'2013_roster_v1.4'!$B101,Batters[[rbikey]:[rbikey]],0))</f>
        <v>126</v>
      </c>
      <c r="J101">
        <f>INDEX(Batters[Fielding],MATCH('2013_roster_v1.4'!$A101*100+'2013_roster_v1.4'!$B101,Batters[[rbikey]:[rbikey]],0))</f>
        <v>2</v>
      </c>
      <c r="K101">
        <f>INDEX(Batters[Switch],MATCH('2013_roster_v1.4'!$A101*100+'2013_roster_v1.4'!$B101,Batters[[rbikey]:[rbikey]],0))</f>
        <v>0</v>
      </c>
    </row>
    <row r="102" spans="1:11" x14ac:dyDescent="0.25">
      <c r="A102">
        <v>38</v>
      </c>
      <c r="B102">
        <v>2</v>
      </c>
      <c r="C102" t="str">
        <f>INDEX(Batters[rbiname],MATCH('2013_roster_v1.4'!$A102*100+'2013_roster_v1.4'!$B102,Batters[[rbikey]:[rbikey]],0))</f>
        <v>J.Winker</v>
      </c>
      <c r="D102">
        <f>INDEX(Batters[Stance],MATCH('2013_roster_v1.4'!$A102*100+'2013_roster_v1.4'!$B102,Batters[[rbikey]:[rbikey]],0))</f>
        <v>1</v>
      </c>
      <c r="E102">
        <f>INDEX(Batters[AVG],MATCH('2013_roster_v1.4'!$A102*100+'2013_roster_v1.4'!$B102,Batters[[rbikey]:[rbikey]],0))</f>
        <v>269</v>
      </c>
      <c r="F102">
        <f>INDEX(Batters[HR],MATCH('2013_roster_v1.4'!$A102*100+'2013_roster_v1.4'!$B102,Batters[[rbikey]:[rbikey]],0))</f>
        <v>16</v>
      </c>
      <c r="G102">
        <f>INDEX(Batters[Contact],MATCH('2013_roster_v1.4'!$A102*100+'2013_roster_v1.4'!$B102,Batters[[rbikey]:[rbikey]],0))</f>
        <v>17</v>
      </c>
      <c r="H102">
        <f>INDEX(Batters[Power],MATCH('2013_roster_v1.4'!$A102*100+'2013_roster_v1.4'!$B102,Batters[[rbikey]:[rbikey]],0))</f>
        <v>796</v>
      </c>
      <c r="I102">
        <f>INDEX(Batters[Speed],MATCH('2013_roster_v1.4'!$A102*100+'2013_roster_v1.4'!$B102,Batters[[rbikey]:[rbikey]],0))</f>
        <v>120</v>
      </c>
      <c r="J102">
        <f>INDEX(Batters[Fielding],MATCH('2013_roster_v1.4'!$A102*100+'2013_roster_v1.4'!$B102,Batters[[rbikey]:[rbikey]],0))</f>
        <v>2</v>
      </c>
      <c r="K102">
        <f>INDEX(Batters[Switch],MATCH('2013_roster_v1.4'!$A102*100+'2013_roster_v1.4'!$B102,Batters[[rbikey]:[rbikey]],0))</f>
        <v>0</v>
      </c>
    </row>
    <row r="103" spans="1:11" x14ac:dyDescent="0.25">
      <c r="A103">
        <v>38</v>
      </c>
      <c r="B103">
        <v>3</v>
      </c>
      <c r="C103" t="str">
        <f>INDEX(Batters[rbiname],MATCH('2013_roster_v1.4'!$A103*100+'2013_roster_v1.4'!$B103,Batters[[rbikey]:[rbikey]],0))</f>
        <v>E.Suarez</v>
      </c>
      <c r="D103">
        <f>INDEX(Batters[Stance],MATCH('2013_roster_v1.4'!$A103*100+'2013_roster_v1.4'!$B103,Batters[[rbikey]:[rbikey]],0))</f>
        <v>0</v>
      </c>
      <c r="E103">
        <f>INDEX(Batters[AVG],MATCH('2013_roster_v1.4'!$A103*100+'2013_roster_v1.4'!$B103,Batters[[rbikey]:[rbikey]],0))</f>
        <v>271</v>
      </c>
      <c r="F103">
        <f>INDEX(Batters[HR],MATCH('2013_roster_v1.4'!$A103*100+'2013_roster_v1.4'!$B103,Batters[[rbikey]:[rbikey]],0))</f>
        <v>49</v>
      </c>
      <c r="G103">
        <f>INDEX(Batters[Contact],MATCH('2013_roster_v1.4'!$A103*100+'2013_roster_v1.4'!$B103,Batters[[rbikey]:[rbikey]],0))</f>
        <v>17</v>
      </c>
      <c r="H103">
        <f>INDEX(Batters[Power],MATCH('2013_roster_v1.4'!$A103*100+'2013_roster_v1.4'!$B103,Batters[[rbikey]:[rbikey]],0))</f>
        <v>970</v>
      </c>
      <c r="I103">
        <f>INDEX(Batters[Speed],MATCH('2013_roster_v1.4'!$A103*100+'2013_roster_v1.4'!$B103,Batters[[rbikey]:[rbikey]],0))</f>
        <v>122</v>
      </c>
      <c r="J103">
        <f>INDEX(Batters[Fielding],MATCH('2013_roster_v1.4'!$A103*100+'2013_roster_v1.4'!$B103,Batters[[rbikey]:[rbikey]],0))</f>
        <v>1</v>
      </c>
      <c r="K103">
        <f>INDEX(Batters[Switch],MATCH('2013_roster_v1.4'!$A103*100+'2013_roster_v1.4'!$B103,Batters[[rbikey]:[rbikey]],0))</f>
        <v>0</v>
      </c>
    </row>
    <row r="104" spans="1:11" x14ac:dyDescent="0.25">
      <c r="A104">
        <v>38</v>
      </c>
      <c r="B104">
        <v>4</v>
      </c>
      <c r="C104" t="str">
        <f>INDEX(Batters[rbiname],MATCH('2013_roster_v1.4'!$A104*100+'2013_roster_v1.4'!$B104,Batters[[rbikey]:[rbikey]],0))</f>
        <v>P.Ervin</v>
      </c>
      <c r="D104">
        <f>INDEX(Batters[Stance],MATCH('2013_roster_v1.4'!$A104*100+'2013_roster_v1.4'!$B104,Batters[[rbikey]:[rbikey]],0))</f>
        <v>0</v>
      </c>
      <c r="E104">
        <f>INDEX(Batters[AVG],MATCH('2013_roster_v1.4'!$A104*100+'2013_roster_v1.4'!$B104,Batters[[rbikey]:[rbikey]],0))</f>
        <v>271</v>
      </c>
      <c r="F104">
        <f>INDEX(Batters[HR],MATCH('2013_roster_v1.4'!$A104*100+'2013_roster_v1.4'!$B104,Batters[[rbikey]:[rbikey]],0))</f>
        <v>7</v>
      </c>
      <c r="G104">
        <f>INDEX(Batters[Contact],MATCH('2013_roster_v1.4'!$A104*100+'2013_roster_v1.4'!$B104,Batters[[rbikey]:[rbikey]],0))</f>
        <v>17</v>
      </c>
      <c r="H104">
        <f>INDEX(Batters[Power],MATCH('2013_roster_v1.4'!$A104*100+'2013_roster_v1.4'!$B104,Batters[[rbikey]:[rbikey]],0))</f>
        <v>750</v>
      </c>
      <c r="I104">
        <f>INDEX(Batters[Speed],MATCH('2013_roster_v1.4'!$A104*100+'2013_roster_v1.4'!$B104,Batters[[rbikey]:[rbikey]],0))</f>
        <v>124</v>
      </c>
      <c r="J104">
        <f>INDEX(Batters[Fielding],MATCH('2013_roster_v1.4'!$A104*100+'2013_roster_v1.4'!$B104,Batters[[rbikey]:[rbikey]],0))</f>
        <v>2</v>
      </c>
      <c r="K104">
        <f>INDEX(Batters[Switch],MATCH('2013_roster_v1.4'!$A104*100+'2013_roster_v1.4'!$B104,Batters[[rbikey]:[rbikey]],0))</f>
        <v>0</v>
      </c>
    </row>
    <row r="105" spans="1:11" x14ac:dyDescent="0.25">
      <c r="A105">
        <v>38</v>
      </c>
      <c r="B105">
        <v>5</v>
      </c>
      <c r="C105" t="str">
        <f>INDEX(Batters[rbiname],MATCH('2013_roster_v1.4'!$A105*100+'2013_roster_v1.4'!$B105,Batters[[rbikey]:[rbikey]],0))</f>
        <v>Dietrich</v>
      </c>
      <c r="D105">
        <f>INDEX(Batters[Stance],MATCH('2013_roster_v1.4'!$A105*100+'2013_roster_v1.4'!$B105,Batters[[rbikey]:[rbikey]],0))</f>
        <v>1</v>
      </c>
      <c r="E105">
        <f>INDEX(Batters[AVG],MATCH('2013_roster_v1.4'!$A105*100+'2013_roster_v1.4'!$B105,Batters[[rbikey]:[rbikey]],0))</f>
        <v>187</v>
      </c>
      <c r="F105">
        <f>INDEX(Batters[HR],MATCH('2013_roster_v1.4'!$A105*100+'2013_roster_v1.4'!$B105,Batters[[rbikey]:[rbikey]],0))</f>
        <v>19</v>
      </c>
      <c r="G105">
        <f>INDEX(Batters[Contact],MATCH('2013_roster_v1.4'!$A105*100+'2013_roster_v1.4'!$B105,Batters[[rbikey]:[rbikey]],0))</f>
        <v>29</v>
      </c>
      <c r="H105">
        <f>INDEX(Batters[Power],MATCH('2013_roster_v1.4'!$A105*100+'2013_roster_v1.4'!$B105,Batters[[rbikey]:[rbikey]],0))</f>
        <v>809</v>
      </c>
      <c r="I105">
        <f>INDEX(Batters[Speed],MATCH('2013_roster_v1.4'!$A105*100+'2013_roster_v1.4'!$B105,Batters[[rbikey]:[rbikey]],0))</f>
        <v>122</v>
      </c>
      <c r="J105">
        <f>INDEX(Batters[Fielding],MATCH('2013_roster_v1.4'!$A105*100+'2013_roster_v1.4'!$B105,Batters[[rbikey]:[rbikey]],0))</f>
        <v>1</v>
      </c>
      <c r="K105">
        <f>INDEX(Batters[Switch],MATCH('2013_roster_v1.4'!$A105*100+'2013_roster_v1.4'!$B105,Batters[[rbikey]:[rbikey]],0))</f>
        <v>0</v>
      </c>
    </row>
    <row r="106" spans="1:11" x14ac:dyDescent="0.25">
      <c r="A106">
        <v>38</v>
      </c>
      <c r="B106">
        <v>6</v>
      </c>
      <c r="C106" t="str">
        <f>INDEX(Batters[rbiname],MATCH('2013_roster_v1.4'!$A106*100+'2013_roster_v1.4'!$B106,Batters[[rbikey]:[rbikey]],0))</f>
        <v>J.Votto</v>
      </c>
      <c r="D106">
        <f>INDEX(Batters[Stance],MATCH('2013_roster_v1.4'!$A106*100+'2013_roster_v1.4'!$B106,Batters[[rbikey]:[rbikey]],0))</f>
        <v>1</v>
      </c>
      <c r="E106">
        <f>INDEX(Batters[AVG],MATCH('2013_roster_v1.4'!$A106*100+'2013_roster_v1.4'!$B106,Batters[[rbikey]:[rbikey]],0))</f>
        <v>261</v>
      </c>
      <c r="F106">
        <f>INDEX(Batters[HR],MATCH('2013_roster_v1.4'!$A106*100+'2013_roster_v1.4'!$B106,Batters[[rbikey]:[rbikey]],0))</f>
        <v>15</v>
      </c>
      <c r="G106">
        <f>INDEX(Batters[Contact],MATCH('2013_roster_v1.4'!$A106*100+'2013_roster_v1.4'!$B106,Batters[[rbikey]:[rbikey]],0))</f>
        <v>19</v>
      </c>
      <c r="H106">
        <f>INDEX(Batters[Power],MATCH('2013_roster_v1.4'!$A106*100+'2013_roster_v1.4'!$B106,Batters[[rbikey]:[rbikey]],0))</f>
        <v>782</v>
      </c>
      <c r="I106">
        <f>INDEX(Batters[Speed],MATCH('2013_roster_v1.4'!$A106*100+'2013_roster_v1.4'!$B106,Batters[[rbikey]:[rbikey]],0))</f>
        <v>125</v>
      </c>
      <c r="J106">
        <f>INDEX(Batters[Fielding],MATCH('2013_roster_v1.4'!$A106*100+'2013_roster_v1.4'!$B106,Batters[[rbikey]:[rbikey]],0))</f>
        <v>1</v>
      </c>
      <c r="K106">
        <f>INDEX(Batters[Switch],MATCH('2013_roster_v1.4'!$A106*100+'2013_roster_v1.4'!$B106,Batters[[rbikey]:[rbikey]],0))</f>
        <v>0</v>
      </c>
    </row>
    <row r="107" spans="1:11" x14ac:dyDescent="0.25">
      <c r="A107">
        <v>38</v>
      </c>
      <c r="B107">
        <v>7</v>
      </c>
      <c r="C107" t="str">
        <f>INDEX(Batters[rbiname],MATCH('2013_roster_v1.4'!$A107*100+'2013_roster_v1.4'!$B107,Batters[[rbikey]:[rbikey]],0))</f>
        <v>N.Senzel</v>
      </c>
      <c r="D107">
        <f>INDEX(Batters[Stance],MATCH('2013_roster_v1.4'!$A107*100+'2013_roster_v1.4'!$B107,Batters[[rbikey]:[rbikey]],0))</f>
        <v>0</v>
      </c>
      <c r="E107">
        <f>INDEX(Batters[AVG],MATCH('2013_roster_v1.4'!$A107*100+'2013_roster_v1.4'!$B107,Batters[[rbikey]:[rbikey]],0))</f>
        <v>256</v>
      </c>
      <c r="F107">
        <f>INDEX(Batters[HR],MATCH('2013_roster_v1.4'!$A107*100+'2013_roster_v1.4'!$B107,Batters[[rbikey]:[rbikey]],0))</f>
        <v>12</v>
      </c>
      <c r="G107">
        <f>INDEX(Batters[Contact],MATCH('2013_roster_v1.4'!$A107*100+'2013_roster_v1.4'!$B107,Batters[[rbikey]:[rbikey]],0))</f>
        <v>20</v>
      </c>
      <c r="H107">
        <f>INDEX(Batters[Power],MATCH('2013_roster_v1.4'!$A107*100+'2013_roster_v1.4'!$B107,Batters[[rbikey]:[rbikey]],0))</f>
        <v>770</v>
      </c>
      <c r="I107">
        <f>INDEX(Batters[Speed],MATCH('2013_roster_v1.4'!$A107*100+'2013_roster_v1.4'!$B107,Batters[[rbikey]:[rbikey]],0))</f>
        <v>129</v>
      </c>
      <c r="J107">
        <f>INDEX(Batters[Fielding],MATCH('2013_roster_v1.4'!$A107*100+'2013_roster_v1.4'!$B107,Batters[[rbikey]:[rbikey]],0))</f>
        <v>2</v>
      </c>
      <c r="K107">
        <f>INDEX(Batters[Switch],MATCH('2013_roster_v1.4'!$A107*100+'2013_roster_v1.4'!$B107,Batters[[rbikey]:[rbikey]],0))</f>
        <v>0</v>
      </c>
    </row>
    <row r="108" spans="1:11" x14ac:dyDescent="0.25">
      <c r="A108">
        <v>38</v>
      </c>
      <c r="B108">
        <v>8</v>
      </c>
      <c r="C108" t="str">
        <f>INDEX(Batters[rbiname],MATCH('2013_roster_v1.4'!$A108*100+'2013_roster_v1.4'!$B108,Batters[[rbikey]:[rbikey]],0))</f>
        <v>C.Casali</v>
      </c>
      <c r="D108">
        <f>INDEX(Batters[Stance],MATCH('2013_roster_v1.4'!$A108*100+'2013_roster_v1.4'!$B108,Batters[[rbikey]:[rbikey]],0))</f>
        <v>0</v>
      </c>
      <c r="E108">
        <f>INDEX(Batters[AVG],MATCH('2013_roster_v1.4'!$A108*100+'2013_roster_v1.4'!$B108,Batters[[rbikey]:[rbikey]],0))</f>
        <v>251</v>
      </c>
      <c r="F108">
        <f>INDEX(Batters[HR],MATCH('2013_roster_v1.4'!$A108*100+'2013_roster_v1.4'!$B108,Batters[[rbikey]:[rbikey]],0))</f>
        <v>8</v>
      </c>
      <c r="G108">
        <f>INDEX(Batters[Contact],MATCH('2013_roster_v1.4'!$A108*100+'2013_roster_v1.4'!$B108,Batters[[rbikey]:[rbikey]],0))</f>
        <v>20</v>
      </c>
      <c r="H108">
        <f>INDEX(Batters[Power],MATCH('2013_roster_v1.4'!$A108*100+'2013_roster_v1.4'!$B108,Batters[[rbikey]:[rbikey]],0))</f>
        <v>747</v>
      </c>
      <c r="I108">
        <f>INDEX(Batters[Speed],MATCH('2013_roster_v1.4'!$A108*100+'2013_roster_v1.4'!$B108,Batters[[rbikey]:[rbikey]],0))</f>
        <v>120</v>
      </c>
      <c r="J108">
        <f>INDEX(Batters[Fielding],MATCH('2013_roster_v1.4'!$A108*100+'2013_roster_v1.4'!$B108,Batters[[rbikey]:[rbikey]],0))</f>
        <v>0</v>
      </c>
      <c r="K108">
        <f>INDEX(Batters[Switch],MATCH('2013_roster_v1.4'!$A108*100+'2013_roster_v1.4'!$B108,Batters[[rbikey]:[rbikey]],0))</f>
        <v>0</v>
      </c>
    </row>
    <row r="109" spans="1:11" x14ac:dyDescent="0.25">
      <c r="A109">
        <v>38</v>
      </c>
      <c r="B109">
        <v>9</v>
      </c>
      <c r="C109" t="str">
        <f>INDEX(Batters[rbiname],MATCH('2013_roster_v1.4'!$A109*100+'2013_roster_v1.4'!$B109,Batters[[rbikey]:[rbikey]],0))</f>
        <v>VanMeter</v>
      </c>
      <c r="D109">
        <f>INDEX(Batters[Stance],MATCH('2013_roster_v1.4'!$A109*100+'2013_roster_v1.4'!$B109,Batters[[rbikey]:[rbikey]],0))</f>
        <v>1</v>
      </c>
      <c r="E109">
        <f>INDEX(Batters[AVG],MATCH('2013_roster_v1.4'!$A109*100+'2013_roster_v1.4'!$B109,Batters[[rbikey]:[rbikey]],0))</f>
        <v>237</v>
      </c>
      <c r="F109">
        <f>INDEX(Batters[HR],MATCH('2013_roster_v1.4'!$A109*100+'2013_roster_v1.4'!$B109,Batters[[rbikey]:[rbikey]],0))</f>
        <v>8</v>
      </c>
      <c r="G109">
        <f>INDEX(Batters[Contact],MATCH('2013_roster_v1.4'!$A109*100+'2013_roster_v1.4'!$B109,Batters[[rbikey]:[rbikey]],0))</f>
        <v>23</v>
      </c>
      <c r="H109">
        <f>INDEX(Batters[Power],MATCH('2013_roster_v1.4'!$A109*100+'2013_roster_v1.4'!$B109,Batters[[rbikey]:[rbikey]],0))</f>
        <v>747</v>
      </c>
      <c r="I109">
        <f>INDEX(Batters[Speed],MATCH('2013_roster_v1.4'!$A109*100+'2013_roster_v1.4'!$B109,Batters[[rbikey]:[rbikey]],0))</f>
        <v>126</v>
      </c>
      <c r="J109">
        <f>INDEX(Batters[Fielding],MATCH('2013_roster_v1.4'!$A109*100+'2013_roster_v1.4'!$B109,Batters[[rbikey]:[rbikey]],0))</f>
        <v>2</v>
      </c>
      <c r="K109">
        <f>INDEX(Batters[Switch],MATCH('2013_roster_v1.4'!$A109*100+'2013_roster_v1.4'!$B109,Batters[[rbikey]:[rbikey]],0))</f>
        <v>0</v>
      </c>
    </row>
    <row r="110" spans="1:11" x14ac:dyDescent="0.25">
      <c r="A110">
        <v>38</v>
      </c>
      <c r="B110">
        <v>10</v>
      </c>
      <c r="C110" t="str">
        <f>INDEX(Batters[rbiname],MATCH('2013_roster_v1.4'!$A110*100+'2013_roster_v1.4'!$B110,Batters[[rbikey]:[rbikey]],0))</f>
        <v>Iglesias</v>
      </c>
      <c r="D110">
        <f>INDEX(Batters[Stance],MATCH('2013_roster_v1.4'!$A110*100+'2013_roster_v1.4'!$B110,Batters[[rbikey]:[rbikey]],0))</f>
        <v>0</v>
      </c>
      <c r="E110">
        <f>INDEX(Batters[AVG],MATCH('2013_roster_v1.4'!$A110*100+'2013_roster_v1.4'!$B110,Batters[[rbikey]:[rbikey]],0))</f>
        <v>288</v>
      </c>
      <c r="F110">
        <f>INDEX(Batters[HR],MATCH('2013_roster_v1.4'!$A110*100+'2013_roster_v1.4'!$B110,Batters[[rbikey]:[rbikey]],0))</f>
        <v>11</v>
      </c>
      <c r="G110">
        <f>INDEX(Batters[Contact],MATCH('2013_roster_v1.4'!$A110*100+'2013_roster_v1.4'!$B110,Batters[[rbikey]:[rbikey]],0))</f>
        <v>14</v>
      </c>
      <c r="H110">
        <f>INDEX(Batters[Power],MATCH('2013_roster_v1.4'!$A110*100+'2013_roster_v1.4'!$B110,Batters[[rbikey]:[rbikey]],0))</f>
        <v>762</v>
      </c>
      <c r="I110">
        <f>INDEX(Batters[Speed],MATCH('2013_roster_v1.4'!$A110*100+'2013_roster_v1.4'!$B110,Batters[[rbikey]:[rbikey]],0))</f>
        <v>124</v>
      </c>
      <c r="J110">
        <f>INDEX(Batters[Fielding],MATCH('2013_roster_v1.4'!$A110*100+'2013_roster_v1.4'!$B110,Batters[[rbikey]:[rbikey]],0))</f>
        <v>1</v>
      </c>
      <c r="K110">
        <f>INDEX(Batters[Switch],MATCH('2013_roster_v1.4'!$A110*100+'2013_roster_v1.4'!$B110,Batters[[rbikey]:[rbikey]],0))</f>
        <v>0</v>
      </c>
    </row>
    <row r="111" spans="1:11" x14ac:dyDescent="0.25">
      <c r="A111">
        <v>38</v>
      </c>
      <c r="B111">
        <v>11</v>
      </c>
      <c r="C111" t="str">
        <f>INDEX(Batters[rbiname],MATCH('2013_roster_v1.4'!$A111*100+'2013_roster_v1.4'!$B111,Batters[[rbikey]:[rbikey]],0))</f>
        <v>Barnhart</v>
      </c>
      <c r="D111">
        <f>INDEX(Batters[Stance],MATCH('2013_roster_v1.4'!$A111*100+'2013_roster_v1.4'!$B111,Batters[[rbikey]:[rbikey]],0))</f>
        <v>0</v>
      </c>
      <c r="E111">
        <f>INDEX(Batters[AVG],MATCH('2013_roster_v1.4'!$A111*100+'2013_roster_v1.4'!$B111,Batters[[rbikey]:[rbikey]],0))</f>
        <v>231</v>
      </c>
      <c r="F111">
        <f>INDEX(Batters[HR],MATCH('2013_roster_v1.4'!$A111*100+'2013_roster_v1.4'!$B111,Batters[[rbikey]:[rbikey]],0))</f>
        <v>11</v>
      </c>
      <c r="G111">
        <f>INDEX(Batters[Contact],MATCH('2013_roster_v1.4'!$A111*100+'2013_roster_v1.4'!$B111,Batters[[rbikey]:[rbikey]],0))</f>
        <v>23</v>
      </c>
      <c r="H111">
        <f>INDEX(Batters[Power],MATCH('2013_roster_v1.4'!$A111*100+'2013_roster_v1.4'!$B111,Batters[[rbikey]:[rbikey]],0))</f>
        <v>759</v>
      </c>
      <c r="I111">
        <f>INDEX(Batters[Speed],MATCH('2013_roster_v1.4'!$A111*100+'2013_roster_v1.4'!$B111,Batters[[rbikey]:[rbikey]],0))</f>
        <v>121</v>
      </c>
      <c r="J111">
        <f>INDEX(Batters[Fielding],MATCH('2013_roster_v1.4'!$A111*100+'2013_roster_v1.4'!$B111,Batters[[rbikey]:[rbikey]],0))</f>
        <v>0</v>
      </c>
      <c r="K111">
        <f>INDEX(Batters[Switch],MATCH('2013_roster_v1.4'!$A111*100+'2013_roster_v1.4'!$B111,Batters[[rbikey]:[rbikey]],0))</f>
        <v>1</v>
      </c>
    </row>
    <row r="112" spans="1:11" x14ac:dyDescent="0.25">
      <c r="A112">
        <v>38</v>
      </c>
      <c r="B112">
        <v>12</v>
      </c>
      <c r="C112" t="str">
        <f>INDEX(Batters[rbiname],MATCH('2013_roster_v1.4'!$A112*100+'2013_roster_v1.4'!$B112,Batters[[rbikey]:[rbikey]],0))</f>
        <v>K.Farmer</v>
      </c>
      <c r="D112">
        <f>INDEX(Batters[Stance],MATCH('2013_roster_v1.4'!$A112*100+'2013_roster_v1.4'!$B112,Batters[[rbikey]:[rbikey]],0))</f>
        <v>0</v>
      </c>
      <c r="E112">
        <f>INDEX(Batters[AVG],MATCH('2013_roster_v1.4'!$A112*100+'2013_roster_v1.4'!$B112,Batters[[rbikey]:[rbikey]],0))</f>
        <v>230</v>
      </c>
      <c r="F112">
        <f>INDEX(Batters[HR],MATCH('2013_roster_v1.4'!$A112*100+'2013_roster_v1.4'!$B112,Batters[[rbikey]:[rbikey]],0))</f>
        <v>9</v>
      </c>
      <c r="G112">
        <f>INDEX(Batters[Contact],MATCH('2013_roster_v1.4'!$A112*100+'2013_roster_v1.4'!$B112,Batters[[rbikey]:[rbikey]],0))</f>
        <v>24</v>
      </c>
      <c r="H112">
        <f>INDEX(Batters[Power],MATCH('2013_roster_v1.4'!$A112*100+'2013_roster_v1.4'!$B112,Batters[[rbikey]:[rbikey]],0))</f>
        <v>752</v>
      </c>
      <c r="I112">
        <f>INDEX(Batters[Speed],MATCH('2013_roster_v1.4'!$A112*100+'2013_roster_v1.4'!$B112,Batters[[rbikey]:[rbikey]],0))</f>
        <v>123</v>
      </c>
      <c r="J112">
        <f>INDEX(Batters[Fielding],MATCH('2013_roster_v1.4'!$A112*100+'2013_roster_v1.4'!$B112,Batters[[rbikey]:[rbikey]],0))</f>
        <v>1</v>
      </c>
      <c r="K112">
        <f>INDEX(Batters[Switch],MATCH('2013_roster_v1.4'!$A112*100+'2013_roster_v1.4'!$B112,Batters[[rbikey]:[rbikey]],0))</f>
        <v>0</v>
      </c>
    </row>
    <row r="113" spans="1:11" x14ac:dyDescent="0.25">
      <c r="A113">
        <v>38</v>
      </c>
      <c r="B113">
        <v>13</v>
      </c>
      <c r="C113" t="str">
        <f>INDEX(Batters[rbiname],MATCH('2013_roster_v1.4'!$A113*100+'2013_roster_v1.4'!$B113,Batters[[rbikey]:[rbikey]],0))</f>
        <v>J.Peraza</v>
      </c>
      <c r="D113">
        <f>INDEX(Batters[Stance],MATCH('2013_roster_v1.4'!$A113*100+'2013_roster_v1.4'!$B113,Batters[[rbikey]:[rbikey]],0))</f>
        <v>0</v>
      </c>
      <c r="E113">
        <f>INDEX(Batters[AVG],MATCH('2013_roster_v1.4'!$A113*100+'2013_roster_v1.4'!$B113,Batters[[rbikey]:[rbikey]],0))</f>
        <v>239</v>
      </c>
      <c r="F113">
        <f>INDEX(Batters[HR],MATCH('2013_roster_v1.4'!$A113*100+'2013_roster_v1.4'!$B113,Batters[[rbikey]:[rbikey]],0))</f>
        <v>6</v>
      </c>
      <c r="G113">
        <f>INDEX(Batters[Contact],MATCH('2013_roster_v1.4'!$A113*100+'2013_roster_v1.4'!$B113,Batters[[rbikey]:[rbikey]],0))</f>
        <v>22</v>
      </c>
      <c r="H113">
        <f>INDEX(Batters[Power],MATCH('2013_roster_v1.4'!$A113*100+'2013_roster_v1.4'!$B113,Batters[[rbikey]:[rbikey]],0))</f>
        <v>735</v>
      </c>
      <c r="I113">
        <f>INDEX(Batters[Speed],MATCH('2013_roster_v1.4'!$A113*100+'2013_roster_v1.4'!$B113,Batters[[rbikey]:[rbikey]],0))</f>
        <v>122</v>
      </c>
      <c r="J113">
        <f>INDEX(Batters[Fielding],MATCH('2013_roster_v1.4'!$A113*100+'2013_roster_v1.4'!$B113,Batters[[rbikey]:[rbikey]],0))</f>
        <v>1</v>
      </c>
      <c r="K113">
        <f>INDEX(Batters[Switch],MATCH('2013_roster_v1.4'!$A113*100+'2013_roster_v1.4'!$B113,Batters[[rbikey]:[rbikey]],0))</f>
        <v>0</v>
      </c>
    </row>
    <row r="114" spans="1:11" x14ac:dyDescent="0.25">
      <c r="A114">
        <v>39</v>
      </c>
      <c r="B114">
        <v>0</v>
      </c>
      <c r="C114" t="str">
        <f>INDEX(Batters[rbiname],MATCH('2013_roster_v1.4'!$A114*100+'2013_roster_v1.4'!$B114,Batters[[rbikey]:[rbikey]],0))</f>
        <v>T.Story</v>
      </c>
      <c r="D114">
        <f>INDEX(Batters[Stance],MATCH('2013_roster_v1.4'!$A114*100+'2013_roster_v1.4'!$B114,Batters[[rbikey]:[rbikey]],0))</f>
        <v>0</v>
      </c>
      <c r="E114">
        <f>INDEX(Batters[AVG],MATCH('2013_roster_v1.4'!$A114*100+'2013_roster_v1.4'!$B114,Batters[[rbikey]:[rbikey]],0))</f>
        <v>294</v>
      </c>
      <c r="F114">
        <f>INDEX(Batters[HR],MATCH('2013_roster_v1.4'!$A114*100+'2013_roster_v1.4'!$B114,Batters[[rbikey]:[rbikey]],0))</f>
        <v>35</v>
      </c>
      <c r="G114">
        <f>INDEX(Batters[Contact],MATCH('2013_roster_v1.4'!$A114*100+'2013_roster_v1.4'!$B114,Batters[[rbikey]:[rbikey]],0))</f>
        <v>13</v>
      </c>
      <c r="H114">
        <f>INDEX(Batters[Power],MATCH('2013_roster_v1.4'!$A114*100+'2013_roster_v1.4'!$B114,Batters[[rbikey]:[rbikey]],0))</f>
        <v>899</v>
      </c>
      <c r="I114">
        <f>INDEX(Batters[Speed],MATCH('2013_roster_v1.4'!$A114*100+'2013_roster_v1.4'!$B114,Batters[[rbikey]:[rbikey]],0))</f>
        <v>134</v>
      </c>
      <c r="J114">
        <f>INDEX(Batters[Fielding],MATCH('2013_roster_v1.4'!$A114*100+'2013_roster_v1.4'!$B114,Batters[[rbikey]:[rbikey]],0))</f>
        <v>1</v>
      </c>
      <c r="K114">
        <f>INDEX(Batters[Switch],MATCH('2013_roster_v1.4'!$A114*100+'2013_roster_v1.4'!$B114,Batters[[rbikey]:[rbikey]],0))</f>
        <v>0</v>
      </c>
    </row>
    <row r="115" spans="1:11" x14ac:dyDescent="0.25">
      <c r="A115">
        <v>39</v>
      </c>
      <c r="B115">
        <v>1</v>
      </c>
      <c r="C115" t="str">
        <f>INDEX(Batters[rbiname],MATCH('2013_roster_v1.4'!$A115*100+'2013_roster_v1.4'!$B115,Batters[[rbikey]:[rbikey]],0))</f>
        <v>Hilliard</v>
      </c>
      <c r="D115">
        <f>INDEX(Batters[Stance],MATCH('2013_roster_v1.4'!$A115*100+'2013_roster_v1.4'!$B115,Batters[[rbikey]:[rbikey]],0))</f>
        <v>1</v>
      </c>
      <c r="E115">
        <f>INDEX(Batters[AVG],MATCH('2013_roster_v1.4'!$A115*100+'2013_roster_v1.4'!$B115,Batters[[rbikey]:[rbikey]],0))</f>
        <v>273</v>
      </c>
      <c r="F115">
        <f>INDEX(Batters[HR],MATCH('2013_roster_v1.4'!$A115*100+'2013_roster_v1.4'!$B115,Batters[[rbikey]:[rbikey]],0))</f>
        <v>7</v>
      </c>
      <c r="G115">
        <f>INDEX(Batters[Contact],MATCH('2013_roster_v1.4'!$A115*100+'2013_roster_v1.4'!$B115,Batters[[rbikey]:[rbikey]],0))</f>
        <v>17</v>
      </c>
      <c r="H115">
        <f>INDEX(Batters[Power],MATCH('2013_roster_v1.4'!$A115*100+'2013_roster_v1.4'!$B115,Batters[[rbikey]:[rbikey]],0))</f>
        <v>771</v>
      </c>
      <c r="I115">
        <f>INDEX(Batters[Speed],MATCH('2013_roster_v1.4'!$A115*100+'2013_roster_v1.4'!$B115,Batters[[rbikey]:[rbikey]],0))</f>
        <v>123</v>
      </c>
      <c r="J115">
        <f>INDEX(Batters[Fielding],MATCH('2013_roster_v1.4'!$A115*100+'2013_roster_v1.4'!$B115,Batters[[rbikey]:[rbikey]],0))</f>
        <v>2</v>
      </c>
      <c r="K115">
        <f>INDEX(Batters[Switch],MATCH('2013_roster_v1.4'!$A115*100+'2013_roster_v1.4'!$B115,Batters[[rbikey]:[rbikey]],0))</f>
        <v>0</v>
      </c>
    </row>
    <row r="116" spans="1:11" x14ac:dyDescent="0.25">
      <c r="A116">
        <v>39</v>
      </c>
      <c r="B116">
        <v>2</v>
      </c>
      <c r="C116" t="str">
        <f>INDEX(Batters[rbiname],MATCH('2013_roster_v1.4'!$A116*100+'2013_roster_v1.4'!$B116,Batters[[rbikey]:[rbikey]],0))</f>
        <v>Blackmon</v>
      </c>
      <c r="D116">
        <f>INDEX(Batters[Stance],MATCH('2013_roster_v1.4'!$A116*100+'2013_roster_v1.4'!$B116,Batters[[rbikey]:[rbikey]],0))</f>
        <v>1</v>
      </c>
      <c r="E116">
        <f>INDEX(Batters[AVG],MATCH('2013_roster_v1.4'!$A116*100+'2013_roster_v1.4'!$B116,Batters[[rbikey]:[rbikey]],0))</f>
        <v>314</v>
      </c>
      <c r="F116">
        <f>INDEX(Batters[HR],MATCH('2013_roster_v1.4'!$A116*100+'2013_roster_v1.4'!$B116,Batters[[rbikey]:[rbikey]],0))</f>
        <v>32</v>
      </c>
      <c r="G116">
        <f>INDEX(Batters[Contact],MATCH('2013_roster_v1.4'!$A116*100+'2013_roster_v1.4'!$B116,Batters[[rbikey]:[rbikey]],0))</f>
        <v>9</v>
      </c>
      <c r="H116">
        <f>INDEX(Batters[Power],MATCH('2013_roster_v1.4'!$A116*100+'2013_roster_v1.4'!$B116,Batters[[rbikey]:[rbikey]],0))</f>
        <v>887</v>
      </c>
      <c r="I116">
        <f>INDEX(Batters[Speed],MATCH('2013_roster_v1.4'!$A116*100+'2013_roster_v1.4'!$B116,Batters[[rbikey]:[rbikey]],0))</f>
        <v>123</v>
      </c>
      <c r="J116">
        <f>INDEX(Batters[Fielding],MATCH('2013_roster_v1.4'!$A116*100+'2013_roster_v1.4'!$B116,Batters[[rbikey]:[rbikey]],0))</f>
        <v>2</v>
      </c>
      <c r="K116">
        <f>INDEX(Batters[Switch],MATCH('2013_roster_v1.4'!$A116*100+'2013_roster_v1.4'!$B116,Batters[[rbikey]:[rbikey]],0))</f>
        <v>0</v>
      </c>
    </row>
    <row r="117" spans="1:11" x14ac:dyDescent="0.25">
      <c r="A117">
        <v>39</v>
      </c>
      <c r="B117">
        <v>3</v>
      </c>
      <c r="C117" t="str">
        <f>INDEX(Batters[rbiname],MATCH('2013_roster_v1.4'!$A117*100+'2013_roster_v1.4'!$B117,Batters[[rbikey]:[rbikey]],0))</f>
        <v>Arenado</v>
      </c>
      <c r="D117">
        <f>INDEX(Batters[Stance],MATCH('2013_roster_v1.4'!$A117*100+'2013_roster_v1.4'!$B117,Batters[[rbikey]:[rbikey]],0))</f>
        <v>0</v>
      </c>
      <c r="E117">
        <f>INDEX(Batters[AVG],MATCH('2013_roster_v1.4'!$A117*100+'2013_roster_v1.4'!$B117,Batters[[rbikey]:[rbikey]],0))</f>
        <v>315</v>
      </c>
      <c r="F117">
        <f>INDEX(Batters[HR],MATCH('2013_roster_v1.4'!$A117*100+'2013_roster_v1.4'!$B117,Batters[[rbikey]:[rbikey]],0))</f>
        <v>41</v>
      </c>
      <c r="G117">
        <f>INDEX(Batters[Contact],MATCH('2013_roster_v1.4'!$A117*100+'2013_roster_v1.4'!$B117,Batters[[rbikey]:[rbikey]],0))</f>
        <v>9</v>
      </c>
      <c r="H117">
        <f>INDEX(Batters[Power],MATCH('2013_roster_v1.4'!$A117*100+'2013_roster_v1.4'!$B117,Batters[[rbikey]:[rbikey]],0))</f>
        <v>932</v>
      </c>
      <c r="I117">
        <f>INDEX(Batters[Speed],MATCH('2013_roster_v1.4'!$A117*100+'2013_roster_v1.4'!$B117,Batters[[rbikey]:[rbikey]],0))</f>
        <v>122</v>
      </c>
      <c r="J117">
        <f>INDEX(Batters[Fielding],MATCH('2013_roster_v1.4'!$A117*100+'2013_roster_v1.4'!$B117,Batters[[rbikey]:[rbikey]],0))</f>
        <v>1</v>
      </c>
      <c r="K117">
        <f>INDEX(Batters[Switch],MATCH('2013_roster_v1.4'!$A117*100+'2013_roster_v1.4'!$B117,Batters[[rbikey]:[rbikey]],0))</f>
        <v>0</v>
      </c>
    </row>
    <row r="118" spans="1:11" x14ac:dyDescent="0.25">
      <c r="A118">
        <v>39</v>
      </c>
      <c r="B118">
        <v>4</v>
      </c>
      <c r="C118" t="str">
        <f>INDEX(Batters[rbiname],MATCH('2013_roster_v1.4'!$A118*100+'2013_roster_v1.4'!$B118,Batters[[rbikey]:[rbikey]],0))</f>
        <v>D.Dahl</v>
      </c>
      <c r="D118">
        <f>INDEX(Batters[Stance],MATCH('2013_roster_v1.4'!$A118*100+'2013_roster_v1.4'!$B118,Batters[[rbikey]:[rbikey]],0))</f>
        <v>1</v>
      </c>
      <c r="E118">
        <f>INDEX(Batters[AVG],MATCH('2013_roster_v1.4'!$A118*100+'2013_roster_v1.4'!$B118,Batters[[rbikey]:[rbikey]],0))</f>
        <v>302</v>
      </c>
      <c r="F118">
        <f>INDEX(Batters[HR],MATCH('2013_roster_v1.4'!$A118*100+'2013_roster_v1.4'!$B118,Batters[[rbikey]:[rbikey]],0))</f>
        <v>15</v>
      </c>
      <c r="G118">
        <f>INDEX(Batters[Contact],MATCH('2013_roster_v1.4'!$A118*100+'2013_roster_v1.4'!$B118,Batters[[rbikey]:[rbikey]],0))</f>
        <v>12</v>
      </c>
      <c r="H118">
        <f>INDEX(Batters[Power],MATCH('2013_roster_v1.4'!$A118*100+'2013_roster_v1.4'!$B118,Batters[[rbikey]:[rbikey]],0))</f>
        <v>797</v>
      </c>
      <c r="I118">
        <f>INDEX(Batters[Speed],MATCH('2013_roster_v1.4'!$A118*100+'2013_roster_v1.4'!$B118,Batters[[rbikey]:[rbikey]],0))</f>
        <v>124</v>
      </c>
      <c r="J118">
        <f>INDEX(Batters[Fielding],MATCH('2013_roster_v1.4'!$A118*100+'2013_roster_v1.4'!$B118,Batters[[rbikey]:[rbikey]],0))</f>
        <v>2</v>
      </c>
      <c r="K118">
        <f>INDEX(Batters[Switch],MATCH('2013_roster_v1.4'!$A118*100+'2013_roster_v1.4'!$B118,Batters[[rbikey]:[rbikey]],0))</f>
        <v>0</v>
      </c>
    </row>
    <row r="119" spans="1:11" x14ac:dyDescent="0.25">
      <c r="A119">
        <v>39</v>
      </c>
      <c r="B119">
        <v>5</v>
      </c>
      <c r="C119" t="str">
        <f>INDEX(Batters[rbiname],MATCH('2013_roster_v1.4'!$A119*100+'2013_roster_v1.4'!$B119,Batters[[rbikey]:[rbikey]],0))</f>
        <v>Desmond</v>
      </c>
      <c r="D119">
        <f>INDEX(Batters[Stance],MATCH('2013_roster_v1.4'!$A119*100+'2013_roster_v1.4'!$B119,Batters[[rbikey]:[rbikey]],0))</f>
        <v>0</v>
      </c>
      <c r="E119">
        <f>INDEX(Batters[AVG],MATCH('2013_roster_v1.4'!$A119*100+'2013_roster_v1.4'!$B119,Batters[[rbikey]:[rbikey]],0))</f>
        <v>255</v>
      </c>
      <c r="F119">
        <f>INDEX(Batters[HR],MATCH('2013_roster_v1.4'!$A119*100+'2013_roster_v1.4'!$B119,Batters[[rbikey]:[rbikey]],0))</f>
        <v>20</v>
      </c>
      <c r="G119">
        <f>INDEX(Batters[Contact],MATCH('2013_roster_v1.4'!$A119*100+'2013_roster_v1.4'!$B119,Batters[[rbikey]:[rbikey]],0))</f>
        <v>20</v>
      </c>
      <c r="H119">
        <f>INDEX(Batters[Power],MATCH('2013_roster_v1.4'!$A119*100+'2013_roster_v1.4'!$B119,Batters[[rbikey]:[rbikey]],0))</f>
        <v>816</v>
      </c>
      <c r="I119">
        <f>INDEX(Batters[Speed],MATCH('2013_roster_v1.4'!$A119*100+'2013_roster_v1.4'!$B119,Batters[[rbikey]:[rbikey]],0))</f>
        <v>124</v>
      </c>
      <c r="J119">
        <f>INDEX(Batters[Fielding],MATCH('2013_roster_v1.4'!$A119*100+'2013_roster_v1.4'!$B119,Batters[[rbikey]:[rbikey]],0))</f>
        <v>2</v>
      </c>
      <c r="K119">
        <f>INDEX(Batters[Switch],MATCH('2013_roster_v1.4'!$A119*100+'2013_roster_v1.4'!$B119,Batters[[rbikey]:[rbikey]],0))</f>
        <v>0</v>
      </c>
    </row>
    <row r="120" spans="1:11" x14ac:dyDescent="0.25">
      <c r="A120">
        <v>39</v>
      </c>
      <c r="B120">
        <v>6</v>
      </c>
      <c r="C120" t="str">
        <f>INDEX(Batters[rbiname],MATCH('2013_roster_v1.4'!$A120*100+'2013_roster_v1.4'!$B120,Batters[[rbikey]:[rbikey]],0))</f>
        <v>D.Murphy</v>
      </c>
      <c r="D120">
        <f>INDEX(Batters[Stance],MATCH('2013_roster_v1.4'!$A120*100+'2013_roster_v1.4'!$B120,Batters[[rbikey]:[rbikey]],0))</f>
        <v>1</v>
      </c>
      <c r="E120">
        <f>INDEX(Batters[AVG],MATCH('2013_roster_v1.4'!$A120*100+'2013_roster_v1.4'!$B120,Batters[[rbikey]:[rbikey]],0))</f>
        <v>279</v>
      </c>
      <c r="F120">
        <f>INDEX(Batters[HR],MATCH('2013_roster_v1.4'!$A120*100+'2013_roster_v1.4'!$B120,Batters[[rbikey]:[rbikey]],0))</f>
        <v>13</v>
      </c>
      <c r="G120">
        <f>INDEX(Batters[Contact],MATCH('2013_roster_v1.4'!$A120*100+'2013_roster_v1.4'!$B120,Batters[[rbikey]:[rbikey]],0))</f>
        <v>16</v>
      </c>
      <c r="H120">
        <f>INDEX(Batters[Power],MATCH('2013_roster_v1.4'!$A120*100+'2013_roster_v1.4'!$B120,Batters[[rbikey]:[rbikey]],0))</f>
        <v>778</v>
      </c>
      <c r="I120">
        <f>INDEX(Batters[Speed],MATCH('2013_roster_v1.4'!$A120*100+'2013_roster_v1.4'!$B120,Batters[[rbikey]:[rbikey]],0))</f>
        <v>121</v>
      </c>
      <c r="J120">
        <f>INDEX(Batters[Fielding],MATCH('2013_roster_v1.4'!$A120*100+'2013_roster_v1.4'!$B120,Batters[[rbikey]:[rbikey]],0))</f>
        <v>1</v>
      </c>
      <c r="K120">
        <f>INDEX(Batters[Switch],MATCH('2013_roster_v1.4'!$A120*100+'2013_roster_v1.4'!$B120,Batters[[rbikey]:[rbikey]],0))</f>
        <v>0</v>
      </c>
    </row>
    <row r="121" spans="1:11" x14ac:dyDescent="0.25">
      <c r="A121">
        <v>39</v>
      </c>
      <c r="B121">
        <v>7</v>
      </c>
      <c r="C121" t="str">
        <f>INDEX(Batters[rbiname],MATCH('2013_roster_v1.4'!$A121*100+'2013_roster_v1.4'!$B121,Batters[[rbikey]:[rbikey]],0))</f>
        <v>McMahon</v>
      </c>
      <c r="D121">
        <f>INDEX(Batters[Stance],MATCH('2013_roster_v1.4'!$A121*100+'2013_roster_v1.4'!$B121,Batters[[rbikey]:[rbikey]],0))</f>
        <v>1</v>
      </c>
      <c r="E121">
        <f>INDEX(Batters[AVG],MATCH('2013_roster_v1.4'!$A121*100+'2013_roster_v1.4'!$B121,Batters[[rbikey]:[rbikey]],0))</f>
        <v>250</v>
      </c>
      <c r="F121">
        <f>INDEX(Batters[HR],MATCH('2013_roster_v1.4'!$A121*100+'2013_roster_v1.4'!$B121,Batters[[rbikey]:[rbikey]],0))</f>
        <v>24</v>
      </c>
      <c r="G121">
        <f>INDEX(Batters[Contact],MATCH('2013_roster_v1.4'!$A121*100+'2013_roster_v1.4'!$B121,Batters[[rbikey]:[rbikey]],0))</f>
        <v>21</v>
      </c>
      <c r="H121">
        <f>INDEX(Batters[Power],MATCH('2013_roster_v1.4'!$A121*100+'2013_roster_v1.4'!$B121,Batters[[rbikey]:[rbikey]],0))</f>
        <v>832</v>
      </c>
      <c r="I121">
        <f>INDEX(Batters[Speed],MATCH('2013_roster_v1.4'!$A121*100+'2013_roster_v1.4'!$B121,Batters[[rbikey]:[rbikey]],0))</f>
        <v>124</v>
      </c>
      <c r="J121">
        <f>INDEX(Batters[Fielding],MATCH('2013_roster_v1.4'!$A121*100+'2013_roster_v1.4'!$B121,Batters[[rbikey]:[rbikey]],0))</f>
        <v>1</v>
      </c>
      <c r="K121">
        <f>INDEX(Batters[Switch],MATCH('2013_roster_v1.4'!$A121*100+'2013_roster_v1.4'!$B121,Batters[[rbikey]:[rbikey]],0))</f>
        <v>0</v>
      </c>
    </row>
    <row r="122" spans="1:11" x14ac:dyDescent="0.25">
      <c r="A122">
        <v>39</v>
      </c>
      <c r="B122">
        <v>8</v>
      </c>
      <c r="C122" t="str">
        <f>INDEX(Batters[rbiname],MATCH('2013_roster_v1.4'!$A122*100+'2013_roster_v1.4'!$B122,Batters[[rbikey]:[rbikey]],0))</f>
        <v>Iannetta</v>
      </c>
      <c r="D122">
        <f>INDEX(Batters[Stance],MATCH('2013_roster_v1.4'!$A122*100+'2013_roster_v1.4'!$B122,Batters[[rbikey]:[rbikey]],0))</f>
        <v>0</v>
      </c>
      <c r="E122">
        <f>INDEX(Batters[AVG],MATCH('2013_roster_v1.4'!$A122*100+'2013_roster_v1.4'!$B122,Batters[[rbikey]:[rbikey]],0))</f>
        <v>222</v>
      </c>
      <c r="F122">
        <f>INDEX(Batters[HR],MATCH('2013_roster_v1.4'!$A122*100+'2013_roster_v1.4'!$B122,Batters[[rbikey]:[rbikey]],0))</f>
        <v>6</v>
      </c>
      <c r="G122">
        <f>INDEX(Batters[Contact],MATCH('2013_roster_v1.4'!$A122*100+'2013_roster_v1.4'!$B122,Batters[[rbikey]:[rbikey]],0))</f>
        <v>25</v>
      </c>
      <c r="H122">
        <f>INDEX(Batters[Power],MATCH('2013_roster_v1.4'!$A122*100+'2013_roster_v1.4'!$B122,Batters[[rbikey]:[rbikey]],0))</f>
        <v>738</v>
      </c>
      <c r="I122">
        <f>INDEX(Batters[Speed],MATCH('2013_roster_v1.4'!$A122*100+'2013_roster_v1.4'!$B122,Batters[[rbikey]:[rbikey]],0))</f>
        <v>120</v>
      </c>
      <c r="J122">
        <f>INDEX(Batters[Fielding],MATCH('2013_roster_v1.4'!$A122*100+'2013_roster_v1.4'!$B122,Batters[[rbikey]:[rbikey]],0))</f>
        <v>0</v>
      </c>
      <c r="K122">
        <f>INDEX(Batters[Switch],MATCH('2013_roster_v1.4'!$A122*100+'2013_roster_v1.4'!$B122,Batters[[rbikey]:[rbikey]],0))</f>
        <v>0</v>
      </c>
    </row>
    <row r="123" spans="1:11" x14ac:dyDescent="0.25">
      <c r="A123">
        <v>39</v>
      </c>
      <c r="B123">
        <v>9</v>
      </c>
      <c r="C123" t="str">
        <f>INDEX(Batters[rbiname],MATCH('2013_roster_v1.4'!$A123*100+'2013_roster_v1.4'!$B123,Batters[[rbikey]:[rbikey]],0))</f>
        <v>R.Tapia</v>
      </c>
      <c r="D123">
        <f>INDEX(Batters[Stance],MATCH('2013_roster_v1.4'!$A123*100+'2013_roster_v1.4'!$B123,Batters[[rbikey]:[rbikey]],0))</f>
        <v>1</v>
      </c>
      <c r="E123">
        <f>INDEX(Batters[AVG],MATCH('2013_roster_v1.4'!$A123*100+'2013_roster_v1.4'!$B123,Batters[[rbikey]:[rbikey]],0))</f>
        <v>275</v>
      </c>
      <c r="F123">
        <f>INDEX(Batters[HR],MATCH('2013_roster_v1.4'!$A123*100+'2013_roster_v1.4'!$B123,Batters[[rbikey]:[rbikey]],0))</f>
        <v>9</v>
      </c>
      <c r="G123">
        <f>INDEX(Batters[Contact],MATCH('2013_roster_v1.4'!$A123*100+'2013_roster_v1.4'!$B123,Batters[[rbikey]:[rbikey]],0))</f>
        <v>16</v>
      </c>
      <c r="H123">
        <f>INDEX(Batters[Power],MATCH('2013_roster_v1.4'!$A123*100+'2013_roster_v1.4'!$B123,Batters[[rbikey]:[rbikey]],0))</f>
        <v>753</v>
      </c>
      <c r="I123">
        <f>INDEX(Batters[Speed],MATCH('2013_roster_v1.4'!$A123*100+'2013_roster_v1.4'!$B123,Batters[[rbikey]:[rbikey]],0))</f>
        <v>128</v>
      </c>
      <c r="J123">
        <f>INDEX(Batters[Fielding],MATCH('2013_roster_v1.4'!$A123*100+'2013_roster_v1.4'!$B123,Batters[[rbikey]:[rbikey]],0))</f>
        <v>2</v>
      </c>
      <c r="K123">
        <f>INDEX(Batters[Switch],MATCH('2013_roster_v1.4'!$A123*100+'2013_roster_v1.4'!$B123,Batters[[rbikey]:[rbikey]],0))</f>
        <v>0</v>
      </c>
    </row>
    <row r="124" spans="1:11" x14ac:dyDescent="0.25">
      <c r="A124">
        <v>39</v>
      </c>
      <c r="B124">
        <v>10</v>
      </c>
      <c r="C124" t="str">
        <f>INDEX(Batters[rbiname],MATCH('2013_roster_v1.4'!$A124*100+'2013_roster_v1.4'!$B124,Batters[[rbikey]:[rbikey]],0))</f>
        <v>Hampson</v>
      </c>
      <c r="D124">
        <f>INDEX(Batters[Stance],MATCH('2013_roster_v1.4'!$A124*100+'2013_roster_v1.4'!$B124,Batters[[rbikey]:[rbikey]],0))</f>
        <v>0</v>
      </c>
      <c r="E124">
        <f>INDEX(Batters[AVG],MATCH('2013_roster_v1.4'!$A124*100+'2013_roster_v1.4'!$B124,Batters[[rbikey]:[rbikey]],0))</f>
        <v>247</v>
      </c>
      <c r="F124">
        <f>INDEX(Batters[HR],MATCH('2013_roster_v1.4'!$A124*100+'2013_roster_v1.4'!$B124,Batters[[rbikey]:[rbikey]],0))</f>
        <v>8</v>
      </c>
      <c r="G124">
        <f>INDEX(Batters[Contact],MATCH('2013_roster_v1.4'!$A124*100+'2013_roster_v1.4'!$B124,Batters[[rbikey]:[rbikey]],0))</f>
        <v>21</v>
      </c>
      <c r="H124">
        <f>INDEX(Batters[Power],MATCH('2013_roster_v1.4'!$A124*100+'2013_roster_v1.4'!$B124,Batters[[rbikey]:[rbikey]],0))</f>
        <v>745</v>
      </c>
      <c r="I124">
        <f>INDEX(Batters[Speed],MATCH('2013_roster_v1.4'!$A124*100+'2013_roster_v1.4'!$B124,Batters[[rbikey]:[rbikey]],0))</f>
        <v>131</v>
      </c>
      <c r="J124">
        <f>INDEX(Batters[Fielding],MATCH('2013_roster_v1.4'!$A124*100+'2013_roster_v1.4'!$B124,Batters[[rbikey]:[rbikey]],0))</f>
        <v>1</v>
      </c>
      <c r="K124">
        <f>INDEX(Batters[Switch],MATCH('2013_roster_v1.4'!$A124*100+'2013_roster_v1.4'!$B124,Batters[[rbikey]:[rbikey]],0))</f>
        <v>0</v>
      </c>
    </row>
    <row r="125" spans="1:11" x14ac:dyDescent="0.25">
      <c r="A125">
        <v>39</v>
      </c>
      <c r="B125">
        <v>11</v>
      </c>
      <c r="C125" t="str">
        <f>INDEX(Batters[rbiname],MATCH('2013_roster_v1.4'!$A125*100+'2013_roster_v1.4'!$B125,Batters[[rbikey]:[rbikey]],0))</f>
        <v>Wolters</v>
      </c>
      <c r="D125">
        <f>INDEX(Batters[Stance],MATCH('2013_roster_v1.4'!$A125*100+'2013_roster_v1.4'!$B125,Batters[[rbikey]:[rbikey]],0))</f>
        <v>1</v>
      </c>
      <c r="E125">
        <f>INDEX(Batters[AVG],MATCH('2013_roster_v1.4'!$A125*100+'2013_roster_v1.4'!$B125,Batters[[rbikey]:[rbikey]],0))</f>
        <v>262</v>
      </c>
      <c r="F125">
        <f>INDEX(Batters[HR],MATCH('2013_roster_v1.4'!$A125*100+'2013_roster_v1.4'!$B125,Batters[[rbikey]:[rbikey]],0))</f>
        <v>1</v>
      </c>
      <c r="G125">
        <f>INDEX(Batters[Contact],MATCH('2013_roster_v1.4'!$A125*100+'2013_roster_v1.4'!$B125,Batters[[rbikey]:[rbikey]],0))</f>
        <v>19</v>
      </c>
      <c r="H125">
        <f>INDEX(Batters[Power],MATCH('2013_roster_v1.4'!$A125*100+'2013_roster_v1.4'!$B125,Batters[[rbikey]:[rbikey]],0))</f>
        <v>710</v>
      </c>
      <c r="I125">
        <f>INDEX(Batters[Speed],MATCH('2013_roster_v1.4'!$A125*100+'2013_roster_v1.4'!$B125,Batters[[rbikey]:[rbikey]],0))</f>
        <v>120</v>
      </c>
      <c r="J125">
        <f>INDEX(Batters[Fielding],MATCH('2013_roster_v1.4'!$A125*100+'2013_roster_v1.4'!$B125,Batters[[rbikey]:[rbikey]],0))</f>
        <v>0</v>
      </c>
      <c r="K125">
        <f>INDEX(Batters[Switch],MATCH('2013_roster_v1.4'!$A125*100+'2013_roster_v1.4'!$B125,Batters[[rbikey]:[rbikey]],0))</f>
        <v>0</v>
      </c>
    </row>
    <row r="126" spans="1:11" x14ac:dyDescent="0.25">
      <c r="A126">
        <v>39</v>
      </c>
      <c r="B126">
        <v>12</v>
      </c>
      <c r="C126" t="str">
        <f>INDEX(Batters[rbiname],MATCH('2013_roster_v1.4'!$A126*100+'2013_roster_v1.4'!$B126,Batters[[rbikey]:[rbikey]],0))</f>
        <v>Reynolds</v>
      </c>
      <c r="D126">
        <f>INDEX(Batters[Stance],MATCH('2013_roster_v1.4'!$A126*100+'2013_roster_v1.4'!$B126,Batters[[rbikey]:[rbikey]],0))</f>
        <v>0</v>
      </c>
      <c r="E126">
        <f>INDEX(Batters[AVG],MATCH('2013_roster_v1.4'!$A126*100+'2013_roster_v1.4'!$B126,Batters[[rbikey]:[rbikey]],0))</f>
        <v>170</v>
      </c>
      <c r="F126">
        <f>INDEX(Batters[HR],MATCH('2013_roster_v1.4'!$A126*100+'2013_roster_v1.4'!$B126,Batters[[rbikey]:[rbikey]],0))</f>
        <v>4</v>
      </c>
      <c r="G126">
        <f>INDEX(Batters[Contact],MATCH('2013_roster_v1.4'!$A126*100+'2013_roster_v1.4'!$B126,Batters[[rbikey]:[rbikey]],0))</f>
        <v>31</v>
      </c>
      <c r="H126">
        <f>INDEX(Batters[Power],MATCH('2013_roster_v1.4'!$A126*100+'2013_roster_v1.4'!$B126,Batters[[rbikey]:[rbikey]],0))</f>
        <v>725</v>
      </c>
      <c r="I126">
        <f>INDEX(Batters[Speed],MATCH('2013_roster_v1.4'!$A126*100+'2013_roster_v1.4'!$B126,Batters[[rbikey]:[rbikey]],0))</f>
        <v>122</v>
      </c>
      <c r="J126">
        <f>INDEX(Batters[Fielding],MATCH('2013_roster_v1.4'!$A126*100+'2013_roster_v1.4'!$B126,Batters[[rbikey]:[rbikey]],0))</f>
        <v>1</v>
      </c>
      <c r="K126">
        <f>INDEX(Batters[Switch],MATCH('2013_roster_v1.4'!$A126*100+'2013_roster_v1.4'!$B126,Batters[[rbikey]:[rbikey]],0))</f>
        <v>0</v>
      </c>
    </row>
    <row r="127" spans="1:11" x14ac:dyDescent="0.25">
      <c r="A127">
        <v>39</v>
      </c>
      <c r="B127">
        <v>13</v>
      </c>
      <c r="C127" t="str">
        <f>INDEX(Batters[rbiname],MATCH('2013_roster_v1.4'!$A127*100+'2013_roster_v1.4'!$B127,Batters[[rbikey]:[rbikey]],0))</f>
        <v>Y.Daza</v>
      </c>
      <c r="D127">
        <f>INDEX(Batters[Stance],MATCH('2013_roster_v1.4'!$A127*100+'2013_roster_v1.4'!$B127,Batters[[rbikey]:[rbikey]],0))</f>
        <v>0</v>
      </c>
      <c r="E127">
        <f>INDEX(Batters[AVG],MATCH('2013_roster_v1.4'!$A127*100+'2013_roster_v1.4'!$B127,Batters[[rbikey]:[rbikey]],0))</f>
        <v>206</v>
      </c>
      <c r="F127">
        <f>INDEX(Batters[HR],MATCH('2013_roster_v1.4'!$A127*100+'2013_roster_v1.4'!$B127,Batters[[rbikey]:[rbikey]],0))</f>
        <v>0</v>
      </c>
      <c r="G127">
        <f>INDEX(Batters[Contact],MATCH('2013_roster_v1.4'!$A127*100+'2013_roster_v1.4'!$B127,Batters[[rbikey]:[rbikey]],0))</f>
        <v>27</v>
      </c>
      <c r="H127">
        <f>INDEX(Batters[Power],MATCH('2013_roster_v1.4'!$A127*100+'2013_roster_v1.4'!$B127,Batters[[rbikey]:[rbikey]],0))</f>
        <v>705</v>
      </c>
      <c r="I127">
        <f>INDEX(Batters[Speed],MATCH('2013_roster_v1.4'!$A127*100+'2013_roster_v1.4'!$B127,Batters[[rbikey]:[rbikey]],0))</f>
        <v>122</v>
      </c>
      <c r="J127">
        <f>INDEX(Batters[Fielding],MATCH('2013_roster_v1.4'!$A127*100+'2013_roster_v1.4'!$B127,Batters[[rbikey]:[rbikey]],0))</f>
        <v>2</v>
      </c>
      <c r="K127">
        <f>INDEX(Batters[Switch],MATCH('2013_roster_v1.4'!$A127*100+'2013_roster_v1.4'!$B127,Batters[[rbikey]:[rbikey]],0))</f>
        <v>0</v>
      </c>
    </row>
    <row r="128" spans="1:11" x14ac:dyDescent="0.25">
      <c r="A128">
        <v>40</v>
      </c>
      <c r="B128">
        <v>0</v>
      </c>
      <c r="C128" t="str">
        <f>INDEX(Batters[rbiname],MATCH('2013_roster_v1.4'!$A128*100+'2013_roster_v1.4'!$B128,Batters[[rbikey]:[rbikey]],0))</f>
        <v>M.Betts</v>
      </c>
      <c r="D128">
        <f>INDEX(Batters[Stance],MATCH('2013_roster_v1.4'!$A128*100+'2013_roster_v1.4'!$B128,Batters[[rbikey]:[rbikey]],0))</f>
        <v>0</v>
      </c>
      <c r="E128">
        <f>INDEX(Batters[AVG],MATCH('2013_roster_v1.4'!$A128*100+'2013_roster_v1.4'!$B128,Batters[[rbikey]:[rbikey]],0))</f>
        <v>295</v>
      </c>
      <c r="F128">
        <f>INDEX(Batters[HR],MATCH('2013_roster_v1.4'!$A128*100+'2013_roster_v1.4'!$B128,Batters[[rbikey]:[rbikey]],0))</f>
        <v>29</v>
      </c>
      <c r="G128">
        <f>INDEX(Batters[Contact],MATCH('2013_roster_v1.4'!$A128*100+'2013_roster_v1.4'!$B128,Batters[[rbikey]:[rbikey]],0))</f>
        <v>13</v>
      </c>
      <c r="H128">
        <f>INDEX(Batters[Power],MATCH('2013_roster_v1.4'!$A128*100+'2013_roster_v1.4'!$B128,Batters[[rbikey]:[rbikey]],0))</f>
        <v>866</v>
      </c>
      <c r="I128">
        <f>INDEX(Batters[Speed],MATCH('2013_roster_v1.4'!$A128*100+'2013_roster_v1.4'!$B128,Batters[[rbikey]:[rbikey]],0))</f>
        <v>133</v>
      </c>
      <c r="J128">
        <f>INDEX(Batters[Fielding],MATCH('2013_roster_v1.4'!$A128*100+'2013_roster_v1.4'!$B128,Batters[[rbikey]:[rbikey]],0))</f>
        <v>2</v>
      </c>
      <c r="K128">
        <f>INDEX(Batters[Switch],MATCH('2013_roster_v1.4'!$A128*100+'2013_roster_v1.4'!$B128,Batters[[rbikey]:[rbikey]],0))</f>
        <v>0</v>
      </c>
    </row>
    <row r="129" spans="1:11" x14ac:dyDescent="0.25">
      <c r="A129">
        <v>40</v>
      </c>
      <c r="B129">
        <v>1</v>
      </c>
      <c r="C129" t="str">
        <f>INDEX(Batters[rbiname],MATCH('2013_roster_v1.4'!$A129*100+'2013_roster_v1.4'!$B129,Batters[[rbikey]:[rbikey]],0))</f>
        <v>Bogaerts</v>
      </c>
      <c r="D129">
        <f>INDEX(Batters[Stance],MATCH('2013_roster_v1.4'!$A129*100+'2013_roster_v1.4'!$B129,Batters[[rbikey]:[rbikey]],0))</f>
        <v>0</v>
      </c>
      <c r="E129">
        <f>INDEX(Batters[AVG],MATCH('2013_roster_v1.4'!$A129*100+'2013_roster_v1.4'!$B129,Batters[[rbikey]:[rbikey]],0))</f>
        <v>309</v>
      </c>
      <c r="F129">
        <f>INDEX(Batters[HR],MATCH('2013_roster_v1.4'!$A129*100+'2013_roster_v1.4'!$B129,Batters[[rbikey]:[rbikey]],0))</f>
        <v>33</v>
      </c>
      <c r="G129">
        <f>INDEX(Batters[Contact],MATCH('2013_roster_v1.4'!$A129*100+'2013_roster_v1.4'!$B129,Batters[[rbikey]:[rbikey]],0))</f>
        <v>10</v>
      </c>
      <c r="H129">
        <f>INDEX(Batters[Power],MATCH('2013_roster_v1.4'!$A129*100+'2013_roster_v1.4'!$B129,Batters[[rbikey]:[rbikey]],0))</f>
        <v>889</v>
      </c>
      <c r="I129">
        <f>INDEX(Batters[Speed],MATCH('2013_roster_v1.4'!$A129*100+'2013_roster_v1.4'!$B129,Batters[[rbikey]:[rbikey]],0))</f>
        <v>122</v>
      </c>
      <c r="J129">
        <f>INDEX(Batters[Fielding],MATCH('2013_roster_v1.4'!$A129*100+'2013_roster_v1.4'!$B129,Batters[[rbikey]:[rbikey]],0))</f>
        <v>1</v>
      </c>
      <c r="K129">
        <f>INDEX(Batters[Switch],MATCH('2013_roster_v1.4'!$A129*100+'2013_roster_v1.4'!$B129,Batters[[rbikey]:[rbikey]],0))</f>
        <v>0</v>
      </c>
    </row>
    <row r="130" spans="1:11" x14ac:dyDescent="0.25">
      <c r="A130">
        <v>40</v>
      </c>
      <c r="B130">
        <v>2</v>
      </c>
      <c r="C130" t="str">
        <f>INDEX(Batters[rbiname],MATCH('2013_roster_v1.4'!$A130*100+'2013_roster_v1.4'!$B130,Batters[[rbikey]:[rbikey]],0))</f>
        <v>R.Devers</v>
      </c>
      <c r="D130">
        <f>INDEX(Batters[Stance],MATCH('2013_roster_v1.4'!$A130*100+'2013_roster_v1.4'!$B130,Batters[[rbikey]:[rbikey]],0))</f>
        <v>1</v>
      </c>
      <c r="E130">
        <f>INDEX(Batters[AVG],MATCH('2013_roster_v1.4'!$A130*100+'2013_roster_v1.4'!$B130,Batters[[rbikey]:[rbikey]],0))</f>
        <v>311</v>
      </c>
      <c r="F130">
        <f>INDEX(Batters[HR],MATCH('2013_roster_v1.4'!$A130*100+'2013_roster_v1.4'!$B130,Batters[[rbikey]:[rbikey]],0))</f>
        <v>32</v>
      </c>
      <c r="G130">
        <f>INDEX(Batters[Contact],MATCH('2013_roster_v1.4'!$A130*100+'2013_roster_v1.4'!$B130,Batters[[rbikey]:[rbikey]],0))</f>
        <v>10</v>
      </c>
      <c r="H130">
        <f>INDEX(Batters[Power],MATCH('2013_roster_v1.4'!$A130*100+'2013_roster_v1.4'!$B130,Batters[[rbikey]:[rbikey]],0))</f>
        <v>884</v>
      </c>
      <c r="I130">
        <f>INDEX(Batters[Speed],MATCH('2013_roster_v1.4'!$A130*100+'2013_roster_v1.4'!$B130,Batters[[rbikey]:[rbikey]],0))</f>
        <v>126</v>
      </c>
      <c r="J130">
        <f>INDEX(Batters[Fielding],MATCH('2013_roster_v1.4'!$A130*100+'2013_roster_v1.4'!$B130,Batters[[rbikey]:[rbikey]],0))</f>
        <v>1</v>
      </c>
      <c r="K130">
        <f>INDEX(Batters[Switch],MATCH('2013_roster_v1.4'!$A130*100+'2013_roster_v1.4'!$B130,Batters[[rbikey]:[rbikey]],0))</f>
        <v>0</v>
      </c>
    </row>
    <row r="131" spans="1:11" x14ac:dyDescent="0.25">
      <c r="A131">
        <v>40</v>
      </c>
      <c r="B131">
        <v>3</v>
      </c>
      <c r="C131" t="str">
        <f>INDEX(Batters[rbiname],MATCH('2013_roster_v1.4'!$A131*100+'2013_roster_v1.4'!$B131,Batters[[rbikey]:[rbikey]],0))</f>
        <v>Martinez</v>
      </c>
      <c r="D131">
        <f>INDEX(Batters[Stance],MATCH('2013_roster_v1.4'!$A131*100+'2013_roster_v1.4'!$B131,Batters[[rbikey]:[rbikey]],0))</f>
        <v>0</v>
      </c>
      <c r="E131">
        <f>INDEX(Batters[AVG],MATCH('2013_roster_v1.4'!$A131*100+'2013_roster_v1.4'!$B131,Batters[[rbikey]:[rbikey]],0))</f>
        <v>304</v>
      </c>
      <c r="F131">
        <f>INDEX(Batters[HR],MATCH('2013_roster_v1.4'!$A131*100+'2013_roster_v1.4'!$B131,Batters[[rbikey]:[rbikey]],0))</f>
        <v>36</v>
      </c>
      <c r="G131">
        <f>INDEX(Batters[Contact],MATCH('2013_roster_v1.4'!$A131*100+'2013_roster_v1.4'!$B131,Batters[[rbikey]:[rbikey]],0))</f>
        <v>11</v>
      </c>
      <c r="H131">
        <f>INDEX(Batters[Power],MATCH('2013_roster_v1.4'!$A131*100+'2013_roster_v1.4'!$B131,Batters[[rbikey]:[rbikey]],0))</f>
        <v>904</v>
      </c>
      <c r="I131">
        <f>INDEX(Batters[Speed],MATCH('2013_roster_v1.4'!$A131*100+'2013_roster_v1.4'!$B131,Batters[[rbikey]:[rbikey]],0))</f>
        <v>123</v>
      </c>
      <c r="J131">
        <f>INDEX(Batters[Fielding],MATCH('2013_roster_v1.4'!$A131*100+'2013_roster_v1.4'!$B131,Batters[[rbikey]:[rbikey]],0))</f>
        <v>2</v>
      </c>
      <c r="K131">
        <f>INDEX(Batters[Switch],MATCH('2013_roster_v1.4'!$A131*100+'2013_roster_v1.4'!$B131,Batters[[rbikey]:[rbikey]],0))</f>
        <v>0</v>
      </c>
    </row>
    <row r="132" spans="1:11" x14ac:dyDescent="0.25">
      <c r="A132">
        <v>40</v>
      </c>
      <c r="B132">
        <v>4</v>
      </c>
      <c r="C132" t="str">
        <f>INDEX(Batters[rbiname],MATCH('2013_roster_v1.4'!$A132*100+'2013_roster_v1.4'!$B132,Batters[[rbikey]:[rbikey]],0))</f>
        <v>Moreland</v>
      </c>
      <c r="D132">
        <f>INDEX(Batters[Stance],MATCH('2013_roster_v1.4'!$A132*100+'2013_roster_v1.4'!$B132,Batters[[rbikey]:[rbikey]],0))</f>
        <v>1</v>
      </c>
      <c r="E132">
        <f>INDEX(Batters[AVG],MATCH('2013_roster_v1.4'!$A132*100+'2013_roster_v1.4'!$B132,Batters[[rbikey]:[rbikey]],0))</f>
        <v>252</v>
      </c>
      <c r="F132">
        <f>INDEX(Batters[HR],MATCH('2013_roster_v1.4'!$A132*100+'2013_roster_v1.4'!$B132,Batters[[rbikey]:[rbikey]],0))</f>
        <v>19</v>
      </c>
      <c r="G132">
        <f>INDEX(Batters[Contact],MATCH('2013_roster_v1.4'!$A132*100+'2013_roster_v1.4'!$B132,Batters[[rbikey]:[rbikey]],0))</f>
        <v>20</v>
      </c>
      <c r="H132">
        <f>INDEX(Batters[Power],MATCH('2013_roster_v1.4'!$A132*100+'2013_roster_v1.4'!$B132,Batters[[rbikey]:[rbikey]],0))</f>
        <v>814</v>
      </c>
      <c r="I132">
        <f>INDEX(Batters[Speed],MATCH('2013_roster_v1.4'!$A132*100+'2013_roster_v1.4'!$B132,Batters[[rbikey]:[rbikey]],0))</f>
        <v>122</v>
      </c>
      <c r="J132">
        <f>INDEX(Batters[Fielding],MATCH('2013_roster_v1.4'!$A132*100+'2013_roster_v1.4'!$B132,Batters[[rbikey]:[rbikey]],0))</f>
        <v>1</v>
      </c>
      <c r="K132">
        <f>INDEX(Batters[Switch],MATCH('2013_roster_v1.4'!$A132*100+'2013_roster_v1.4'!$B132,Batters[[rbikey]:[rbikey]],0))</f>
        <v>0</v>
      </c>
    </row>
    <row r="133" spans="1:11" x14ac:dyDescent="0.25">
      <c r="A133">
        <v>40</v>
      </c>
      <c r="B133">
        <v>5</v>
      </c>
      <c r="C133" t="str">
        <f>INDEX(Batters[rbiname],MATCH('2013_roster_v1.4'!$A133*100+'2013_roster_v1.4'!$B133,Batters[[rbikey]:[rbikey]],0))</f>
        <v>Vazquez</v>
      </c>
      <c r="D133">
        <f>INDEX(Batters[Stance],MATCH('2013_roster_v1.4'!$A133*100+'2013_roster_v1.4'!$B133,Batters[[rbikey]:[rbikey]],0))</f>
        <v>0</v>
      </c>
      <c r="E133">
        <f>INDEX(Batters[AVG],MATCH('2013_roster_v1.4'!$A133*100+'2013_roster_v1.4'!$B133,Batters[[rbikey]:[rbikey]],0))</f>
        <v>276</v>
      </c>
      <c r="F133">
        <f>INDEX(Batters[HR],MATCH('2013_roster_v1.4'!$A133*100+'2013_roster_v1.4'!$B133,Batters[[rbikey]:[rbikey]],0))</f>
        <v>23</v>
      </c>
      <c r="G133">
        <f>INDEX(Batters[Contact],MATCH('2013_roster_v1.4'!$A133*100+'2013_roster_v1.4'!$B133,Batters[[rbikey]:[rbikey]],0))</f>
        <v>16</v>
      </c>
      <c r="H133">
        <f>INDEX(Batters[Power],MATCH('2013_roster_v1.4'!$A133*100+'2013_roster_v1.4'!$B133,Batters[[rbikey]:[rbikey]],0))</f>
        <v>831</v>
      </c>
      <c r="I133">
        <f>INDEX(Batters[Speed],MATCH('2013_roster_v1.4'!$A133*100+'2013_roster_v1.4'!$B133,Batters[[rbikey]:[rbikey]],0))</f>
        <v>122</v>
      </c>
      <c r="J133">
        <f>INDEX(Batters[Fielding],MATCH('2013_roster_v1.4'!$A133*100+'2013_roster_v1.4'!$B133,Batters[[rbikey]:[rbikey]],0))</f>
        <v>0</v>
      </c>
      <c r="K133">
        <f>INDEX(Batters[Switch],MATCH('2013_roster_v1.4'!$A133*100+'2013_roster_v1.4'!$B133,Batters[[rbikey]:[rbikey]],0))</f>
        <v>0</v>
      </c>
    </row>
    <row r="134" spans="1:11" x14ac:dyDescent="0.25">
      <c r="A134">
        <v>40</v>
      </c>
      <c r="B134">
        <v>6</v>
      </c>
      <c r="C134" t="str">
        <f>INDEX(Batters[rbiname],MATCH('2013_roster_v1.4'!$A134*100+'2013_roster_v1.4'!$B134,Batters[[rbikey]:[rbikey]],0))</f>
        <v>Beninten</v>
      </c>
      <c r="D134">
        <f>INDEX(Batters[Stance],MATCH('2013_roster_v1.4'!$A134*100+'2013_roster_v1.4'!$B134,Batters[[rbikey]:[rbikey]],0))</f>
        <v>1</v>
      </c>
      <c r="E134">
        <f>INDEX(Batters[AVG],MATCH('2013_roster_v1.4'!$A134*100+'2013_roster_v1.4'!$B134,Batters[[rbikey]:[rbikey]],0))</f>
        <v>266</v>
      </c>
      <c r="F134">
        <f>INDEX(Batters[HR],MATCH('2013_roster_v1.4'!$A134*100+'2013_roster_v1.4'!$B134,Batters[[rbikey]:[rbikey]],0))</f>
        <v>13</v>
      </c>
      <c r="G134">
        <f>INDEX(Batters[Contact],MATCH('2013_roster_v1.4'!$A134*100+'2013_roster_v1.4'!$B134,Batters[[rbikey]:[rbikey]],0))</f>
        <v>18</v>
      </c>
      <c r="H134">
        <f>INDEX(Batters[Power],MATCH('2013_roster_v1.4'!$A134*100+'2013_roster_v1.4'!$B134,Batters[[rbikey]:[rbikey]],0))</f>
        <v>775</v>
      </c>
      <c r="I134">
        <f>INDEX(Batters[Speed],MATCH('2013_roster_v1.4'!$A134*100+'2013_roster_v1.4'!$B134,Batters[[rbikey]:[rbikey]],0))</f>
        <v>128</v>
      </c>
      <c r="J134">
        <f>INDEX(Batters[Fielding],MATCH('2013_roster_v1.4'!$A134*100+'2013_roster_v1.4'!$B134,Batters[[rbikey]:[rbikey]],0))</f>
        <v>2</v>
      </c>
      <c r="K134">
        <f>INDEX(Batters[Switch],MATCH('2013_roster_v1.4'!$A134*100+'2013_roster_v1.4'!$B134,Batters[[rbikey]:[rbikey]],0))</f>
        <v>0</v>
      </c>
    </row>
    <row r="135" spans="1:11" x14ac:dyDescent="0.25">
      <c r="A135">
        <v>40</v>
      </c>
      <c r="B135">
        <v>7</v>
      </c>
      <c r="C135" t="str">
        <f>INDEX(Batters[rbiname],MATCH('2013_roster_v1.4'!$A135*100+'2013_roster_v1.4'!$B135,Batters[[rbikey]:[rbikey]],0))</f>
        <v>B.Holt</v>
      </c>
      <c r="D135">
        <f>INDEX(Batters[Stance],MATCH('2013_roster_v1.4'!$A135*100+'2013_roster_v1.4'!$B135,Batters[[rbikey]:[rbikey]],0))</f>
        <v>1</v>
      </c>
      <c r="E135">
        <f>INDEX(Batters[AVG],MATCH('2013_roster_v1.4'!$A135*100+'2013_roster_v1.4'!$B135,Batters[[rbikey]:[rbikey]],0))</f>
        <v>297</v>
      </c>
      <c r="F135">
        <f>INDEX(Batters[HR],MATCH('2013_roster_v1.4'!$A135*100+'2013_roster_v1.4'!$B135,Batters[[rbikey]:[rbikey]],0))</f>
        <v>3</v>
      </c>
      <c r="G135">
        <f>INDEX(Batters[Contact],MATCH('2013_roster_v1.4'!$A135*100+'2013_roster_v1.4'!$B135,Batters[[rbikey]:[rbikey]],0))</f>
        <v>12</v>
      </c>
      <c r="H135">
        <f>INDEX(Batters[Power],MATCH('2013_roster_v1.4'!$A135*100+'2013_roster_v1.4'!$B135,Batters[[rbikey]:[rbikey]],0))</f>
        <v>721</v>
      </c>
      <c r="I135">
        <f>INDEX(Batters[Speed],MATCH('2013_roster_v1.4'!$A135*100+'2013_roster_v1.4'!$B135,Batters[[rbikey]:[rbikey]],0))</f>
        <v>122</v>
      </c>
      <c r="J135">
        <f>INDEX(Batters[Fielding],MATCH('2013_roster_v1.4'!$A135*100+'2013_roster_v1.4'!$B135,Batters[[rbikey]:[rbikey]],0))</f>
        <v>1</v>
      </c>
      <c r="K135">
        <f>INDEX(Batters[Switch],MATCH('2013_roster_v1.4'!$A135*100+'2013_roster_v1.4'!$B135,Batters[[rbikey]:[rbikey]],0))</f>
        <v>0</v>
      </c>
    </row>
    <row r="136" spans="1:11" x14ac:dyDescent="0.25">
      <c r="A136">
        <v>40</v>
      </c>
      <c r="B136">
        <v>8</v>
      </c>
      <c r="C136" t="str">
        <f>INDEX(Batters[rbiname],MATCH('2013_roster_v1.4'!$A136*100+'2013_roster_v1.4'!$B136,Batters[[rbikey]:[rbikey]],0))</f>
        <v>M.Chavis</v>
      </c>
      <c r="D136">
        <f>INDEX(Batters[Stance],MATCH('2013_roster_v1.4'!$A136*100+'2013_roster_v1.4'!$B136,Batters[[rbikey]:[rbikey]],0))</f>
        <v>0</v>
      </c>
      <c r="E136">
        <f>INDEX(Batters[AVG],MATCH('2013_roster_v1.4'!$A136*100+'2013_roster_v1.4'!$B136,Batters[[rbikey]:[rbikey]],0))</f>
        <v>254</v>
      </c>
      <c r="F136">
        <f>INDEX(Batters[HR],MATCH('2013_roster_v1.4'!$A136*100+'2013_roster_v1.4'!$B136,Batters[[rbikey]:[rbikey]],0))</f>
        <v>18</v>
      </c>
      <c r="G136">
        <f>INDEX(Batters[Contact],MATCH('2013_roster_v1.4'!$A136*100+'2013_roster_v1.4'!$B136,Batters[[rbikey]:[rbikey]],0))</f>
        <v>20</v>
      </c>
      <c r="H136">
        <f>INDEX(Batters[Power],MATCH('2013_roster_v1.4'!$A136*100+'2013_roster_v1.4'!$B136,Batters[[rbikey]:[rbikey]],0))</f>
        <v>802</v>
      </c>
      <c r="I136">
        <f>INDEX(Batters[Speed],MATCH('2013_roster_v1.4'!$A136*100+'2013_roster_v1.4'!$B136,Batters[[rbikey]:[rbikey]],0))</f>
        <v>122</v>
      </c>
      <c r="J136">
        <f>INDEX(Batters[Fielding],MATCH('2013_roster_v1.4'!$A136*100+'2013_roster_v1.4'!$B136,Batters[[rbikey]:[rbikey]],0))</f>
        <v>1</v>
      </c>
      <c r="K136">
        <f>INDEX(Batters[Switch],MATCH('2013_roster_v1.4'!$A136*100+'2013_roster_v1.4'!$B136,Batters[[rbikey]:[rbikey]],0))</f>
        <v>0</v>
      </c>
    </row>
    <row r="137" spans="1:11" x14ac:dyDescent="0.25">
      <c r="A137">
        <v>40</v>
      </c>
      <c r="B137">
        <v>9</v>
      </c>
      <c r="C137" t="str">
        <f>INDEX(Batters[rbiname],MATCH('2013_roster_v1.4'!$A137*100+'2013_roster_v1.4'!$B137,Batters[[rbikey]:[rbikey]],0))</f>
        <v>Bradley</v>
      </c>
      <c r="D137">
        <f>INDEX(Batters[Stance],MATCH('2013_roster_v1.4'!$A137*100+'2013_roster_v1.4'!$B137,Batters[[rbikey]:[rbikey]],0))</f>
        <v>1</v>
      </c>
      <c r="E137">
        <f>INDEX(Batters[AVG],MATCH('2013_roster_v1.4'!$A137*100+'2013_roster_v1.4'!$B137,Batters[[rbikey]:[rbikey]],0))</f>
        <v>225</v>
      </c>
      <c r="F137">
        <f>INDEX(Batters[HR],MATCH('2013_roster_v1.4'!$A137*100+'2013_roster_v1.4'!$B137,Batters[[rbikey]:[rbikey]],0))</f>
        <v>21</v>
      </c>
      <c r="G137">
        <f>INDEX(Batters[Contact],MATCH('2013_roster_v1.4'!$A137*100+'2013_roster_v1.4'!$B137,Batters[[rbikey]:[rbikey]],0))</f>
        <v>24</v>
      </c>
      <c r="H137">
        <f>INDEX(Batters[Power],MATCH('2013_roster_v1.4'!$A137*100+'2013_roster_v1.4'!$B137,Batters[[rbikey]:[rbikey]],0))</f>
        <v>813</v>
      </c>
      <c r="I137">
        <f>INDEX(Batters[Speed],MATCH('2013_roster_v1.4'!$A137*100+'2013_roster_v1.4'!$B137,Batters[[rbikey]:[rbikey]],0))</f>
        <v>123</v>
      </c>
      <c r="J137">
        <f>INDEX(Batters[Fielding],MATCH('2013_roster_v1.4'!$A137*100+'2013_roster_v1.4'!$B137,Batters[[rbikey]:[rbikey]],0))</f>
        <v>2</v>
      </c>
      <c r="K137">
        <f>INDEX(Batters[Switch],MATCH('2013_roster_v1.4'!$A137*100+'2013_roster_v1.4'!$B137,Batters[[rbikey]:[rbikey]],0))</f>
        <v>0</v>
      </c>
    </row>
    <row r="138" spans="1:11" x14ac:dyDescent="0.25">
      <c r="A138">
        <v>40</v>
      </c>
      <c r="B138">
        <v>10</v>
      </c>
      <c r="C138" t="str">
        <f>INDEX(Batters[rbiname],MATCH('2013_roster_v1.4'!$A138*100+'2013_roster_v1.4'!$B138,Batters[[rbikey]:[rbikey]],0))</f>
        <v>S.Travis</v>
      </c>
      <c r="D138">
        <f>INDEX(Batters[Stance],MATCH('2013_roster_v1.4'!$A138*100+'2013_roster_v1.4'!$B138,Batters[[rbikey]:[rbikey]],0))</f>
        <v>0</v>
      </c>
      <c r="E138">
        <f>INDEX(Batters[AVG],MATCH('2013_roster_v1.4'!$A138*100+'2013_roster_v1.4'!$B138,Batters[[rbikey]:[rbikey]],0))</f>
        <v>215</v>
      </c>
      <c r="F138">
        <f>INDEX(Batters[HR],MATCH('2013_roster_v1.4'!$A138*100+'2013_roster_v1.4'!$B138,Batters[[rbikey]:[rbikey]],0))</f>
        <v>6</v>
      </c>
      <c r="G138">
        <f>INDEX(Batters[Contact],MATCH('2013_roster_v1.4'!$A138*100+'2013_roster_v1.4'!$B138,Batters[[rbikey]:[rbikey]],0))</f>
        <v>26</v>
      </c>
      <c r="H138">
        <f>INDEX(Batters[Power],MATCH('2013_roster_v1.4'!$A138*100+'2013_roster_v1.4'!$B138,Batters[[rbikey]:[rbikey]],0))</f>
        <v>735</v>
      </c>
      <c r="I138">
        <f>INDEX(Batters[Speed],MATCH('2013_roster_v1.4'!$A138*100+'2013_roster_v1.4'!$B138,Batters[[rbikey]:[rbikey]],0))</f>
        <v>122</v>
      </c>
      <c r="J138">
        <f>INDEX(Batters[Fielding],MATCH('2013_roster_v1.4'!$A138*100+'2013_roster_v1.4'!$B138,Batters[[rbikey]:[rbikey]],0))</f>
        <v>1</v>
      </c>
      <c r="K138">
        <f>INDEX(Batters[Switch],MATCH('2013_roster_v1.4'!$A138*100+'2013_roster_v1.4'!$B138,Batters[[rbikey]:[rbikey]],0))</f>
        <v>0</v>
      </c>
    </row>
    <row r="139" spans="1:11" x14ac:dyDescent="0.25">
      <c r="A139">
        <v>40</v>
      </c>
      <c r="B139">
        <v>11</v>
      </c>
      <c r="C139" t="str">
        <f>INDEX(Batters[rbiname],MATCH('2013_roster_v1.4'!$A139*100+'2013_roster_v1.4'!$B139,Batters[[rbikey]:[rbikey]],0))</f>
        <v>Hernande</v>
      </c>
      <c r="D139">
        <f>INDEX(Batters[Stance],MATCH('2013_roster_v1.4'!$A139*100+'2013_roster_v1.4'!$B139,Batters[[rbikey]:[rbikey]],0))</f>
        <v>1</v>
      </c>
      <c r="E139">
        <f>INDEX(Batters[AVG],MATCH('2013_roster_v1.4'!$A139*100+'2013_roster_v1.4'!$B139,Batters[[rbikey]:[rbikey]],0))</f>
        <v>250</v>
      </c>
      <c r="F139">
        <f>INDEX(Batters[HR],MATCH('2013_roster_v1.4'!$A139*100+'2013_roster_v1.4'!$B139,Batters[[rbikey]:[rbikey]],0))</f>
        <v>2</v>
      </c>
      <c r="G139">
        <f>INDEX(Batters[Contact],MATCH('2013_roster_v1.4'!$A139*100+'2013_roster_v1.4'!$B139,Batters[[rbikey]:[rbikey]],0))</f>
        <v>21</v>
      </c>
      <c r="H139">
        <f>INDEX(Batters[Power],MATCH('2013_roster_v1.4'!$A139*100+'2013_roster_v1.4'!$B139,Batters[[rbikey]:[rbikey]],0))</f>
        <v>715</v>
      </c>
      <c r="I139">
        <f>INDEX(Batters[Speed],MATCH('2013_roster_v1.4'!$A139*100+'2013_roster_v1.4'!$B139,Batters[[rbikey]:[rbikey]],0))</f>
        <v>120</v>
      </c>
      <c r="J139">
        <f>INDEX(Batters[Fielding],MATCH('2013_roster_v1.4'!$A139*100+'2013_roster_v1.4'!$B139,Batters[[rbikey]:[rbikey]],0))</f>
        <v>1</v>
      </c>
      <c r="K139">
        <f>INDEX(Batters[Switch],MATCH('2013_roster_v1.4'!$A139*100+'2013_roster_v1.4'!$B139,Batters[[rbikey]:[rbikey]],0))</f>
        <v>0</v>
      </c>
    </row>
    <row r="140" spans="1:11" x14ac:dyDescent="0.25">
      <c r="A140">
        <v>40</v>
      </c>
      <c r="B140">
        <v>12</v>
      </c>
      <c r="C140" t="str">
        <f>INDEX(Batters[rbiname],MATCH('2013_roster_v1.4'!$A140*100+'2013_roster_v1.4'!$B140,Batters[[rbikey]:[rbikey]],0))</f>
        <v>E.Nunez</v>
      </c>
      <c r="D140">
        <f>INDEX(Batters[Stance],MATCH('2013_roster_v1.4'!$A140*100+'2013_roster_v1.4'!$B140,Batters[[rbikey]:[rbikey]],0))</f>
        <v>0</v>
      </c>
      <c r="E140">
        <f>INDEX(Batters[AVG],MATCH('2013_roster_v1.4'!$A140*100+'2013_roster_v1.4'!$B140,Batters[[rbikey]:[rbikey]],0))</f>
        <v>228</v>
      </c>
      <c r="F140">
        <f>INDEX(Batters[HR],MATCH('2013_roster_v1.4'!$A140*100+'2013_roster_v1.4'!$B140,Batters[[rbikey]:[rbikey]],0))</f>
        <v>2</v>
      </c>
      <c r="G140">
        <f>INDEX(Batters[Contact],MATCH('2013_roster_v1.4'!$A140*100+'2013_roster_v1.4'!$B140,Batters[[rbikey]:[rbikey]],0))</f>
        <v>24</v>
      </c>
      <c r="H140">
        <f>INDEX(Batters[Power],MATCH('2013_roster_v1.4'!$A140*100+'2013_roster_v1.4'!$B140,Batters[[rbikey]:[rbikey]],0))</f>
        <v>715</v>
      </c>
      <c r="I140">
        <f>INDEX(Batters[Speed],MATCH('2013_roster_v1.4'!$A140*100+'2013_roster_v1.4'!$B140,Batters[[rbikey]:[rbikey]],0))</f>
        <v>123</v>
      </c>
      <c r="J140">
        <f>INDEX(Batters[Fielding],MATCH('2013_roster_v1.4'!$A140*100+'2013_roster_v1.4'!$B140,Batters[[rbikey]:[rbikey]],0))</f>
        <v>1</v>
      </c>
      <c r="K140">
        <f>INDEX(Batters[Switch],MATCH('2013_roster_v1.4'!$A140*100+'2013_roster_v1.4'!$B140,Batters[[rbikey]:[rbikey]],0))</f>
        <v>0</v>
      </c>
    </row>
    <row r="141" spans="1:11" x14ac:dyDescent="0.25">
      <c r="A141">
        <v>40</v>
      </c>
      <c r="B141">
        <v>13</v>
      </c>
      <c r="C141" t="str">
        <f>INDEX(Batters[rbiname],MATCH('2013_roster_v1.4'!$A141*100+'2013_roster_v1.4'!$B141,Batters[[rbikey]:[rbikey]],0))</f>
        <v>S.Leon</v>
      </c>
      <c r="D141">
        <f>INDEX(Batters[Stance],MATCH('2013_roster_v1.4'!$A141*100+'2013_roster_v1.4'!$B141,Batters[[rbikey]:[rbikey]],0))</f>
        <v>0</v>
      </c>
      <c r="E141">
        <f>INDEX(Batters[AVG],MATCH('2013_roster_v1.4'!$A141*100+'2013_roster_v1.4'!$B141,Batters[[rbikey]:[rbikey]],0))</f>
        <v>192</v>
      </c>
      <c r="F141">
        <f>INDEX(Batters[HR],MATCH('2013_roster_v1.4'!$A141*100+'2013_roster_v1.4'!$B141,Batters[[rbikey]:[rbikey]],0))</f>
        <v>5</v>
      </c>
      <c r="G141">
        <f>INDEX(Batters[Contact],MATCH('2013_roster_v1.4'!$A141*100+'2013_roster_v1.4'!$B141,Batters[[rbikey]:[rbikey]],0))</f>
        <v>29</v>
      </c>
      <c r="H141">
        <f>INDEX(Batters[Power],MATCH('2013_roster_v1.4'!$A141*100+'2013_roster_v1.4'!$B141,Batters[[rbikey]:[rbikey]],0))</f>
        <v>730</v>
      </c>
      <c r="I141">
        <f>INDEX(Batters[Speed],MATCH('2013_roster_v1.4'!$A141*100+'2013_roster_v1.4'!$B141,Batters[[rbikey]:[rbikey]],0))</f>
        <v>120</v>
      </c>
      <c r="J141">
        <f>INDEX(Batters[Fielding],MATCH('2013_roster_v1.4'!$A141*100+'2013_roster_v1.4'!$B141,Batters[[rbikey]:[rbikey]],0))</f>
        <v>0</v>
      </c>
      <c r="K141">
        <f>INDEX(Batters[Switch],MATCH('2013_roster_v1.4'!$A141*100+'2013_roster_v1.4'!$B141,Batters[[rbikey]:[rbikey]],0))</f>
        <v>1</v>
      </c>
    </row>
    <row r="142" spans="1:11" x14ac:dyDescent="0.25">
      <c r="A142">
        <v>41</v>
      </c>
      <c r="B142">
        <v>0</v>
      </c>
      <c r="C142" t="str">
        <f>INDEX(Batters[rbiname],MATCH('2013_roster_v1.4'!$A142*100+'2013_roster_v1.4'!$B142,Batters[[rbikey]:[rbikey]],0))</f>
        <v>Ramirez</v>
      </c>
      <c r="D142">
        <f>INDEX(Batters[Stance],MATCH('2013_roster_v1.4'!$A142*100+'2013_roster_v1.4'!$B142,Batters[[rbikey]:[rbikey]],0))</f>
        <v>0</v>
      </c>
      <c r="E142">
        <f>INDEX(Batters[AVG],MATCH('2013_roster_v1.4'!$A142*100+'2013_roster_v1.4'!$B142,Batters[[rbikey]:[rbikey]],0))</f>
        <v>255</v>
      </c>
      <c r="F142">
        <f>INDEX(Batters[HR],MATCH('2013_roster_v1.4'!$A142*100+'2013_roster_v1.4'!$B142,Batters[[rbikey]:[rbikey]],0))</f>
        <v>23</v>
      </c>
      <c r="G142">
        <f>INDEX(Batters[Contact],MATCH('2013_roster_v1.4'!$A142*100+'2013_roster_v1.4'!$B142,Batters[[rbikey]:[rbikey]],0))</f>
        <v>20</v>
      </c>
      <c r="H142">
        <f>INDEX(Batters[Power],MATCH('2013_roster_v1.4'!$A142*100+'2013_roster_v1.4'!$B142,Batters[[rbikey]:[rbikey]],0))</f>
        <v>831</v>
      </c>
      <c r="I142">
        <f>INDEX(Batters[Speed],MATCH('2013_roster_v1.4'!$A142*100+'2013_roster_v1.4'!$B142,Batters[[rbikey]:[rbikey]],0))</f>
        <v>136</v>
      </c>
      <c r="J142">
        <f>INDEX(Batters[Fielding],MATCH('2013_roster_v1.4'!$A142*100+'2013_roster_v1.4'!$B142,Batters[[rbikey]:[rbikey]],0))</f>
        <v>1</v>
      </c>
      <c r="K142">
        <f>INDEX(Batters[Switch],MATCH('2013_roster_v1.4'!$A142*100+'2013_roster_v1.4'!$B142,Batters[[rbikey]:[rbikey]],0))</f>
        <v>1</v>
      </c>
    </row>
    <row r="143" spans="1:11" x14ac:dyDescent="0.25">
      <c r="A143">
        <v>41</v>
      </c>
      <c r="B143">
        <v>1</v>
      </c>
      <c r="C143" t="str">
        <f>INDEX(Batters[rbiname],MATCH('2013_roster_v1.4'!$A143*100+'2013_roster_v1.4'!$B143,Batters[[rbikey]:[rbikey]],0))</f>
        <v>J.Luplow</v>
      </c>
      <c r="D143">
        <f>INDEX(Batters[Stance],MATCH('2013_roster_v1.4'!$A143*100+'2013_roster_v1.4'!$B143,Batters[[rbikey]:[rbikey]],0))</f>
        <v>0</v>
      </c>
      <c r="E143">
        <f>INDEX(Batters[AVG],MATCH('2013_roster_v1.4'!$A143*100+'2013_roster_v1.4'!$B143,Batters[[rbikey]:[rbikey]],0))</f>
        <v>276</v>
      </c>
      <c r="F143">
        <f>INDEX(Batters[HR],MATCH('2013_roster_v1.4'!$A143*100+'2013_roster_v1.4'!$B143,Batters[[rbikey]:[rbikey]],0))</f>
        <v>15</v>
      </c>
      <c r="G143">
        <f>INDEX(Batters[Contact],MATCH('2013_roster_v1.4'!$A143*100+'2013_roster_v1.4'!$B143,Batters[[rbikey]:[rbikey]],0))</f>
        <v>16</v>
      </c>
      <c r="H143">
        <f>INDEX(Batters[Power],MATCH('2013_roster_v1.4'!$A143*100+'2013_roster_v1.4'!$B143,Batters[[rbikey]:[rbikey]],0))</f>
        <v>800</v>
      </c>
      <c r="I143">
        <f>INDEX(Batters[Speed],MATCH('2013_roster_v1.4'!$A143*100+'2013_roster_v1.4'!$B143,Batters[[rbikey]:[rbikey]],0))</f>
        <v>122</v>
      </c>
      <c r="J143">
        <f>INDEX(Batters[Fielding],MATCH('2013_roster_v1.4'!$A143*100+'2013_roster_v1.4'!$B143,Batters[[rbikey]:[rbikey]],0))</f>
        <v>2</v>
      </c>
      <c r="K143">
        <f>INDEX(Batters[Switch],MATCH('2013_roster_v1.4'!$A143*100+'2013_roster_v1.4'!$B143,Batters[[rbikey]:[rbikey]],0))</f>
        <v>0</v>
      </c>
    </row>
    <row r="144" spans="1:11" x14ac:dyDescent="0.25">
      <c r="A144">
        <v>41</v>
      </c>
      <c r="B144">
        <v>2</v>
      </c>
      <c r="C144" t="str">
        <f>INDEX(Batters[rbiname],MATCH('2013_roster_v1.4'!$A144*100+'2013_roster_v1.4'!$B144,Batters[[rbikey]:[rbikey]],0))</f>
        <v>F.Lindor</v>
      </c>
      <c r="D144">
        <f>INDEX(Batters[Stance],MATCH('2013_roster_v1.4'!$A144*100+'2013_roster_v1.4'!$B144,Batters[[rbikey]:[rbikey]],0))</f>
        <v>0</v>
      </c>
      <c r="E144">
        <f>INDEX(Batters[AVG],MATCH('2013_roster_v1.4'!$A144*100+'2013_roster_v1.4'!$B144,Batters[[rbikey]:[rbikey]],0))</f>
        <v>284</v>
      </c>
      <c r="F144">
        <f>INDEX(Batters[HR],MATCH('2013_roster_v1.4'!$A144*100+'2013_roster_v1.4'!$B144,Batters[[rbikey]:[rbikey]],0))</f>
        <v>32</v>
      </c>
      <c r="G144">
        <f>INDEX(Batters[Contact],MATCH('2013_roster_v1.4'!$A144*100+'2013_roster_v1.4'!$B144,Batters[[rbikey]:[rbikey]],0))</f>
        <v>15</v>
      </c>
      <c r="H144">
        <f>INDEX(Batters[Power],MATCH('2013_roster_v1.4'!$A144*100+'2013_roster_v1.4'!$B144,Batters[[rbikey]:[rbikey]],0))</f>
        <v>880</v>
      </c>
      <c r="I144">
        <f>INDEX(Batters[Speed],MATCH('2013_roster_v1.4'!$A144*100+'2013_roster_v1.4'!$B144,Batters[[rbikey]:[rbikey]],0))</f>
        <v>134</v>
      </c>
      <c r="J144">
        <f>INDEX(Batters[Fielding],MATCH('2013_roster_v1.4'!$A144*100+'2013_roster_v1.4'!$B144,Batters[[rbikey]:[rbikey]],0))</f>
        <v>1</v>
      </c>
      <c r="K144">
        <f>INDEX(Batters[Switch],MATCH('2013_roster_v1.4'!$A144*100+'2013_roster_v1.4'!$B144,Batters[[rbikey]:[rbikey]],0))</f>
        <v>1</v>
      </c>
    </row>
    <row r="145" spans="1:11" x14ac:dyDescent="0.25">
      <c r="A145">
        <v>41</v>
      </c>
      <c r="B145">
        <v>3</v>
      </c>
      <c r="C145" t="str">
        <f>INDEX(Batters[rbiname],MATCH('2013_roster_v1.4'!$A145*100+'2013_roster_v1.4'!$B145,Batters[[rbikey]:[rbikey]],0))</f>
        <v>Santana</v>
      </c>
      <c r="D145">
        <f>INDEX(Batters[Stance],MATCH('2013_roster_v1.4'!$A145*100+'2013_roster_v1.4'!$B145,Batters[[rbikey]:[rbikey]],0))</f>
        <v>0</v>
      </c>
      <c r="E145">
        <f>INDEX(Batters[AVG],MATCH('2013_roster_v1.4'!$A145*100+'2013_roster_v1.4'!$B145,Batters[[rbikey]:[rbikey]],0))</f>
        <v>281</v>
      </c>
      <c r="F145">
        <f>INDEX(Batters[HR],MATCH('2013_roster_v1.4'!$A145*100+'2013_roster_v1.4'!$B145,Batters[[rbikey]:[rbikey]],0))</f>
        <v>34</v>
      </c>
      <c r="G145">
        <f>INDEX(Batters[Contact],MATCH('2013_roster_v1.4'!$A145*100+'2013_roster_v1.4'!$B145,Batters[[rbikey]:[rbikey]],0))</f>
        <v>15</v>
      </c>
      <c r="H145">
        <f>INDEX(Batters[Power],MATCH('2013_roster_v1.4'!$A145*100+'2013_roster_v1.4'!$B145,Batters[[rbikey]:[rbikey]],0))</f>
        <v>890</v>
      </c>
      <c r="I145">
        <f>INDEX(Batters[Speed],MATCH('2013_roster_v1.4'!$A145*100+'2013_roster_v1.4'!$B145,Batters[[rbikey]:[rbikey]],0))</f>
        <v>124</v>
      </c>
      <c r="J145">
        <f>INDEX(Batters[Fielding],MATCH('2013_roster_v1.4'!$A145*100+'2013_roster_v1.4'!$B145,Batters[[rbikey]:[rbikey]],0))</f>
        <v>1</v>
      </c>
      <c r="K145">
        <f>INDEX(Batters[Switch],MATCH('2013_roster_v1.4'!$A145*100+'2013_roster_v1.4'!$B145,Batters[[rbikey]:[rbikey]],0))</f>
        <v>1</v>
      </c>
    </row>
    <row r="146" spans="1:11" x14ac:dyDescent="0.25">
      <c r="A146">
        <v>41</v>
      </c>
      <c r="B146">
        <v>4</v>
      </c>
      <c r="C146" t="str">
        <f>INDEX(Batters[rbiname],MATCH('2013_roster_v1.4'!$A146*100+'2013_roster_v1.4'!$B146,Batters[[rbikey]:[rbikey]],0))</f>
        <v>Y.Puig</v>
      </c>
      <c r="D146">
        <f>INDEX(Batters[Stance],MATCH('2013_roster_v1.4'!$A146*100+'2013_roster_v1.4'!$B146,Batters[[rbikey]:[rbikey]],0))</f>
        <v>0</v>
      </c>
      <c r="E146">
        <f>INDEX(Batters[AVG],MATCH('2013_roster_v1.4'!$A146*100+'2013_roster_v1.4'!$B146,Batters[[rbikey]:[rbikey]],0))</f>
        <v>297</v>
      </c>
      <c r="F146">
        <f>INDEX(Batters[HR],MATCH('2013_roster_v1.4'!$A146*100+'2013_roster_v1.4'!$B146,Batters[[rbikey]:[rbikey]],0))</f>
        <v>2</v>
      </c>
      <c r="G146">
        <f>INDEX(Batters[Contact],MATCH('2013_roster_v1.4'!$A146*100+'2013_roster_v1.4'!$B146,Batters[[rbikey]:[rbikey]],0))</f>
        <v>12</v>
      </c>
      <c r="H146">
        <f>INDEX(Batters[Power],MATCH('2013_roster_v1.4'!$A146*100+'2013_roster_v1.4'!$B146,Batters[[rbikey]:[rbikey]],0))</f>
        <v>720</v>
      </c>
      <c r="I146">
        <f>INDEX(Batters[Speed],MATCH('2013_roster_v1.4'!$A146*100+'2013_roster_v1.4'!$B146,Batters[[rbikey]:[rbikey]],0))</f>
        <v>123</v>
      </c>
      <c r="J146">
        <f>INDEX(Batters[Fielding],MATCH('2013_roster_v1.4'!$A146*100+'2013_roster_v1.4'!$B146,Batters[[rbikey]:[rbikey]],0))</f>
        <v>2</v>
      </c>
      <c r="K146">
        <f>INDEX(Batters[Switch],MATCH('2013_roster_v1.4'!$A146*100+'2013_roster_v1.4'!$B146,Batters[[rbikey]:[rbikey]],0))</f>
        <v>0</v>
      </c>
    </row>
    <row r="147" spans="1:11" x14ac:dyDescent="0.25">
      <c r="A147">
        <v>41</v>
      </c>
      <c r="B147">
        <v>5</v>
      </c>
      <c r="C147" t="str">
        <f>INDEX(Batters[rbiname],MATCH('2013_roster_v1.4'!$A147*100+'2013_roster_v1.4'!$B147,Batters[[rbikey]:[rbikey]],0))</f>
        <v>T.Naquin</v>
      </c>
      <c r="D147">
        <f>INDEX(Batters[Stance],MATCH('2013_roster_v1.4'!$A147*100+'2013_roster_v1.4'!$B147,Batters[[rbikey]:[rbikey]],0))</f>
        <v>1</v>
      </c>
      <c r="E147">
        <f>INDEX(Batters[AVG],MATCH('2013_roster_v1.4'!$A147*100+'2013_roster_v1.4'!$B147,Batters[[rbikey]:[rbikey]],0))</f>
        <v>288</v>
      </c>
      <c r="F147">
        <f>INDEX(Batters[HR],MATCH('2013_roster_v1.4'!$A147*100+'2013_roster_v1.4'!$B147,Batters[[rbikey]:[rbikey]],0))</f>
        <v>10</v>
      </c>
      <c r="G147">
        <f>INDEX(Batters[Contact],MATCH('2013_roster_v1.4'!$A147*100+'2013_roster_v1.4'!$B147,Batters[[rbikey]:[rbikey]],0))</f>
        <v>14</v>
      </c>
      <c r="H147">
        <f>INDEX(Batters[Power],MATCH('2013_roster_v1.4'!$A147*100+'2013_roster_v1.4'!$B147,Batters[[rbikey]:[rbikey]],0))</f>
        <v>765</v>
      </c>
      <c r="I147">
        <f>INDEX(Batters[Speed],MATCH('2013_roster_v1.4'!$A147*100+'2013_roster_v1.4'!$B147,Batters[[rbikey]:[rbikey]],0))</f>
        <v>122</v>
      </c>
      <c r="J147">
        <f>INDEX(Batters[Fielding],MATCH('2013_roster_v1.4'!$A147*100+'2013_roster_v1.4'!$B147,Batters[[rbikey]:[rbikey]],0))</f>
        <v>2</v>
      </c>
      <c r="K147">
        <f>INDEX(Batters[Switch],MATCH('2013_roster_v1.4'!$A147*100+'2013_roster_v1.4'!$B147,Batters[[rbikey]:[rbikey]],0))</f>
        <v>0</v>
      </c>
    </row>
    <row r="148" spans="1:11" x14ac:dyDescent="0.25">
      <c r="A148">
        <v>41</v>
      </c>
      <c r="B148">
        <v>6</v>
      </c>
      <c r="C148" t="str">
        <f>INDEX(Batters[rbiname],MATCH('2013_roster_v1.4'!$A148*100+'2013_roster_v1.4'!$B148,Batters[[rbikey]:[rbikey]],0))</f>
        <v>F.Reyes</v>
      </c>
      <c r="D148">
        <f>INDEX(Batters[Stance],MATCH('2013_roster_v1.4'!$A148*100+'2013_roster_v1.4'!$B148,Batters[[rbikey]:[rbikey]],0))</f>
        <v>0</v>
      </c>
      <c r="E148">
        <f>INDEX(Batters[AVG],MATCH('2013_roster_v1.4'!$A148*100+'2013_roster_v1.4'!$B148,Batters[[rbikey]:[rbikey]],0))</f>
        <v>237</v>
      </c>
      <c r="F148">
        <f>INDEX(Batters[HR],MATCH('2013_roster_v1.4'!$A148*100+'2013_roster_v1.4'!$B148,Batters[[rbikey]:[rbikey]],0))</f>
        <v>10</v>
      </c>
      <c r="G148">
        <f>INDEX(Batters[Contact],MATCH('2013_roster_v1.4'!$A148*100+'2013_roster_v1.4'!$B148,Batters[[rbikey]:[rbikey]],0))</f>
        <v>23</v>
      </c>
      <c r="H148">
        <f>INDEX(Batters[Power],MATCH('2013_roster_v1.4'!$A148*100+'2013_roster_v1.4'!$B148,Batters[[rbikey]:[rbikey]],0))</f>
        <v>765</v>
      </c>
      <c r="I148">
        <f>INDEX(Batters[Speed],MATCH('2013_roster_v1.4'!$A148*100+'2013_roster_v1.4'!$B148,Batters[[rbikey]:[rbikey]],0))</f>
        <v>120</v>
      </c>
      <c r="J148">
        <f>INDEX(Batters[Fielding],MATCH('2013_roster_v1.4'!$A148*100+'2013_roster_v1.4'!$B148,Batters[[rbikey]:[rbikey]],0))</f>
        <v>2</v>
      </c>
      <c r="K148">
        <f>INDEX(Batters[Switch],MATCH('2013_roster_v1.4'!$A148*100+'2013_roster_v1.4'!$B148,Batters[[rbikey]:[rbikey]],0))</f>
        <v>0</v>
      </c>
    </row>
    <row r="149" spans="1:11" x14ac:dyDescent="0.25">
      <c r="A149">
        <v>41</v>
      </c>
      <c r="B149">
        <v>7</v>
      </c>
      <c r="C149" t="str">
        <f>INDEX(Batters[rbiname],MATCH('2013_roster_v1.4'!$A149*100+'2013_roster_v1.4'!$B149,Batters[[rbikey]:[rbikey]],0))</f>
        <v>R.Perez</v>
      </c>
      <c r="D149">
        <f>INDEX(Batters[Stance],MATCH('2013_roster_v1.4'!$A149*100+'2013_roster_v1.4'!$B149,Batters[[rbikey]:[rbikey]],0))</f>
        <v>0</v>
      </c>
      <c r="E149">
        <f>INDEX(Batters[AVG],MATCH('2013_roster_v1.4'!$A149*100+'2013_roster_v1.4'!$B149,Batters[[rbikey]:[rbikey]],0))</f>
        <v>239</v>
      </c>
      <c r="F149">
        <f>INDEX(Batters[HR],MATCH('2013_roster_v1.4'!$A149*100+'2013_roster_v1.4'!$B149,Batters[[rbikey]:[rbikey]],0))</f>
        <v>24</v>
      </c>
      <c r="G149">
        <f>INDEX(Batters[Contact],MATCH('2013_roster_v1.4'!$A149*100+'2013_roster_v1.4'!$B149,Batters[[rbikey]:[rbikey]],0))</f>
        <v>22</v>
      </c>
      <c r="H149">
        <f>INDEX(Batters[Power],MATCH('2013_roster_v1.4'!$A149*100+'2013_roster_v1.4'!$B149,Batters[[rbikey]:[rbikey]],0))</f>
        <v>832</v>
      </c>
      <c r="I149">
        <f>INDEX(Batters[Speed],MATCH('2013_roster_v1.4'!$A149*100+'2013_roster_v1.4'!$B149,Batters[[rbikey]:[rbikey]],0))</f>
        <v>120</v>
      </c>
      <c r="J149">
        <f>INDEX(Batters[Fielding],MATCH('2013_roster_v1.4'!$A149*100+'2013_roster_v1.4'!$B149,Batters[[rbikey]:[rbikey]],0))</f>
        <v>0</v>
      </c>
      <c r="K149">
        <f>INDEX(Batters[Switch],MATCH('2013_roster_v1.4'!$A149*100+'2013_roster_v1.4'!$B149,Batters[[rbikey]:[rbikey]],0))</f>
        <v>0</v>
      </c>
    </row>
    <row r="150" spans="1:11" x14ac:dyDescent="0.25">
      <c r="A150">
        <v>41</v>
      </c>
      <c r="B150">
        <v>8</v>
      </c>
      <c r="C150" t="str">
        <f>INDEX(Batters[rbiname],MATCH('2013_roster_v1.4'!$A150*100+'2013_roster_v1.4'!$B150,Batters[[rbikey]:[rbikey]],0))</f>
        <v>Mercado</v>
      </c>
      <c r="D150">
        <f>INDEX(Batters[Stance],MATCH('2013_roster_v1.4'!$A150*100+'2013_roster_v1.4'!$B150,Batters[[rbikey]:[rbikey]],0))</f>
        <v>0</v>
      </c>
      <c r="E150">
        <f>INDEX(Batters[AVG],MATCH('2013_roster_v1.4'!$A150*100+'2013_roster_v1.4'!$B150,Batters[[rbikey]:[rbikey]],0))</f>
        <v>269</v>
      </c>
      <c r="F150">
        <f>INDEX(Batters[HR],MATCH('2013_roster_v1.4'!$A150*100+'2013_roster_v1.4'!$B150,Batters[[rbikey]:[rbikey]],0))</f>
        <v>15</v>
      </c>
      <c r="G150">
        <f>INDEX(Batters[Contact],MATCH('2013_roster_v1.4'!$A150*100+'2013_roster_v1.4'!$B150,Batters[[rbikey]:[rbikey]],0))</f>
        <v>17</v>
      </c>
      <c r="H150">
        <f>INDEX(Batters[Power],MATCH('2013_roster_v1.4'!$A150*100+'2013_roster_v1.4'!$B150,Batters[[rbikey]:[rbikey]],0))</f>
        <v>787</v>
      </c>
      <c r="I150">
        <f>INDEX(Batters[Speed],MATCH('2013_roster_v1.4'!$A150*100+'2013_roster_v1.4'!$B150,Batters[[rbikey]:[rbikey]],0))</f>
        <v>130</v>
      </c>
      <c r="J150">
        <f>INDEX(Batters[Fielding],MATCH('2013_roster_v1.4'!$A150*100+'2013_roster_v1.4'!$B150,Batters[[rbikey]:[rbikey]],0))</f>
        <v>2</v>
      </c>
      <c r="K150">
        <f>INDEX(Batters[Switch],MATCH('2013_roster_v1.4'!$A150*100+'2013_roster_v1.4'!$B150,Batters[[rbikey]:[rbikey]],0))</f>
        <v>0</v>
      </c>
    </row>
    <row r="151" spans="1:11" x14ac:dyDescent="0.25">
      <c r="A151">
        <v>41</v>
      </c>
      <c r="B151">
        <v>9</v>
      </c>
      <c r="C151" t="str">
        <f>INDEX(Batters[rbiname],MATCH('2013_roster_v1.4'!$A151*100+'2013_roster_v1.4'!$B151,Batters[[rbikey]:[rbikey]],0))</f>
        <v>Freeman</v>
      </c>
      <c r="D151">
        <f>INDEX(Batters[Stance],MATCH('2013_roster_v1.4'!$A151*100+'2013_roster_v1.4'!$B151,Batters[[rbikey]:[rbikey]],0))</f>
        <v>1</v>
      </c>
      <c r="E151">
        <f>INDEX(Batters[AVG],MATCH('2013_roster_v1.4'!$A151*100+'2013_roster_v1.4'!$B151,Batters[[rbikey]:[rbikey]],0))</f>
        <v>277</v>
      </c>
      <c r="F151">
        <f>INDEX(Batters[HR],MATCH('2013_roster_v1.4'!$A151*100+'2013_roster_v1.4'!$B151,Batters[[rbikey]:[rbikey]],0))</f>
        <v>4</v>
      </c>
      <c r="G151">
        <f>INDEX(Batters[Contact],MATCH('2013_roster_v1.4'!$A151*100+'2013_roster_v1.4'!$B151,Batters[[rbikey]:[rbikey]],0))</f>
        <v>16</v>
      </c>
      <c r="H151">
        <f>INDEX(Batters[Power],MATCH('2013_roster_v1.4'!$A151*100+'2013_roster_v1.4'!$B151,Batters[[rbikey]:[rbikey]],0))</f>
        <v>725</v>
      </c>
      <c r="I151">
        <f>INDEX(Batters[Speed],MATCH('2013_roster_v1.4'!$A151*100+'2013_roster_v1.4'!$B151,Batters[[rbikey]:[rbikey]],0))</f>
        <v>120</v>
      </c>
      <c r="J151">
        <f>INDEX(Batters[Fielding],MATCH('2013_roster_v1.4'!$A151*100+'2013_roster_v1.4'!$B151,Batters[[rbikey]:[rbikey]],0))</f>
        <v>1</v>
      </c>
      <c r="K151">
        <f>INDEX(Batters[Switch],MATCH('2013_roster_v1.4'!$A151*100+'2013_roster_v1.4'!$B151,Batters[[rbikey]:[rbikey]],0))</f>
        <v>0</v>
      </c>
    </row>
    <row r="152" spans="1:11" x14ac:dyDescent="0.25">
      <c r="A152">
        <v>41</v>
      </c>
      <c r="B152">
        <v>10</v>
      </c>
      <c r="C152" t="str">
        <f>INDEX(Batters[rbiname],MATCH('2013_roster_v1.4'!$A152*100+'2013_roster_v1.4'!$B152,Batters[[rbikey]:[rbikey]],0))</f>
        <v>J.Kipnis</v>
      </c>
      <c r="D152">
        <f>INDEX(Batters[Stance],MATCH('2013_roster_v1.4'!$A152*100+'2013_roster_v1.4'!$B152,Batters[[rbikey]:[rbikey]],0))</f>
        <v>1</v>
      </c>
      <c r="E152">
        <f>INDEX(Batters[AVG],MATCH('2013_roster_v1.4'!$A152*100+'2013_roster_v1.4'!$B152,Batters[[rbikey]:[rbikey]],0))</f>
        <v>245</v>
      </c>
      <c r="F152">
        <f>INDEX(Batters[HR],MATCH('2013_roster_v1.4'!$A152*100+'2013_roster_v1.4'!$B152,Batters[[rbikey]:[rbikey]],0))</f>
        <v>17</v>
      </c>
      <c r="G152">
        <f>INDEX(Batters[Contact],MATCH('2013_roster_v1.4'!$A152*100+'2013_roster_v1.4'!$B152,Batters[[rbikey]:[rbikey]],0))</f>
        <v>21</v>
      </c>
      <c r="H152">
        <f>INDEX(Batters[Power],MATCH('2013_roster_v1.4'!$A152*100+'2013_roster_v1.4'!$B152,Batters[[rbikey]:[rbikey]],0))</f>
        <v>792</v>
      </c>
      <c r="I152">
        <f>INDEX(Batters[Speed],MATCH('2013_roster_v1.4'!$A152*100+'2013_roster_v1.4'!$B152,Batters[[rbikey]:[rbikey]],0))</f>
        <v>125</v>
      </c>
      <c r="J152">
        <f>INDEX(Batters[Fielding],MATCH('2013_roster_v1.4'!$A152*100+'2013_roster_v1.4'!$B152,Batters[[rbikey]:[rbikey]],0))</f>
        <v>1</v>
      </c>
      <c r="K152">
        <f>INDEX(Batters[Switch],MATCH('2013_roster_v1.4'!$A152*100+'2013_roster_v1.4'!$B152,Batters[[rbikey]:[rbikey]],0))</f>
        <v>0</v>
      </c>
    </row>
    <row r="153" spans="1:11" x14ac:dyDescent="0.25">
      <c r="A153">
        <v>41</v>
      </c>
      <c r="B153">
        <v>11</v>
      </c>
      <c r="C153" t="str">
        <f>INDEX(Batters[rbiname],MATCH('2013_roster_v1.4'!$A153*100+'2013_roster_v1.4'!$B153,Batters[[rbikey]:[rbikey]],0))</f>
        <v>J.Bauers</v>
      </c>
      <c r="D153">
        <f>INDEX(Batters[Stance],MATCH('2013_roster_v1.4'!$A153*100+'2013_roster_v1.4'!$B153,Batters[[rbikey]:[rbikey]],0))</f>
        <v>1</v>
      </c>
      <c r="E153">
        <f>INDEX(Batters[AVG],MATCH('2013_roster_v1.4'!$A153*100+'2013_roster_v1.4'!$B153,Batters[[rbikey]:[rbikey]],0))</f>
        <v>226</v>
      </c>
      <c r="F153">
        <f>INDEX(Batters[HR],MATCH('2013_roster_v1.4'!$A153*100+'2013_roster_v1.4'!$B153,Batters[[rbikey]:[rbikey]],0))</f>
        <v>12</v>
      </c>
      <c r="G153">
        <f>INDEX(Batters[Contact],MATCH('2013_roster_v1.4'!$A153*100+'2013_roster_v1.4'!$B153,Batters[[rbikey]:[rbikey]],0))</f>
        <v>24</v>
      </c>
      <c r="H153">
        <f>INDEX(Batters[Power],MATCH('2013_roster_v1.4'!$A153*100+'2013_roster_v1.4'!$B153,Batters[[rbikey]:[rbikey]],0))</f>
        <v>764</v>
      </c>
      <c r="I153">
        <f>INDEX(Batters[Speed],MATCH('2013_roster_v1.4'!$A153*100+'2013_roster_v1.4'!$B153,Batters[[rbikey]:[rbikey]],0))</f>
        <v>122</v>
      </c>
      <c r="J153">
        <f>INDEX(Batters[Fielding],MATCH('2013_roster_v1.4'!$A153*100+'2013_roster_v1.4'!$B153,Batters[[rbikey]:[rbikey]],0))</f>
        <v>2</v>
      </c>
      <c r="K153">
        <f>INDEX(Batters[Switch],MATCH('2013_roster_v1.4'!$A153*100+'2013_roster_v1.4'!$B153,Batters[[rbikey]:[rbikey]],0))</f>
        <v>0</v>
      </c>
    </row>
    <row r="154" spans="1:11" x14ac:dyDescent="0.25">
      <c r="A154">
        <v>41</v>
      </c>
      <c r="B154">
        <v>12</v>
      </c>
      <c r="C154" t="str">
        <f>INDEX(Batters[rbiname],MATCH('2013_roster_v1.4'!$A154*100+'2013_roster_v1.4'!$B154,Batters[[rbikey]:[rbikey]],0))</f>
        <v>G.Allen</v>
      </c>
      <c r="D154">
        <f>INDEX(Batters[Stance],MATCH('2013_roster_v1.4'!$A154*100+'2013_roster_v1.4'!$B154,Batters[[rbikey]:[rbikey]],0))</f>
        <v>0</v>
      </c>
      <c r="E154">
        <f>INDEX(Batters[AVG],MATCH('2013_roster_v1.4'!$A154*100+'2013_roster_v1.4'!$B154,Batters[[rbikey]:[rbikey]],0))</f>
        <v>229</v>
      </c>
      <c r="F154">
        <f>INDEX(Batters[HR],MATCH('2013_roster_v1.4'!$A154*100+'2013_roster_v1.4'!$B154,Batters[[rbikey]:[rbikey]],0))</f>
        <v>4</v>
      </c>
      <c r="G154">
        <f>INDEX(Batters[Contact],MATCH('2013_roster_v1.4'!$A154*100+'2013_roster_v1.4'!$B154,Batters[[rbikey]:[rbikey]],0))</f>
        <v>24</v>
      </c>
      <c r="H154">
        <f>INDEX(Batters[Power],MATCH('2013_roster_v1.4'!$A154*100+'2013_roster_v1.4'!$B154,Batters[[rbikey]:[rbikey]],0))</f>
        <v>725</v>
      </c>
      <c r="I154">
        <f>INDEX(Batters[Speed],MATCH('2013_roster_v1.4'!$A154*100+'2013_roster_v1.4'!$B154,Batters[[rbikey]:[rbikey]],0))</f>
        <v>127</v>
      </c>
      <c r="J154">
        <f>INDEX(Batters[Fielding],MATCH('2013_roster_v1.4'!$A154*100+'2013_roster_v1.4'!$B154,Batters[[rbikey]:[rbikey]],0))</f>
        <v>2</v>
      </c>
      <c r="K154">
        <f>INDEX(Batters[Switch],MATCH('2013_roster_v1.4'!$A154*100+'2013_roster_v1.4'!$B154,Batters[[rbikey]:[rbikey]],0))</f>
        <v>1</v>
      </c>
    </row>
    <row r="155" spans="1:11" x14ac:dyDescent="0.25">
      <c r="A155">
        <v>41</v>
      </c>
      <c r="B155">
        <v>13</v>
      </c>
      <c r="C155" t="str">
        <f>INDEX(Batters[rbiname],MATCH('2013_roster_v1.4'!$A155*100+'2013_roster_v1.4'!$B155,Batters[[rbikey]:[rbikey]],0))</f>
        <v>L.Martin</v>
      </c>
      <c r="D155">
        <f>INDEX(Batters[Stance],MATCH('2013_roster_v1.4'!$A155*100+'2013_roster_v1.4'!$B155,Batters[[rbikey]:[rbikey]],0))</f>
        <v>1</v>
      </c>
      <c r="E155">
        <f>INDEX(Batters[AVG],MATCH('2013_roster_v1.4'!$A155*100+'2013_roster_v1.4'!$B155,Batters[[rbikey]:[rbikey]],0))</f>
        <v>199</v>
      </c>
      <c r="F155">
        <f>INDEX(Batters[HR],MATCH('2013_roster_v1.4'!$A155*100+'2013_roster_v1.4'!$B155,Batters[[rbikey]:[rbikey]],0))</f>
        <v>9</v>
      </c>
      <c r="G155">
        <f>INDEX(Batters[Contact],MATCH('2013_roster_v1.4'!$A155*100+'2013_roster_v1.4'!$B155,Batters[[rbikey]:[rbikey]],0))</f>
        <v>28</v>
      </c>
      <c r="H155">
        <f>INDEX(Batters[Power],MATCH('2013_roster_v1.4'!$A155*100+'2013_roster_v1.4'!$B155,Batters[[rbikey]:[rbikey]],0))</f>
        <v>750</v>
      </c>
      <c r="I155">
        <f>INDEX(Batters[Speed],MATCH('2013_roster_v1.4'!$A155*100+'2013_roster_v1.4'!$B155,Batters[[rbikey]:[rbikey]],0))</f>
        <v>122</v>
      </c>
      <c r="J155">
        <f>INDEX(Batters[Fielding],MATCH('2013_roster_v1.4'!$A155*100+'2013_roster_v1.4'!$B155,Batters[[rbikey]:[rbikey]],0))</f>
        <v>2</v>
      </c>
      <c r="K155">
        <f>INDEX(Batters[Switch],MATCH('2013_roster_v1.4'!$A155*100+'2013_roster_v1.4'!$B155,Batters[[rbikey]:[rbikey]],0))</f>
        <v>0</v>
      </c>
    </row>
    <row r="156" spans="1:11" x14ac:dyDescent="0.25">
      <c r="A156">
        <v>42</v>
      </c>
      <c r="B156">
        <v>0</v>
      </c>
      <c r="C156" t="str">
        <f>INDEX(Batters[rbiname],MATCH('2013_roster_v1.4'!$A156*100+'2013_roster_v1.4'!$B156,Batters[[rbikey]:[rbikey]],0))</f>
        <v>Marisnic</v>
      </c>
      <c r="D156">
        <f>INDEX(Batters[Stance],MATCH('2013_roster_v1.4'!$A156*100+'2013_roster_v1.4'!$B156,Batters[[rbikey]:[rbikey]],0))</f>
        <v>0</v>
      </c>
      <c r="E156">
        <f>INDEX(Batters[AVG],MATCH('2013_roster_v1.4'!$A156*100+'2013_roster_v1.4'!$B156,Batters[[rbikey]:[rbikey]],0))</f>
        <v>233</v>
      </c>
      <c r="F156">
        <f>INDEX(Batters[HR],MATCH('2013_roster_v1.4'!$A156*100+'2013_roster_v1.4'!$B156,Batters[[rbikey]:[rbikey]],0))</f>
        <v>10</v>
      </c>
      <c r="G156">
        <f>INDEX(Batters[Contact],MATCH('2013_roster_v1.4'!$A156*100+'2013_roster_v1.4'!$B156,Batters[[rbikey]:[rbikey]],0))</f>
        <v>23</v>
      </c>
      <c r="H156">
        <f>INDEX(Batters[Power],MATCH('2013_roster_v1.4'!$A156*100+'2013_roster_v1.4'!$B156,Batters[[rbikey]:[rbikey]],0))</f>
        <v>757</v>
      </c>
      <c r="I156">
        <f>INDEX(Batters[Speed],MATCH('2013_roster_v1.4'!$A156*100+'2013_roster_v1.4'!$B156,Batters[[rbikey]:[rbikey]],0))</f>
        <v>127</v>
      </c>
      <c r="J156">
        <f>INDEX(Batters[Fielding],MATCH('2013_roster_v1.4'!$A156*100+'2013_roster_v1.4'!$B156,Batters[[rbikey]:[rbikey]],0))</f>
        <v>2</v>
      </c>
      <c r="K156">
        <f>INDEX(Batters[Switch],MATCH('2013_roster_v1.4'!$A156*100+'2013_roster_v1.4'!$B156,Batters[[rbikey]:[rbikey]],0))</f>
        <v>0</v>
      </c>
    </row>
    <row r="157" spans="1:11" x14ac:dyDescent="0.25">
      <c r="A157">
        <v>42</v>
      </c>
      <c r="B157">
        <v>1</v>
      </c>
      <c r="C157" t="str">
        <f>INDEX(Batters[rbiname],MATCH('2013_roster_v1.4'!$A157*100+'2013_roster_v1.4'!$B157,Batters[[rbikey]:[rbikey]],0))</f>
        <v>Alvarez</v>
      </c>
      <c r="D157">
        <f>INDEX(Batters[Stance],MATCH('2013_roster_v1.4'!$A157*100+'2013_roster_v1.4'!$B157,Batters[[rbikey]:[rbikey]],0))</f>
        <v>1</v>
      </c>
      <c r="E157">
        <f>INDEX(Batters[AVG],MATCH('2013_roster_v1.4'!$A157*100+'2013_roster_v1.4'!$B157,Batters[[rbikey]:[rbikey]],0))</f>
        <v>313</v>
      </c>
      <c r="F157">
        <f>INDEX(Batters[HR],MATCH('2013_roster_v1.4'!$A157*100+'2013_roster_v1.4'!$B157,Batters[[rbikey]:[rbikey]],0))</f>
        <v>27</v>
      </c>
      <c r="G157">
        <f>INDEX(Batters[Contact],MATCH('2013_roster_v1.4'!$A157*100+'2013_roster_v1.4'!$B157,Batters[[rbikey]:[rbikey]],0))</f>
        <v>9</v>
      </c>
      <c r="H157">
        <f>INDEX(Batters[Power],MATCH('2013_roster_v1.4'!$A157*100+'2013_roster_v1.4'!$B157,Batters[[rbikey]:[rbikey]],0))</f>
        <v>870</v>
      </c>
      <c r="I157">
        <f>INDEX(Batters[Speed],MATCH('2013_roster_v1.4'!$A157*100+'2013_roster_v1.4'!$B157,Batters[[rbikey]:[rbikey]],0))</f>
        <v>120</v>
      </c>
      <c r="J157">
        <f>INDEX(Batters[Fielding],MATCH('2013_roster_v1.4'!$A157*100+'2013_roster_v1.4'!$B157,Batters[[rbikey]:[rbikey]],0))</f>
        <v>2</v>
      </c>
      <c r="K157">
        <f>INDEX(Batters[Switch],MATCH('2013_roster_v1.4'!$A157*100+'2013_roster_v1.4'!$B157,Batters[[rbikey]:[rbikey]],0))</f>
        <v>0</v>
      </c>
    </row>
    <row r="158" spans="1:11" x14ac:dyDescent="0.25">
      <c r="A158">
        <v>42</v>
      </c>
      <c r="B158">
        <v>2</v>
      </c>
      <c r="C158" t="str">
        <f>INDEX(Batters[rbiname],MATCH('2013_roster_v1.4'!$A158*100+'2013_roster_v1.4'!$B158,Batters[[rbikey]:[rbikey]],0))</f>
        <v>Springer</v>
      </c>
      <c r="D158">
        <f>INDEX(Batters[Stance],MATCH('2013_roster_v1.4'!$A158*100+'2013_roster_v1.4'!$B158,Batters[[rbikey]:[rbikey]],0))</f>
        <v>0</v>
      </c>
      <c r="E158">
        <f>INDEX(Batters[AVG],MATCH('2013_roster_v1.4'!$A158*100+'2013_roster_v1.4'!$B158,Batters[[rbikey]:[rbikey]],0))</f>
        <v>292</v>
      </c>
      <c r="F158">
        <f>INDEX(Batters[HR],MATCH('2013_roster_v1.4'!$A158*100+'2013_roster_v1.4'!$B158,Batters[[rbikey]:[rbikey]],0))</f>
        <v>39</v>
      </c>
      <c r="G158">
        <f>INDEX(Batters[Contact],MATCH('2013_roster_v1.4'!$A158*100+'2013_roster_v1.4'!$B158,Batters[[rbikey]:[rbikey]],0))</f>
        <v>13</v>
      </c>
      <c r="H158">
        <f>INDEX(Batters[Power],MATCH('2013_roster_v1.4'!$A158*100+'2013_roster_v1.4'!$B158,Batters[[rbikey]:[rbikey]],0))</f>
        <v>923</v>
      </c>
      <c r="I158">
        <f>INDEX(Batters[Speed],MATCH('2013_roster_v1.4'!$A158*100+'2013_roster_v1.4'!$B158,Batters[[rbikey]:[rbikey]],0))</f>
        <v>125</v>
      </c>
      <c r="J158">
        <f>INDEX(Batters[Fielding],MATCH('2013_roster_v1.4'!$A158*100+'2013_roster_v1.4'!$B158,Batters[[rbikey]:[rbikey]],0))</f>
        <v>2</v>
      </c>
      <c r="K158">
        <f>INDEX(Batters[Switch],MATCH('2013_roster_v1.4'!$A158*100+'2013_roster_v1.4'!$B158,Batters[[rbikey]:[rbikey]],0))</f>
        <v>0</v>
      </c>
    </row>
    <row r="159" spans="1:11" x14ac:dyDescent="0.25">
      <c r="A159">
        <v>42</v>
      </c>
      <c r="B159">
        <v>3</v>
      </c>
      <c r="C159" t="str">
        <f>INDEX(Batters[rbiname],MATCH('2013_roster_v1.4'!$A159*100+'2013_roster_v1.4'!$B159,Batters[[rbikey]:[rbikey]],0))</f>
        <v>Bregman</v>
      </c>
      <c r="D159">
        <f>INDEX(Batters[Stance],MATCH('2013_roster_v1.4'!$A159*100+'2013_roster_v1.4'!$B159,Batters[[rbikey]:[rbikey]],0))</f>
        <v>0</v>
      </c>
      <c r="E159">
        <f>INDEX(Batters[AVG],MATCH('2013_roster_v1.4'!$A159*100+'2013_roster_v1.4'!$B159,Batters[[rbikey]:[rbikey]],0))</f>
        <v>296</v>
      </c>
      <c r="F159">
        <f>INDEX(Batters[HR],MATCH('2013_roster_v1.4'!$A159*100+'2013_roster_v1.4'!$B159,Batters[[rbikey]:[rbikey]],0))</f>
        <v>41</v>
      </c>
      <c r="G159">
        <f>INDEX(Batters[Contact],MATCH('2013_roster_v1.4'!$A159*100+'2013_roster_v1.4'!$B159,Batters[[rbikey]:[rbikey]],0))</f>
        <v>13</v>
      </c>
      <c r="H159">
        <f>INDEX(Batters[Power],MATCH('2013_roster_v1.4'!$A159*100+'2013_roster_v1.4'!$B159,Batters[[rbikey]:[rbikey]],0))</f>
        <v>933</v>
      </c>
      <c r="I159">
        <f>INDEX(Batters[Speed],MATCH('2013_roster_v1.4'!$A159*100+'2013_roster_v1.4'!$B159,Batters[[rbikey]:[rbikey]],0))</f>
        <v>124</v>
      </c>
      <c r="J159">
        <f>INDEX(Batters[Fielding],MATCH('2013_roster_v1.4'!$A159*100+'2013_roster_v1.4'!$B159,Batters[[rbikey]:[rbikey]],0))</f>
        <v>1</v>
      </c>
      <c r="K159">
        <f>INDEX(Batters[Switch],MATCH('2013_roster_v1.4'!$A159*100+'2013_roster_v1.4'!$B159,Batters[[rbikey]:[rbikey]],0))</f>
        <v>0</v>
      </c>
    </row>
    <row r="160" spans="1:11" x14ac:dyDescent="0.25">
      <c r="A160">
        <v>42</v>
      </c>
      <c r="B160">
        <v>4</v>
      </c>
      <c r="C160" t="str">
        <f>INDEX(Batters[rbiname],MATCH('2013_roster_v1.4'!$A160*100+'2013_roster_v1.4'!$B160,Batters[[rbikey]:[rbikey]],0))</f>
        <v>C.Correa</v>
      </c>
      <c r="D160">
        <f>INDEX(Batters[Stance],MATCH('2013_roster_v1.4'!$A160*100+'2013_roster_v1.4'!$B160,Batters[[rbikey]:[rbikey]],0))</f>
        <v>0</v>
      </c>
      <c r="E160">
        <f>INDEX(Batters[AVG],MATCH('2013_roster_v1.4'!$A160*100+'2013_roster_v1.4'!$B160,Batters[[rbikey]:[rbikey]],0))</f>
        <v>279</v>
      </c>
      <c r="F160">
        <f>INDEX(Batters[HR],MATCH('2013_roster_v1.4'!$A160*100+'2013_roster_v1.4'!$B160,Batters[[rbikey]:[rbikey]],0))</f>
        <v>21</v>
      </c>
      <c r="G160">
        <f>INDEX(Batters[Contact],MATCH('2013_roster_v1.4'!$A160*100+'2013_roster_v1.4'!$B160,Batters[[rbikey]:[rbikey]],0))</f>
        <v>16</v>
      </c>
      <c r="H160">
        <f>INDEX(Batters[Power],MATCH('2013_roster_v1.4'!$A160*100+'2013_roster_v1.4'!$B160,Batters[[rbikey]:[rbikey]],0))</f>
        <v>831</v>
      </c>
      <c r="I160">
        <f>INDEX(Batters[Speed],MATCH('2013_roster_v1.4'!$A160*100+'2013_roster_v1.4'!$B160,Batters[[rbikey]:[rbikey]],0))</f>
        <v>122</v>
      </c>
      <c r="J160">
        <f>INDEX(Batters[Fielding],MATCH('2013_roster_v1.4'!$A160*100+'2013_roster_v1.4'!$B160,Batters[[rbikey]:[rbikey]],0))</f>
        <v>1</v>
      </c>
      <c r="K160">
        <f>INDEX(Batters[Switch],MATCH('2013_roster_v1.4'!$A160*100+'2013_roster_v1.4'!$B160,Batters[[rbikey]:[rbikey]],0))</f>
        <v>0</v>
      </c>
    </row>
    <row r="161" spans="1:11" x14ac:dyDescent="0.25">
      <c r="A161">
        <v>42</v>
      </c>
      <c r="B161">
        <v>5</v>
      </c>
      <c r="C161" t="str">
        <f>INDEX(Batters[rbiname],MATCH('2013_roster_v1.4'!$A161*100+'2013_roster_v1.4'!$B161,Batters[[rbikey]:[rbikey]],0))</f>
        <v>J.Altuve</v>
      </c>
      <c r="D161">
        <f>INDEX(Batters[Stance],MATCH('2013_roster_v1.4'!$A161*100+'2013_roster_v1.4'!$B161,Batters[[rbikey]:[rbikey]],0))</f>
        <v>0</v>
      </c>
      <c r="E161">
        <f>INDEX(Batters[AVG],MATCH('2013_roster_v1.4'!$A161*100+'2013_roster_v1.4'!$B161,Batters[[rbikey]:[rbikey]],0))</f>
        <v>298</v>
      </c>
      <c r="F161">
        <f>INDEX(Batters[HR],MATCH('2013_roster_v1.4'!$A161*100+'2013_roster_v1.4'!$B161,Batters[[rbikey]:[rbikey]],0))</f>
        <v>31</v>
      </c>
      <c r="G161">
        <f>INDEX(Batters[Contact],MATCH('2013_roster_v1.4'!$A161*100+'2013_roster_v1.4'!$B161,Batters[[rbikey]:[rbikey]],0))</f>
        <v>12</v>
      </c>
      <c r="H161">
        <f>INDEX(Batters[Power],MATCH('2013_roster_v1.4'!$A161*100+'2013_roster_v1.4'!$B161,Batters[[rbikey]:[rbikey]],0))</f>
        <v>879</v>
      </c>
      <c r="I161">
        <f>INDEX(Batters[Speed],MATCH('2013_roster_v1.4'!$A161*100+'2013_roster_v1.4'!$B161,Batters[[rbikey]:[rbikey]],0))</f>
        <v>122</v>
      </c>
      <c r="J161">
        <f>INDEX(Batters[Fielding],MATCH('2013_roster_v1.4'!$A161*100+'2013_roster_v1.4'!$B161,Batters[[rbikey]:[rbikey]],0))</f>
        <v>1</v>
      </c>
      <c r="K161">
        <f>INDEX(Batters[Switch],MATCH('2013_roster_v1.4'!$A161*100+'2013_roster_v1.4'!$B161,Batters[[rbikey]:[rbikey]],0))</f>
        <v>0</v>
      </c>
    </row>
    <row r="162" spans="1:11" x14ac:dyDescent="0.25">
      <c r="A162">
        <v>42</v>
      </c>
      <c r="B162">
        <v>6</v>
      </c>
      <c r="C162" t="str">
        <f>INDEX(Batters[rbiname],MATCH('2013_roster_v1.4'!$A162*100+'2013_roster_v1.4'!$B162,Batters[[rbikey]:[rbikey]],0))</f>
        <v>Gurriel</v>
      </c>
      <c r="D162">
        <f>INDEX(Batters[Stance],MATCH('2013_roster_v1.4'!$A162*100+'2013_roster_v1.4'!$B162,Batters[[rbikey]:[rbikey]],0))</f>
        <v>0</v>
      </c>
      <c r="E162">
        <f>INDEX(Batters[AVG],MATCH('2013_roster_v1.4'!$A162*100+'2013_roster_v1.4'!$B162,Batters[[rbikey]:[rbikey]],0))</f>
        <v>298</v>
      </c>
      <c r="F162">
        <f>INDEX(Batters[HR],MATCH('2013_roster_v1.4'!$A162*100+'2013_roster_v1.4'!$B162,Batters[[rbikey]:[rbikey]],0))</f>
        <v>31</v>
      </c>
      <c r="G162">
        <f>INDEX(Batters[Contact],MATCH('2013_roster_v1.4'!$A162*100+'2013_roster_v1.4'!$B162,Batters[[rbikey]:[rbikey]],0))</f>
        <v>12</v>
      </c>
      <c r="H162">
        <f>INDEX(Batters[Power],MATCH('2013_roster_v1.4'!$A162*100+'2013_roster_v1.4'!$B162,Batters[[rbikey]:[rbikey]],0))</f>
        <v>878</v>
      </c>
      <c r="I162">
        <f>INDEX(Batters[Speed],MATCH('2013_roster_v1.4'!$A162*100+'2013_roster_v1.4'!$B162,Batters[[rbikey]:[rbikey]],0))</f>
        <v>123</v>
      </c>
      <c r="J162">
        <f>INDEX(Batters[Fielding],MATCH('2013_roster_v1.4'!$A162*100+'2013_roster_v1.4'!$B162,Batters[[rbikey]:[rbikey]],0))</f>
        <v>1</v>
      </c>
      <c r="K162">
        <f>INDEX(Batters[Switch],MATCH('2013_roster_v1.4'!$A162*100+'2013_roster_v1.4'!$B162,Batters[[rbikey]:[rbikey]],0))</f>
        <v>0</v>
      </c>
    </row>
    <row r="163" spans="1:11" x14ac:dyDescent="0.25">
      <c r="A163">
        <v>42</v>
      </c>
      <c r="B163">
        <v>7</v>
      </c>
      <c r="C163" t="str">
        <f>INDEX(Batters[rbiname],MATCH('2013_roster_v1.4'!$A163*100+'2013_roster_v1.4'!$B163,Batters[[rbikey]:[rbikey]],0))</f>
        <v>Brantley</v>
      </c>
      <c r="D163">
        <f>INDEX(Batters[Stance],MATCH('2013_roster_v1.4'!$A163*100+'2013_roster_v1.4'!$B163,Batters[[rbikey]:[rbikey]],0))</f>
        <v>1</v>
      </c>
      <c r="E163">
        <f>INDEX(Batters[AVG],MATCH('2013_roster_v1.4'!$A163*100+'2013_roster_v1.4'!$B163,Batters[[rbikey]:[rbikey]],0))</f>
        <v>311</v>
      </c>
      <c r="F163">
        <f>INDEX(Batters[HR],MATCH('2013_roster_v1.4'!$A163*100+'2013_roster_v1.4'!$B163,Batters[[rbikey]:[rbikey]],0))</f>
        <v>22</v>
      </c>
      <c r="G163">
        <f>INDEX(Batters[Contact],MATCH('2013_roster_v1.4'!$A163*100+'2013_roster_v1.4'!$B163,Batters[[rbikey]:[rbikey]],0))</f>
        <v>10</v>
      </c>
      <c r="H163">
        <f>INDEX(Batters[Power],MATCH('2013_roster_v1.4'!$A163*100+'2013_roster_v1.4'!$B163,Batters[[rbikey]:[rbikey]],0))</f>
        <v>829</v>
      </c>
      <c r="I163">
        <f>INDEX(Batters[Speed],MATCH('2013_roster_v1.4'!$A163*100+'2013_roster_v1.4'!$B163,Batters[[rbikey]:[rbikey]],0))</f>
        <v>122</v>
      </c>
      <c r="J163">
        <f>INDEX(Batters[Fielding],MATCH('2013_roster_v1.4'!$A163*100+'2013_roster_v1.4'!$B163,Batters[[rbikey]:[rbikey]],0))</f>
        <v>2</v>
      </c>
      <c r="K163">
        <f>INDEX(Batters[Switch],MATCH('2013_roster_v1.4'!$A163*100+'2013_roster_v1.4'!$B163,Batters[[rbikey]:[rbikey]],0))</f>
        <v>0</v>
      </c>
    </row>
    <row r="164" spans="1:11" x14ac:dyDescent="0.25">
      <c r="A164">
        <v>42</v>
      </c>
      <c r="B164">
        <v>8</v>
      </c>
      <c r="C164" t="str">
        <f>INDEX(Batters[rbiname],MATCH('2013_roster_v1.4'!$A164*100+'2013_roster_v1.4'!$B164,Batters[[rbikey]:[rbikey]],0))</f>
        <v>A.Diaz</v>
      </c>
      <c r="D164">
        <f>INDEX(Batters[Stance],MATCH('2013_roster_v1.4'!$A164*100+'2013_roster_v1.4'!$B164,Batters[[rbikey]:[rbikey]],0))</f>
        <v>0</v>
      </c>
      <c r="E164">
        <f>INDEX(Batters[AVG],MATCH('2013_roster_v1.4'!$A164*100+'2013_roster_v1.4'!$B164,Batters[[rbikey]:[rbikey]],0))</f>
        <v>271</v>
      </c>
      <c r="F164">
        <f>INDEX(Batters[HR],MATCH('2013_roster_v1.4'!$A164*100+'2013_roster_v1.4'!$B164,Batters[[rbikey]:[rbikey]],0))</f>
        <v>9</v>
      </c>
      <c r="G164">
        <f>INDEX(Batters[Contact],MATCH('2013_roster_v1.4'!$A164*100+'2013_roster_v1.4'!$B164,Batters[[rbikey]:[rbikey]],0))</f>
        <v>17</v>
      </c>
      <c r="H164">
        <f>INDEX(Batters[Power],MATCH('2013_roster_v1.4'!$A164*100+'2013_roster_v1.4'!$B164,Batters[[rbikey]:[rbikey]],0))</f>
        <v>760</v>
      </c>
      <c r="I164">
        <f>INDEX(Batters[Speed],MATCH('2013_roster_v1.4'!$A164*100+'2013_roster_v1.4'!$B164,Batters[[rbikey]:[rbikey]],0))</f>
        <v>122</v>
      </c>
      <c r="J164">
        <f>INDEX(Batters[Fielding],MATCH('2013_roster_v1.4'!$A164*100+'2013_roster_v1.4'!$B164,Batters[[rbikey]:[rbikey]],0))</f>
        <v>1</v>
      </c>
      <c r="K164">
        <f>INDEX(Batters[Switch],MATCH('2013_roster_v1.4'!$A164*100+'2013_roster_v1.4'!$B164,Batters[[rbikey]:[rbikey]],0))</f>
        <v>0</v>
      </c>
    </row>
    <row r="165" spans="1:11" x14ac:dyDescent="0.25">
      <c r="A165">
        <v>42</v>
      </c>
      <c r="B165">
        <v>9</v>
      </c>
      <c r="C165" t="str">
        <f>INDEX(Batters[rbiname],MATCH('2013_roster_v1.4'!$A165*100+'2013_roster_v1.4'!$B165,Batters[[rbikey]:[rbikey]],0))</f>
        <v>Chirinos</v>
      </c>
      <c r="D165">
        <f>INDEX(Batters[Stance],MATCH('2013_roster_v1.4'!$A165*100+'2013_roster_v1.4'!$B165,Batters[[rbikey]:[rbikey]],0))</f>
        <v>0</v>
      </c>
      <c r="E165">
        <f>INDEX(Batters[AVG],MATCH('2013_roster_v1.4'!$A165*100+'2013_roster_v1.4'!$B165,Batters[[rbikey]:[rbikey]],0))</f>
        <v>238</v>
      </c>
      <c r="F165">
        <f>INDEX(Batters[HR],MATCH('2013_roster_v1.4'!$A165*100+'2013_roster_v1.4'!$B165,Batters[[rbikey]:[rbikey]],0))</f>
        <v>17</v>
      </c>
      <c r="G165">
        <f>INDEX(Batters[Contact],MATCH('2013_roster_v1.4'!$A165*100+'2013_roster_v1.4'!$B165,Batters[[rbikey]:[rbikey]],0))</f>
        <v>22</v>
      </c>
      <c r="H165">
        <f>INDEX(Batters[Power],MATCH('2013_roster_v1.4'!$A165*100+'2013_roster_v1.4'!$B165,Batters[[rbikey]:[rbikey]],0))</f>
        <v>797</v>
      </c>
      <c r="I165">
        <f>INDEX(Batters[Speed],MATCH('2013_roster_v1.4'!$A165*100+'2013_roster_v1.4'!$B165,Batters[[rbikey]:[rbikey]],0))</f>
        <v>120</v>
      </c>
      <c r="J165">
        <f>INDEX(Batters[Fielding],MATCH('2013_roster_v1.4'!$A165*100+'2013_roster_v1.4'!$B165,Batters[[rbikey]:[rbikey]],0))</f>
        <v>0</v>
      </c>
      <c r="K165">
        <f>INDEX(Batters[Switch],MATCH('2013_roster_v1.4'!$A165*100+'2013_roster_v1.4'!$B165,Batters[[rbikey]:[rbikey]],0))</f>
        <v>0</v>
      </c>
    </row>
    <row r="166" spans="1:11" x14ac:dyDescent="0.25">
      <c r="A166">
        <v>42</v>
      </c>
      <c r="B166">
        <v>10</v>
      </c>
      <c r="C166" t="str">
        <f>INDEX(Batters[rbiname],MATCH('2013_roster_v1.4'!$A166*100+'2013_roster_v1.4'!$B166,Batters[[rbikey]:[rbikey]],0))</f>
        <v>Reddick</v>
      </c>
      <c r="D166">
        <f>INDEX(Batters[Stance],MATCH('2013_roster_v1.4'!$A166*100+'2013_roster_v1.4'!$B166,Batters[[rbikey]:[rbikey]],0))</f>
        <v>1</v>
      </c>
      <c r="E166">
        <f>INDEX(Batters[AVG],MATCH('2013_roster_v1.4'!$A166*100+'2013_roster_v1.4'!$B166,Batters[[rbikey]:[rbikey]],0))</f>
        <v>275</v>
      </c>
      <c r="F166">
        <f>INDEX(Batters[HR],MATCH('2013_roster_v1.4'!$A166*100+'2013_roster_v1.4'!$B166,Batters[[rbikey]:[rbikey]],0))</f>
        <v>14</v>
      </c>
      <c r="G166">
        <f>INDEX(Batters[Contact],MATCH('2013_roster_v1.4'!$A166*100+'2013_roster_v1.4'!$B166,Batters[[rbikey]:[rbikey]],0))</f>
        <v>16</v>
      </c>
      <c r="H166">
        <f>INDEX(Batters[Power],MATCH('2013_roster_v1.4'!$A166*100+'2013_roster_v1.4'!$B166,Batters[[rbikey]:[rbikey]],0))</f>
        <v>777</v>
      </c>
      <c r="I166">
        <f>INDEX(Batters[Speed],MATCH('2013_roster_v1.4'!$A166*100+'2013_roster_v1.4'!$B166,Batters[[rbikey]:[rbikey]],0))</f>
        <v>124</v>
      </c>
      <c r="J166">
        <f>INDEX(Batters[Fielding],MATCH('2013_roster_v1.4'!$A166*100+'2013_roster_v1.4'!$B166,Batters[[rbikey]:[rbikey]],0))</f>
        <v>2</v>
      </c>
      <c r="K166">
        <f>INDEX(Batters[Switch],MATCH('2013_roster_v1.4'!$A166*100+'2013_roster_v1.4'!$B166,Batters[[rbikey]:[rbikey]],0))</f>
        <v>0</v>
      </c>
    </row>
    <row r="167" spans="1:11" x14ac:dyDescent="0.25">
      <c r="A167">
        <v>42</v>
      </c>
      <c r="B167">
        <v>11</v>
      </c>
      <c r="C167" t="str">
        <f>INDEX(Batters[rbiname],MATCH('2013_roster_v1.4'!$A167*100+'2013_roster_v1.4'!$B167,Batters[[rbikey]:[rbikey]],0))</f>
        <v>T.Kemp</v>
      </c>
      <c r="D167">
        <f>INDEX(Batters[Stance],MATCH('2013_roster_v1.4'!$A167*100+'2013_roster_v1.4'!$B167,Batters[[rbikey]:[rbikey]],0))</f>
        <v>1</v>
      </c>
      <c r="E167">
        <f>INDEX(Batters[AVG],MATCH('2013_roster_v1.4'!$A167*100+'2013_roster_v1.4'!$B167,Batters[[rbikey]:[rbikey]],0))</f>
        <v>227</v>
      </c>
      <c r="F167">
        <f>INDEX(Batters[HR],MATCH('2013_roster_v1.4'!$A167*100+'2013_roster_v1.4'!$B167,Batters[[rbikey]:[rbikey]],0))</f>
        <v>7</v>
      </c>
      <c r="G167">
        <f>INDEX(Batters[Contact],MATCH('2013_roster_v1.4'!$A167*100+'2013_roster_v1.4'!$B167,Batters[[rbikey]:[rbikey]],0))</f>
        <v>24</v>
      </c>
      <c r="H167">
        <f>INDEX(Batters[Power],MATCH('2013_roster_v1.4'!$A167*100+'2013_roster_v1.4'!$B167,Batters[[rbikey]:[rbikey]],0))</f>
        <v>743</v>
      </c>
      <c r="I167">
        <f>INDEX(Batters[Speed],MATCH('2013_roster_v1.4'!$A167*100+'2013_roster_v1.4'!$B167,Batters[[rbikey]:[rbikey]],0))</f>
        <v>122</v>
      </c>
      <c r="J167">
        <f>INDEX(Batters[Fielding],MATCH('2013_roster_v1.4'!$A167*100+'2013_roster_v1.4'!$B167,Batters[[rbikey]:[rbikey]],0))</f>
        <v>1</v>
      </c>
      <c r="K167">
        <f>INDEX(Batters[Switch],MATCH('2013_roster_v1.4'!$A167*100+'2013_roster_v1.4'!$B167,Batters[[rbikey]:[rbikey]],0))</f>
        <v>0</v>
      </c>
    </row>
    <row r="168" spans="1:11" x14ac:dyDescent="0.25">
      <c r="A168">
        <v>42</v>
      </c>
      <c r="B168">
        <v>12</v>
      </c>
      <c r="C168" t="str">
        <f>INDEX(Batters[rbiname],MATCH('2013_roster_v1.4'!$A168*100+'2013_roster_v1.4'!$B168,Batters[[rbikey]:[rbikey]],0))</f>
        <v>M.Straw</v>
      </c>
      <c r="D168">
        <f>INDEX(Batters[Stance],MATCH('2013_roster_v1.4'!$A168*100+'2013_roster_v1.4'!$B168,Batters[[rbikey]:[rbikey]],0))</f>
        <v>0</v>
      </c>
      <c r="E168">
        <f>INDEX(Batters[AVG],MATCH('2013_roster_v1.4'!$A168*100+'2013_roster_v1.4'!$B168,Batters[[rbikey]:[rbikey]],0))</f>
        <v>269</v>
      </c>
      <c r="F168">
        <f>INDEX(Batters[HR],MATCH('2013_roster_v1.4'!$A168*100+'2013_roster_v1.4'!$B168,Batters[[rbikey]:[rbikey]],0))</f>
        <v>0</v>
      </c>
      <c r="G168">
        <f>INDEX(Batters[Contact],MATCH('2013_roster_v1.4'!$A168*100+'2013_roster_v1.4'!$B168,Batters[[rbikey]:[rbikey]],0))</f>
        <v>17</v>
      </c>
      <c r="H168">
        <f>INDEX(Batters[Power],MATCH('2013_roster_v1.4'!$A168*100+'2013_roster_v1.4'!$B168,Batters[[rbikey]:[rbikey]],0))</f>
        <v>705</v>
      </c>
      <c r="I168">
        <f>INDEX(Batters[Speed],MATCH('2013_roster_v1.4'!$A168*100+'2013_roster_v1.4'!$B168,Batters[[rbikey]:[rbikey]],0))</f>
        <v>127</v>
      </c>
      <c r="J168">
        <f>INDEX(Batters[Fielding],MATCH('2013_roster_v1.4'!$A168*100+'2013_roster_v1.4'!$B168,Batters[[rbikey]:[rbikey]],0))</f>
        <v>1</v>
      </c>
      <c r="K168">
        <f>INDEX(Batters[Switch],MATCH('2013_roster_v1.4'!$A168*100+'2013_roster_v1.4'!$B168,Batters[[rbikey]:[rbikey]],0))</f>
        <v>0</v>
      </c>
    </row>
    <row r="169" spans="1:11" x14ac:dyDescent="0.25">
      <c r="A169">
        <v>42</v>
      </c>
      <c r="B169">
        <v>13</v>
      </c>
      <c r="C169" t="str">
        <f>INDEX(Batters[rbiname],MATCH('2013_roster_v1.4'!$A169*100+'2013_roster_v1.4'!$B169,Batters[[rbikey]:[rbikey]],0))</f>
        <v>T.White</v>
      </c>
      <c r="D169">
        <f>INDEX(Batters[Stance],MATCH('2013_roster_v1.4'!$A169*100+'2013_roster_v1.4'!$B169,Batters[[rbikey]:[rbikey]],0))</f>
        <v>0</v>
      </c>
      <c r="E169">
        <f>INDEX(Batters[AVG],MATCH('2013_roster_v1.4'!$A169*100+'2013_roster_v1.4'!$B169,Batters[[rbikey]:[rbikey]],0))</f>
        <v>225</v>
      </c>
      <c r="F169">
        <f>INDEX(Batters[HR],MATCH('2013_roster_v1.4'!$A169*100+'2013_roster_v1.4'!$B169,Batters[[rbikey]:[rbikey]],0))</f>
        <v>3</v>
      </c>
      <c r="G169">
        <f>INDEX(Batters[Contact],MATCH('2013_roster_v1.4'!$A169*100+'2013_roster_v1.4'!$B169,Batters[[rbikey]:[rbikey]],0))</f>
        <v>24</v>
      </c>
      <c r="H169">
        <f>INDEX(Batters[Power],MATCH('2013_roster_v1.4'!$A169*100+'2013_roster_v1.4'!$B169,Batters[[rbikey]:[rbikey]],0))</f>
        <v>720</v>
      </c>
      <c r="I169">
        <f>INDEX(Batters[Speed],MATCH('2013_roster_v1.4'!$A169*100+'2013_roster_v1.4'!$B169,Batters[[rbikey]:[rbikey]],0))</f>
        <v>120</v>
      </c>
      <c r="J169">
        <f>INDEX(Batters[Fielding],MATCH('2013_roster_v1.4'!$A169*100+'2013_roster_v1.4'!$B169,Batters[[rbikey]:[rbikey]],0))</f>
        <v>1</v>
      </c>
      <c r="K169">
        <f>INDEX(Batters[Switch],MATCH('2013_roster_v1.4'!$A169*100+'2013_roster_v1.4'!$B169,Batters[[rbikey]:[rbikey]],0))</f>
        <v>0</v>
      </c>
    </row>
    <row r="170" spans="1:11" x14ac:dyDescent="0.25">
      <c r="A170">
        <v>43</v>
      </c>
      <c r="B170">
        <v>0</v>
      </c>
      <c r="C170" t="str">
        <f>INDEX(Batters[rbiname],MATCH('2013_roster_v1.4'!$A170*100+'2013_roster_v1.4'!$B170,Batters[[rbikey]:[rbikey]],0))</f>
        <v>Rosario</v>
      </c>
      <c r="D170">
        <f>INDEX(Batters[Stance],MATCH('2013_roster_v1.4'!$A170*100+'2013_roster_v1.4'!$B170,Batters[[rbikey]:[rbikey]],0))</f>
        <v>0</v>
      </c>
      <c r="E170">
        <f>INDEX(Batters[AVG],MATCH('2013_roster_v1.4'!$A170*100+'2013_roster_v1.4'!$B170,Batters[[rbikey]:[rbikey]],0))</f>
        <v>287</v>
      </c>
      <c r="F170">
        <f>INDEX(Batters[HR],MATCH('2013_roster_v1.4'!$A170*100+'2013_roster_v1.4'!$B170,Batters[[rbikey]:[rbikey]],0))</f>
        <v>15</v>
      </c>
      <c r="G170">
        <f>INDEX(Batters[Contact],MATCH('2013_roster_v1.4'!$A170*100+'2013_roster_v1.4'!$B170,Batters[[rbikey]:[rbikey]],0))</f>
        <v>14</v>
      </c>
      <c r="H170">
        <f>INDEX(Batters[Power],MATCH('2013_roster_v1.4'!$A170*100+'2013_roster_v1.4'!$B170,Batters[[rbikey]:[rbikey]],0))</f>
        <v>785</v>
      </c>
      <c r="I170">
        <f>INDEX(Batters[Speed],MATCH('2013_roster_v1.4'!$A170*100+'2013_roster_v1.4'!$B170,Batters[[rbikey]:[rbikey]],0))</f>
        <v>131</v>
      </c>
      <c r="J170">
        <f>INDEX(Batters[Fielding],MATCH('2013_roster_v1.4'!$A170*100+'2013_roster_v1.4'!$B170,Batters[[rbikey]:[rbikey]],0))</f>
        <v>1</v>
      </c>
      <c r="K170">
        <f>INDEX(Batters[Switch],MATCH('2013_roster_v1.4'!$A170*100+'2013_roster_v1.4'!$B170,Batters[[rbikey]:[rbikey]],0))</f>
        <v>0</v>
      </c>
    </row>
    <row r="171" spans="1:11" x14ac:dyDescent="0.25">
      <c r="A171">
        <v>43</v>
      </c>
      <c r="B171">
        <v>1</v>
      </c>
      <c r="C171" t="str">
        <f>INDEX(Batters[rbiname],MATCH('2013_roster_v1.4'!$A171*100+'2013_roster_v1.4'!$B171,Batters[[rbikey]:[rbikey]],0))</f>
        <v>J.McNeil</v>
      </c>
      <c r="D171">
        <f>INDEX(Batters[Stance],MATCH('2013_roster_v1.4'!$A171*100+'2013_roster_v1.4'!$B171,Batters[[rbikey]:[rbikey]],0))</f>
        <v>1</v>
      </c>
      <c r="E171">
        <f>INDEX(Batters[AVG],MATCH('2013_roster_v1.4'!$A171*100+'2013_roster_v1.4'!$B171,Batters[[rbikey]:[rbikey]],0))</f>
        <v>318</v>
      </c>
      <c r="F171">
        <f>INDEX(Batters[HR],MATCH('2013_roster_v1.4'!$A171*100+'2013_roster_v1.4'!$B171,Batters[[rbikey]:[rbikey]],0))</f>
        <v>23</v>
      </c>
      <c r="G171">
        <f>INDEX(Batters[Contact],MATCH('2013_roster_v1.4'!$A171*100+'2013_roster_v1.4'!$B171,Batters[[rbikey]:[rbikey]],0))</f>
        <v>8</v>
      </c>
      <c r="H171">
        <f>INDEX(Batters[Power],MATCH('2013_roster_v1.4'!$A171*100+'2013_roster_v1.4'!$B171,Batters[[rbikey]:[rbikey]],0))</f>
        <v>837</v>
      </c>
      <c r="I171">
        <f>INDEX(Batters[Speed],MATCH('2013_roster_v1.4'!$A171*100+'2013_roster_v1.4'!$B171,Batters[[rbikey]:[rbikey]],0))</f>
        <v>122</v>
      </c>
      <c r="J171">
        <f>INDEX(Batters[Fielding],MATCH('2013_roster_v1.4'!$A171*100+'2013_roster_v1.4'!$B171,Batters[[rbikey]:[rbikey]],0))</f>
        <v>2</v>
      </c>
      <c r="K171">
        <f>INDEX(Batters[Switch],MATCH('2013_roster_v1.4'!$A171*100+'2013_roster_v1.4'!$B171,Batters[[rbikey]:[rbikey]],0))</f>
        <v>0</v>
      </c>
    </row>
    <row r="172" spans="1:11" x14ac:dyDescent="0.25">
      <c r="A172">
        <v>43</v>
      </c>
      <c r="B172">
        <v>2</v>
      </c>
      <c r="C172" t="str">
        <f>INDEX(Batters[rbiname],MATCH('2013_roster_v1.4'!$A172*100+'2013_roster_v1.4'!$B172,Batters[[rbikey]:[rbikey]],0))</f>
        <v>J.Davis</v>
      </c>
      <c r="D172">
        <f>INDEX(Batters[Stance],MATCH('2013_roster_v1.4'!$A172*100+'2013_roster_v1.4'!$B172,Batters[[rbikey]:[rbikey]],0))</f>
        <v>0</v>
      </c>
      <c r="E172">
        <f>INDEX(Batters[AVG],MATCH('2013_roster_v1.4'!$A172*100+'2013_roster_v1.4'!$B172,Batters[[rbikey]:[rbikey]],0))</f>
        <v>307</v>
      </c>
      <c r="F172">
        <f>INDEX(Batters[HR],MATCH('2013_roster_v1.4'!$A172*100+'2013_roster_v1.4'!$B172,Batters[[rbikey]:[rbikey]],0))</f>
        <v>22</v>
      </c>
      <c r="G172">
        <f>INDEX(Batters[Contact],MATCH('2013_roster_v1.4'!$A172*100+'2013_roster_v1.4'!$B172,Batters[[rbikey]:[rbikey]],0))</f>
        <v>11</v>
      </c>
      <c r="H172">
        <f>INDEX(Batters[Power],MATCH('2013_roster_v1.4'!$A172*100+'2013_roster_v1.4'!$B172,Batters[[rbikey]:[rbikey]],0))</f>
        <v>832</v>
      </c>
      <c r="I172">
        <f>INDEX(Batters[Speed],MATCH('2013_roster_v1.4'!$A172*100+'2013_roster_v1.4'!$B172,Batters[[rbikey]:[rbikey]],0))</f>
        <v>123</v>
      </c>
      <c r="J172">
        <f>INDEX(Batters[Fielding],MATCH('2013_roster_v1.4'!$A172*100+'2013_roster_v1.4'!$B172,Batters[[rbikey]:[rbikey]],0))</f>
        <v>2</v>
      </c>
      <c r="K172">
        <f>INDEX(Batters[Switch],MATCH('2013_roster_v1.4'!$A172*100+'2013_roster_v1.4'!$B172,Batters[[rbikey]:[rbikey]],0))</f>
        <v>0</v>
      </c>
    </row>
    <row r="173" spans="1:11" x14ac:dyDescent="0.25">
      <c r="A173">
        <v>43</v>
      </c>
      <c r="B173">
        <v>3</v>
      </c>
      <c r="C173" t="str">
        <f>INDEX(Batters[rbiname],MATCH('2013_roster_v1.4'!$A173*100+'2013_roster_v1.4'!$B173,Batters[[rbikey]:[rbikey]],0))</f>
        <v>P.Alonso</v>
      </c>
      <c r="D173">
        <f>INDEX(Batters[Stance],MATCH('2013_roster_v1.4'!$A173*100+'2013_roster_v1.4'!$B173,Batters[[rbikey]:[rbikey]],0))</f>
        <v>0</v>
      </c>
      <c r="E173">
        <f>INDEX(Batters[AVG],MATCH('2013_roster_v1.4'!$A173*100+'2013_roster_v1.4'!$B173,Batters[[rbikey]:[rbikey]],0))</f>
        <v>260</v>
      </c>
      <c r="F173">
        <f>INDEX(Batters[HR],MATCH('2013_roster_v1.4'!$A173*100+'2013_roster_v1.4'!$B173,Batters[[rbikey]:[rbikey]],0))</f>
        <v>53</v>
      </c>
      <c r="G173">
        <f>INDEX(Batters[Contact],MATCH('2013_roster_v1.4'!$A173*100+'2013_roster_v1.4'!$B173,Batters[[rbikey]:[rbikey]],0))</f>
        <v>19</v>
      </c>
      <c r="H173">
        <f>INDEX(Batters[Power],MATCH('2013_roster_v1.4'!$A173*100+'2013_roster_v1.4'!$B173,Batters[[rbikey]:[rbikey]],0))</f>
        <v>991</v>
      </c>
      <c r="I173">
        <f>INDEX(Batters[Speed],MATCH('2013_roster_v1.4'!$A173*100+'2013_roster_v1.4'!$B173,Batters[[rbikey]:[rbikey]],0))</f>
        <v>122</v>
      </c>
      <c r="J173">
        <f>INDEX(Batters[Fielding],MATCH('2013_roster_v1.4'!$A173*100+'2013_roster_v1.4'!$B173,Batters[[rbikey]:[rbikey]],0))</f>
        <v>1</v>
      </c>
      <c r="K173">
        <f>INDEX(Batters[Switch],MATCH('2013_roster_v1.4'!$A173*100+'2013_roster_v1.4'!$B173,Batters[[rbikey]:[rbikey]],0))</f>
        <v>0</v>
      </c>
    </row>
    <row r="174" spans="1:11" x14ac:dyDescent="0.25">
      <c r="A174">
        <v>43</v>
      </c>
      <c r="B174">
        <v>4</v>
      </c>
      <c r="C174" t="str">
        <f>INDEX(Batters[rbiname],MATCH('2013_roster_v1.4'!$A174*100+'2013_roster_v1.4'!$B174,Batters[[rbikey]:[rbikey]],0))</f>
        <v>D.Smith</v>
      </c>
      <c r="D174">
        <f>INDEX(Batters[Stance],MATCH('2013_roster_v1.4'!$A174*100+'2013_roster_v1.4'!$B174,Batters[[rbikey]:[rbikey]],0))</f>
        <v>1</v>
      </c>
      <c r="E174">
        <f>INDEX(Batters[AVG],MATCH('2013_roster_v1.4'!$A174*100+'2013_roster_v1.4'!$B174,Batters[[rbikey]:[rbikey]],0))</f>
        <v>282</v>
      </c>
      <c r="F174">
        <f>INDEX(Batters[HR],MATCH('2013_roster_v1.4'!$A174*100+'2013_roster_v1.4'!$B174,Batters[[rbikey]:[rbikey]],0))</f>
        <v>11</v>
      </c>
      <c r="G174">
        <f>INDEX(Batters[Contact],MATCH('2013_roster_v1.4'!$A174*100+'2013_roster_v1.4'!$B174,Batters[[rbikey]:[rbikey]],0))</f>
        <v>15</v>
      </c>
      <c r="H174">
        <f>INDEX(Batters[Power],MATCH('2013_roster_v1.4'!$A174*100+'2013_roster_v1.4'!$B174,Batters[[rbikey]:[rbikey]],0))</f>
        <v>777</v>
      </c>
      <c r="I174">
        <f>INDEX(Batters[Speed],MATCH('2013_roster_v1.4'!$A174*100+'2013_roster_v1.4'!$B174,Batters[[rbikey]:[rbikey]],0))</f>
        <v>120</v>
      </c>
      <c r="J174">
        <f>INDEX(Batters[Fielding],MATCH('2013_roster_v1.4'!$A174*100+'2013_roster_v1.4'!$B174,Batters[[rbikey]:[rbikey]],0))</f>
        <v>1</v>
      </c>
      <c r="K174">
        <f>INDEX(Batters[Switch],MATCH('2013_roster_v1.4'!$A174*100+'2013_roster_v1.4'!$B174,Batters[[rbikey]:[rbikey]],0))</f>
        <v>0</v>
      </c>
    </row>
    <row r="175" spans="1:11" x14ac:dyDescent="0.25">
      <c r="A175">
        <v>43</v>
      </c>
      <c r="B175">
        <v>5</v>
      </c>
      <c r="C175" t="str">
        <f>INDEX(Batters[rbiname],MATCH('2013_roster_v1.4'!$A175*100+'2013_roster_v1.4'!$B175,Batters[[rbikey]:[rbikey]],0))</f>
        <v>Conforto</v>
      </c>
      <c r="D175">
        <f>INDEX(Batters[Stance],MATCH('2013_roster_v1.4'!$A175*100+'2013_roster_v1.4'!$B175,Batters[[rbikey]:[rbikey]],0))</f>
        <v>1</v>
      </c>
      <c r="E175">
        <f>INDEX(Batters[AVG],MATCH('2013_roster_v1.4'!$A175*100+'2013_roster_v1.4'!$B175,Batters[[rbikey]:[rbikey]],0))</f>
        <v>257</v>
      </c>
      <c r="F175">
        <f>INDEX(Batters[HR],MATCH('2013_roster_v1.4'!$A175*100+'2013_roster_v1.4'!$B175,Batters[[rbikey]:[rbikey]],0))</f>
        <v>33</v>
      </c>
      <c r="G175">
        <f>INDEX(Batters[Contact],MATCH('2013_roster_v1.4'!$A175*100+'2013_roster_v1.4'!$B175,Batters[[rbikey]:[rbikey]],0))</f>
        <v>19</v>
      </c>
      <c r="H175">
        <f>INDEX(Batters[Power],MATCH('2013_roster_v1.4'!$A175*100+'2013_roster_v1.4'!$B175,Batters[[rbikey]:[rbikey]],0))</f>
        <v>882</v>
      </c>
      <c r="I175">
        <f>INDEX(Batters[Speed],MATCH('2013_roster_v1.4'!$A175*100+'2013_roster_v1.4'!$B175,Batters[[rbikey]:[rbikey]],0))</f>
        <v>125</v>
      </c>
      <c r="J175">
        <f>INDEX(Batters[Fielding],MATCH('2013_roster_v1.4'!$A175*100+'2013_roster_v1.4'!$B175,Batters[[rbikey]:[rbikey]],0))</f>
        <v>2</v>
      </c>
      <c r="K175">
        <f>INDEX(Batters[Switch],MATCH('2013_roster_v1.4'!$A175*100+'2013_roster_v1.4'!$B175,Batters[[rbikey]:[rbikey]],0))</f>
        <v>0</v>
      </c>
    </row>
    <row r="176" spans="1:11" x14ac:dyDescent="0.25">
      <c r="A176">
        <v>43</v>
      </c>
      <c r="B176">
        <v>6</v>
      </c>
      <c r="C176" t="str">
        <f>INDEX(Batters[rbiname],MATCH('2013_roster_v1.4'!$A176*100+'2013_roster_v1.4'!$B176,Batters[[rbikey]:[rbikey]],0))</f>
        <v>B.Nimmo</v>
      </c>
      <c r="D176">
        <f>INDEX(Batters[Stance],MATCH('2013_roster_v1.4'!$A176*100+'2013_roster_v1.4'!$B176,Batters[[rbikey]:[rbikey]],0))</f>
        <v>1</v>
      </c>
      <c r="E176">
        <f>INDEX(Batters[AVG],MATCH('2013_roster_v1.4'!$A176*100+'2013_roster_v1.4'!$B176,Batters[[rbikey]:[rbikey]],0))</f>
        <v>221</v>
      </c>
      <c r="F176">
        <f>INDEX(Batters[HR],MATCH('2013_roster_v1.4'!$A176*100+'2013_roster_v1.4'!$B176,Batters[[rbikey]:[rbikey]],0))</f>
        <v>8</v>
      </c>
      <c r="G176">
        <f>INDEX(Batters[Contact],MATCH('2013_roster_v1.4'!$A176*100+'2013_roster_v1.4'!$B176,Batters[[rbikey]:[rbikey]],0))</f>
        <v>25</v>
      </c>
      <c r="H176">
        <f>INDEX(Batters[Power],MATCH('2013_roster_v1.4'!$A176*100+'2013_roster_v1.4'!$B176,Batters[[rbikey]:[rbikey]],0))</f>
        <v>747</v>
      </c>
      <c r="I176">
        <f>INDEX(Batters[Speed],MATCH('2013_roster_v1.4'!$A176*100+'2013_roster_v1.4'!$B176,Batters[[rbikey]:[rbikey]],0))</f>
        <v>123</v>
      </c>
      <c r="J176">
        <f>INDEX(Batters[Fielding],MATCH('2013_roster_v1.4'!$A176*100+'2013_roster_v1.4'!$B176,Batters[[rbikey]:[rbikey]],0))</f>
        <v>2</v>
      </c>
      <c r="K176">
        <f>INDEX(Batters[Switch],MATCH('2013_roster_v1.4'!$A176*100+'2013_roster_v1.4'!$B176,Batters[[rbikey]:[rbikey]],0))</f>
        <v>0</v>
      </c>
    </row>
    <row r="177" spans="1:11" x14ac:dyDescent="0.25">
      <c r="A177">
        <v>43</v>
      </c>
      <c r="B177">
        <v>7</v>
      </c>
      <c r="C177" t="str">
        <f>INDEX(Batters[rbiname],MATCH('2013_roster_v1.4'!$A177*100+'2013_roster_v1.4'!$B177,Batters[[rbikey]:[rbikey]],0))</f>
        <v>Frazier</v>
      </c>
      <c r="D177">
        <f>INDEX(Batters[Stance],MATCH('2013_roster_v1.4'!$A177*100+'2013_roster_v1.4'!$B177,Batters[[rbikey]:[rbikey]],0))</f>
        <v>0</v>
      </c>
      <c r="E177">
        <f>INDEX(Batters[AVG],MATCH('2013_roster_v1.4'!$A177*100+'2013_roster_v1.4'!$B177,Batters[[rbikey]:[rbikey]],0))</f>
        <v>251</v>
      </c>
      <c r="F177">
        <f>INDEX(Batters[HR],MATCH('2013_roster_v1.4'!$A177*100+'2013_roster_v1.4'!$B177,Batters[[rbikey]:[rbikey]],0))</f>
        <v>21</v>
      </c>
      <c r="G177">
        <f>INDEX(Batters[Contact],MATCH('2013_roster_v1.4'!$A177*100+'2013_roster_v1.4'!$B177,Batters[[rbikey]:[rbikey]],0))</f>
        <v>20</v>
      </c>
      <c r="H177">
        <f>INDEX(Batters[Power],MATCH('2013_roster_v1.4'!$A177*100+'2013_roster_v1.4'!$B177,Batters[[rbikey]:[rbikey]],0))</f>
        <v>816</v>
      </c>
      <c r="I177">
        <f>INDEX(Batters[Speed],MATCH('2013_roster_v1.4'!$A177*100+'2013_roster_v1.4'!$B177,Batters[[rbikey]:[rbikey]],0))</f>
        <v>121</v>
      </c>
      <c r="J177">
        <f>INDEX(Batters[Fielding],MATCH('2013_roster_v1.4'!$A177*100+'2013_roster_v1.4'!$B177,Batters[[rbikey]:[rbikey]],0))</f>
        <v>1</v>
      </c>
      <c r="K177">
        <f>INDEX(Batters[Switch],MATCH('2013_roster_v1.4'!$A177*100+'2013_roster_v1.4'!$B177,Batters[[rbikey]:[rbikey]],0))</f>
        <v>0</v>
      </c>
    </row>
    <row r="178" spans="1:11" x14ac:dyDescent="0.25">
      <c r="A178">
        <v>43</v>
      </c>
      <c r="B178">
        <v>8</v>
      </c>
      <c r="C178" t="str">
        <f>INDEX(Batters[rbiname],MATCH('2013_roster_v1.4'!$A178*100+'2013_roster_v1.4'!$B178,Batters[[rbikey]:[rbikey]],0))</f>
        <v>W.Ramos</v>
      </c>
      <c r="D178">
        <f>INDEX(Batters[Stance],MATCH('2013_roster_v1.4'!$A178*100+'2013_roster_v1.4'!$B178,Batters[[rbikey]:[rbikey]],0))</f>
        <v>0</v>
      </c>
      <c r="E178">
        <f>INDEX(Batters[AVG],MATCH('2013_roster_v1.4'!$A178*100+'2013_roster_v1.4'!$B178,Batters[[rbikey]:[rbikey]],0))</f>
        <v>288</v>
      </c>
      <c r="F178">
        <f>INDEX(Batters[HR],MATCH('2013_roster_v1.4'!$A178*100+'2013_roster_v1.4'!$B178,Batters[[rbikey]:[rbikey]],0))</f>
        <v>14</v>
      </c>
      <c r="G178">
        <f>INDEX(Batters[Contact],MATCH('2013_roster_v1.4'!$A178*100+'2013_roster_v1.4'!$B178,Batters[[rbikey]:[rbikey]],0))</f>
        <v>14</v>
      </c>
      <c r="H178">
        <f>INDEX(Batters[Power],MATCH('2013_roster_v1.4'!$A178*100+'2013_roster_v1.4'!$B178,Batters[[rbikey]:[rbikey]],0))</f>
        <v>778</v>
      </c>
      <c r="I178">
        <f>INDEX(Batters[Speed],MATCH('2013_roster_v1.4'!$A178*100+'2013_roster_v1.4'!$B178,Batters[[rbikey]:[rbikey]],0))</f>
        <v>121</v>
      </c>
      <c r="J178">
        <f>INDEX(Batters[Fielding],MATCH('2013_roster_v1.4'!$A178*100+'2013_roster_v1.4'!$B178,Batters[[rbikey]:[rbikey]],0))</f>
        <v>0</v>
      </c>
      <c r="K178">
        <f>INDEX(Batters[Switch],MATCH('2013_roster_v1.4'!$A178*100+'2013_roster_v1.4'!$B178,Batters[[rbikey]:[rbikey]],0))</f>
        <v>0</v>
      </c>
    </row>
    <row r="179" spans="1:11" x14ac:dyDescent="0.25">
      <c r="A179">
        <v>43</v>
      </c>
      <c r="B179">
        <v>9</v>
      </c>
      <c r="C179" t="str">
        <f>INDEX(Batters[rbiname],MATCH('2013_roster_v1.4'!$A179*100+'2013_roster_v1.4'!$B179,Batters[[rbikey]:[rbikey]],0))</f>
        <v>R.Cano</v>
      </c>
      <c r="D179">
        <f>INDEX(Batters[Stance],MATCH('2013_roster_v1.4'!$A179*100+'2013_roster_v1.4'!$B179,Batters[[rbikey]:[rbikey]],0))</f>
        <v>1</v>
      </c>
      <c r="E179">
        <f>INDEX(Batters[AVG],MATCH('2013_roster_v1.4'!$A179*100+'2013_roster_v1.4'!$B179,Batters[[rbikey]:[rbikey]],0))</f>
        <v>256</v>
      </c>
      <c r="F179">
        <f>INDEX(Batters[HR],MATCH('2013_roster_v1.4'!$A179*100+'2013_roster_v1.4'!$B179,Batters[[rbikey]:[rbikey]],0))</f>
        <v>13</v>
      </c>
      <c r="G179">
        <f>INDEX(Batters[Contact],MATCH('2013_roster_v1.4'!$A179*100+'2013_roster_v1.4'!$B179,Batters[[rbikey]:[rbikey]],0))</f>
        <v>20</v>
      </c>
      <c r="H179">
        <f>INDEX(Batters[Power],MATCH('2013_roster_v1.4'!$A179*100+'2013_roster_v1.4'!$B179,Batters[[rbikey]:[rbikey]],0))</f>
        <v>775</v>
      </c>
      <c r="I179">
        <f>INDEX(Batters[Speed],MATCH('2013_roster_v1.4'!$A179*100+'2013_roster_v1.4'!$B179,Batters[[rbikey]:[rbikey]],0))</f>
        <v>120</v>
      </c>
      <c r="J179">
        <f>INDEX(Batters[Fielding],MATCH('2013_roster_v1.4'!$A179*100+'2013_roster_v1.4'!$B179,Batters[[rbikey]:[rbikey]],0))</f>
        <v>1</v>
      </c>
      <c r="K179">
        <f>INDEX(Batters[Switch],MATCH('2013_roster_v1.4'!$A179*100+'2013_roster_v1.4'!$B179,Batters[[rbikey]:[rbikey]],0))</f>
        <v>0</v>
      </c>
    </row>
    <row r="180" spans="1:11" x14ac:dyDescent="0.25">
      <c r="A180">
        <v>43</v>
      </c>
      <c r="B180">
        <v>10</v>
      </c>
      <c r="C180" t="str">
        <f>INDEX(Batters[rbiname],MATCH('2013_roster_v1.4'!$A180*100+'2013_roster_v1.4'!$B180,Batters[[rbikey]:[rbikey]],0))</f>
        <v>J.Panik</v>
      </c>
      <c r="D180">
        <f>INDEX(Batters[Stance],MATCH('2013_roster_v1.4'!$A180*100+'2013_roster_v1.4'!$B180,Batters[[rbikey]:[rbikey]],0))</f>
        <v>1</v>
      </c>
      <c r="E180">
        <f>INDEX(Batters[AVG],MATCH('2013_roster_v1.4'!$A180*100+'2013_roster_v1.4'!$B180,Batters[[rbikey]:[rbikey]],0))</f>
        <v>277</v>
      </c>
      <c r="F180">
        <f>INDEX(Batters[HR],MATCH('2013_roster_v1.4'!$A180*100+'2013_roster_v1.4'!$B180,Batters[[rbikey]:[rbikey]],0))</f>
        <v>2</v>
      </c>
      <c r="G180">
        <f>INDEX(Batters[Contact],MATCH('2013_roster_v1.4'!$A180*100+'2013_roster_v1.4'!$B180,Batters[[rbikey]:[rbikey]],0))</f>
        <v>16</v>
      </c>
      <c r="H180">
        <f>INDEX(Batters[Power],MATCH('2013_roster_v1.4'!$A180*100+'2013_roster_v1.4'!$B180,Batters[[rbikey]:[rbikey]],0))</f>
        <v>717</v>
      </c>
      <c r="I180">
        <f>INDEX(Batters[Speed],MATCH('2013_roster_v1.4'!$A180*100+'2013_roster_v1.4'!$B180,Batters[[rbikey]:[rbikey]],0))</f>
        <v>120</v>
      </c>
      <c r="J180">
        <f>INDEX(Batters[Fielding],MATCH('2013_roster_v1.4'!$A180*100+'2013_roster_v1.4'!$B180,Batters[[rbikey]:[rbikey]],0))</f>
        <v>1</v>
      </c>
      <c r="K180">
        <f>INDEX(Batters[Switch],MATCH('2013_roster_v1.4'!$A180*100+'2013_roster_v1.4'!$B180,Batters[[rbikey]:[rbikey]],0))</f>
        <v>0</v>
      </c>
    </row>
    <row r="181" spans="1:11" x14ac:dyDescent="0.25">
      <c r="A181">
        <v>43</v>
      </c>
      <c r="B181">
        <v>11</v>
      </c>
      <c r="C181" t="str">
        <f>INDEX(Batters[rbiname],MATCH('2013_roster_v1.4'!$A181*100+'2013_roster_v1.4'!$B181,Batters[[rbikey]:[rbikey]],0))</f>
        <v>Hechavar</v>
      </c>
      <c r="D181">
        <f>INDEX(Batters[Stance],MATCH('2013_roster_v1.4'!$A181*100+'2013_roster_v1.4'!$B181,Batters[[rbikey]:[rbikey]],0))</f>
        <v>0</v>
      </c>
      <c r="E181">
        <f>INDEX(Batters[AVG],MATCH('2013_roster_v1.4'!$A181*100+'2013_roster_v1.4'!$B181,Batters[[rbikey]:[rbikey]],0))</f>
        <v>204</v>
      </c>
      <c r="F181">
        <f>INDEX(Batters[HR],MATCH('2013_roster_v1.4'!$A181*100+'2013_roster_v1.4'!$B181,Batters[[rbikey]:[rbikey]],0))</f>
        <v>5</v>
      </c>
      <c r="G181">
        <f>INDEX(Batters[Contact],MATCH('2013_roster_v1.4'!$A181*100+'2013_roster_v1.4'!$B181,Batters[[rbikey]:[rbikey]],0))</f>
        <v>27</v>
      </c>
      <c r="H181">
        <f>INDEX(Batters[Power],MATCH('2013_roster_v1.4'!$A181*100+'2013_roster_v1.4'!$B181,Batters[[rbikey]:[rbikey]],0))</f>
        <v>730</v>
      </c>
      <c r="I181">
        <f>INDEX(Batters[Speed],MATCH('2013_roster_v1.4'!$A181*100+'2013_roster_v1.4'!$B181,Batters[[rbikey]:[rbikey]],0))</f>
        <v>122</v>
      </c>
      <c r="J181">
        <f>INDEX(Batters[Fielding],MATCH('2013_roster_v1.4'!$A181*100+'2013_roster_v1.4'!$B181,Batters[[rbikey]:[rbikey]],0))</f>
        <v>1</v>
      </c>
      <c r="K181">
        <f>INDEX(Batters[Switch],MATCH('2013_roster_v1.4'!$A181*100+'2013_roster_v1.4'!$B181,Batters[[rbikey]:[rbikey]],0))</f>
        <v>0</v>
      </c>
    </row>
    <row r="182" spans="1:11" x14ac:dyDescent="0.25">
      <c r="A182">
        <v>43</v>
      </c>
      <c r="B182">
        <v>12</v>
      </c>
      <c r="C182" t="str">
        <f>INDEX(Batters[rbiname],MATCH('2013_roster_v1.4'!$A182*100+'2013_roster_v1.4'!$B182,Batters[[rbikey]:[rbikey]],0))</f>
        <v>Lagares</v>
      </c>
      <c r="D182">
        <f>INDEX(Batters[Stance],MATCH('2013_roster_v1.4'!$A182*100+'2013_roster_v1.4'!$B182,Batters[[rbikey]:[rbikey]],0))</f>
        <v>0</v>
      </c>
      <c r="E182">
        <f>INDEX(Batters[AVG],MATCH('2013_roster_v1.4'!$A182*100+'2013_roster_v1.4'!$B182,Batters[[rbikey]:[rbikey]],0))</f>
        <v>213</v>
      </c>
      <c r="F182">
        <f>INDEX(Batters[HR],MATCH('2013_roster_v1.4'!$A182*100+'2013_roster_v1.4'!$B182,Batters[[rbikey]:[rbikey]],0))</f>
        <v>5</v>
      </c>
      <c r="G182">
        <f>INDEX(Batters[Contact],MATCH('2013_roster_v1.4'!$A182*100+'2013_roster_v1.4'!$B182,Batters[[rbikey]:[rbikey]],0))</f>
        <v>26</v>
      </c>
      <c r="H182">
        <f>INDEX(Batters[Power],MATCH('2013_roster_v1.4'!$A182*100+'2013_roster_v1.4'!$B182,Batters[[rbikey]:[rbikey]],0))</f>
        <v>730</v>
      </c>
      <c r="I182">
        <f>INDEX(Batters[Speed],MATCH('2013_roster_v1.4'!$A182*100+'2013_roster_v1.4'!$B182,Batters[[rbikey]:[rbikey]],0))</f>
        <v>123</v>
      </c>
      <c r="J182">
        <f>INDEX(Batters[Fielding],MATCH('2013_roster_v1.4'!$A182*100+'2013_roster_v1.4'!$B182,Batters[[rbikey]:[rbikey]],0))</f>
        <v>2</v>
      </c>
      <c r="K182">
        <f>INDEX(Batters[Switch],MATCH('2013_roster_v1.4'!$A182*100+'2013_roster_v1.4'!$B182,Batters[[rbikey]:[rbikey]],0))</f>
        <v>0</v>
      </c>
    </row>
    <row r="183" spans="1:11" x14ac:dyDescent="0.25">
      <c r="A183">
        <v>43</v>
      </c>
      <c r="B183">
        <v>13</v>
      </c>
      <c r="C183" t="str">
        <f>INDEX(Batters[rbiname],MATCH('2013_roster_v1.4'!$A183*100+'2013_roster_v1.4'!$B183,Batters[[rbikey]:[rbikey]],0))</f>
        <v>T.Nido</v>
      </c>
      <c r="D183">
        <f>INDEX(Batters[Stance],MATCH('2013_roster_v1.4'!$A183*100+'2013_roster_v1.4'!$B183,Batters[[rbikey]:[rbikey]],0))</f>
        <v>0</v>
      </c>
      <c r="E183">
        <f>INDEX(Batters[AVG],MATCH('2013_roster_v1.4'!$A183*100+'2013_roster_v1.4'!$B183,Batters[[rbikey]:[rbikey]],0))</f>
        <v>191</v>
      </c>
      <c r="F183">
        <f>INDEX(Batters[HR],MATCH('2013_roster_v1.4'!$A183*100+'2013_roster_v1.4'!$B183,Batters[[rbikey]:[rbikey]],0))</f>
        <v>4</v>
      </c>
      <c r="G183">
        <f>INDEX(Batters[Contact],MATCH('2013_roster_v1.4'!$A183*100+'2013_roster_v1.4'!$B183,Batters[[rbikey]:[rbikey]],0))</f>
        <v>29</v>
      </c>
      <c r="H183">
        <f>INDEX(Batters[Power],MATCH('2013_roster_v1.4'!$A183*100+'2013_roster_v1.4'!$B183,Batters[[rbikey]:[rbikey]],0))</f>
        <v>725</v>
      </c>
      <c r="I183">
        <f>INDEX(Batters[Speed],MATCH('2013_roster_v1.4'!$A183*100+'2013_roster_v1.4'!$B183,Batters[[rbikey]:[rbikey]],0))</f>
        <v>120</v>
      </c>
      <c r="J183">
        <f>INDEX(Batters[Fielding],MATCH('2013_roster_v1.4'!$A183*100+'2013_roster_v1.4'!$B183,Batters[[rbikey]:[rbikey]],0))</f>
        <v>0</v>
      </c>
      <c r="K183">
        <f>INDEX(Batters[Switch],MATCH('2013_roster_v1.4'!$A183*100+'2013_roster_v1.4'!$B183,Batters[[rbikey]:[rbikey]],0))</f>
        <v>0</v>
      </c>
    </row>
    <row r="184" spans="1:11" x14ac:dyDescent="0.25">
      <c r="A184">
        <v>44</v>
      </c>
      <c r="B184">
        <v>0</v>
      </c>
      <c r="C184" t="str">
        <f>INDEX(Batters[rbiname],MATCH('2013_roster_v1.4'!$A184*100+'2013_roster_v1.4'!$B184,Batters[[rbikey]:[rbikey]],0))</f>
        <v>L.Cain</v>
      </c>
      <c r="D184">
        <f>INDEX(Batters[Stance],MATCH('2013_roster_v1.4'!$A184*100+'2013_roster_v1.4'!$B184,Batters[[rbikey]:[rbikey]],0))</f>
        <v>0</v>
      </c>
      <c r="E184">
        <f>INDEX(Batters[AVG],MATCH('2013_roster_v1.4'!$A184*100+'2013_roster_v1.4'!$B184,Batters[[rbikey]:[rbikey]],0))</f>
        <v>260</v>
      </c>
      <c r="F184">
        <f>INDEX(Batters[HR],MATCH('2013_roster_v1.4'!$A184*100+'2013_roster_v1.4'!$B184,Batters[[rbikey]:[rbikey]],0))</f>
        <v>11</v>
      </c>
      <c r="G184">
        <f>INDEX(Batters[Contact],MATCH('2013_roster_v1.4'!$A184*100+'2013_roster_v1.4'!$B184,Batters[[rbikey]:[rbikey]],0))</f>
        <v>19</v>
      </c>
      <c r="H184">
        <f>INDEX(Batters[Power],MATCH('2013_roster_v1.4'!$A184*100+'2013_roster_v1.4'!$B184,Batters[[rbikey]:[rbikey]],0))</f>
        <v>759</v>
      </c>
      <c r="I184">
        <f>INDEX(Batters[Speed],MATCH('2013_roster_v1.4'!$A184*100+'2013_roster_v1.4'!$B184,Batters[[rbikey]:[rbikey]],0))</f>
        <v>128</v>
      </c>
      <c r="J184">
        <f>INDEX(Batters[Fielding],MATCH('2013_roster_v1.4'!$A184*100+'2013_roster_v1.4'!$B184,Batters[[rbikey]:[rbikey]],0))</f>
        <v>2</v>
      </c>
      <c r="K184">
        <f>INDEX(Batters[Switch],MATCH('2013_roster_v1.4'!$A184*100+'2013_roster_v1.4'!$B184,Batters[[rbikey]:[rbikey]],0))</f>
        <v>0</v>
      </c>
    </row>
    <row r="185" spans="1:11" x14ac:dyDescent="0.25">
      <c r="A185">
        <v>44</v>
      </c>
      <c r="B185">
        <v>1</v>
      </c>
      <c r="C185" t="str">
        <f>INDEX(Batters[rbiname],MATCH('2013_roster_v1.4'!$A185*100+'2013_roster_v1.4'!$B185,Batters[[rbikey]:[rbikey]],0))</f>
        <v>K.Hiura</v>
      </c>
      <c r="D185">
        <f>INDEX(Batters[Stance],MATCH('2013_roster_v1.4'!$A185*100+'2013_roster_v1.4'!$B185,Batters[[rbikey]:[rbikey]],0))</f>
        <v>0</v>
      </c>
      <c r="E185">
        <f>INDEX(Batters[AVG],MATCH('2013_roster_v1.4'!$A185*100+'2013_roster_v1.4'!$B185,Batters[[rbikey]:[rbikey]],0))</f>
        <v>303</v>
      </c>
      <c r="F185">
        <f>INDEX(Batters[HR],MATCH('2013_roster_v1.4'!$A185*100+'2013_roster_v1.4'!$B185,Batters[[rbikey]:[rbikey]],0))</f>
        <v>19</v>
      </c>
      <c r="G185">
        <f>INDEX(Batters[Contact],MATCH('2013_roster_v1.4'!$A185*100+'2013_roster_v1.4'!$B185,Batters[[rbikey]:[rbikey]],0))</f>
        <v>11</v>
      </c>
      <c r="H185">
        <f>INDEX(Batters[Power],MATCH('2013_roster_v1.4'!$A185*100+'2013_roster_v1.4'!$B185,Batters[[rbikey]:[rbikey]],0))</f>
        <v>822</v>
      </c>
      <c r="I185">
        <f>INDEX(Batters[Speed],MATCH('2013_roster_v1.4'!$A185*100+'2013_roster_v1.4'!$B185,Batters[[rbikey]:[rbikey]],0))</f>
        <v>126</v>
      </c>
      <c r="J185">
        <f>INDEX(Batters[Fielding],MATCH('2013_roster_v1.4'!$A185*100+'2013_roster_v1.4'!$B185,Batters[[rbikey]:[rbikey]],0))</f>
        <v>1</v>
      </c>
      <c r="K185">
        <f>INDEX(Batters[Switch],MATCH('2013_roster_v1.4'!$A185*100+'2013_roster_v1.4'!$B185,Batters[[rbikey]:[rbikey]],0))</f>
        <v>0</v>
      </c>
    </row>
    <row r="186" spans="1:11" x14ac:dyDescent="0.25">
      <c r="A186">
        <v>44</v>
      </c>
      <c r="B186">
        <v>2</v>
      </c>
      <c r="C186" t="str">
        <f>INDEX(Batters[rbiname],MATCH('2013_roster_v1.4'!$A186*100+'2013_roster_v1.4'!$B186,Batters[[rbikey]:[rbikey]],0))</f>
        <v>E.Thames</v>
      </c>
      <c r="D186">
        <f>INDEX(Batters[Stance],MATCH('2013_roster_v1.4'!$A186*100+'2013_roster_v1.4'!$B186,Batters[[rbikey]:[rbikey]],0))</f>
        <v>1</v>
      </c>
      <c r="E186">
        <f>INDEX(Batters[AVG],MATCH('2013_roster_v1.4'!$A186*100+'2013_roster_v1.4'!$B186,Batters[[rbikey]:[rbikey]],0))</f>
        <v>247</v>
      </c>
      <c r="F186">
        <f>INDEX(Batters[HR],MATCH('2013_roster_v1.4'!$A186*100+'2013_roster_v1.4'!$B186,Batters[[rbikey]:[rbikey]],0))</f>
        <v>25</v>
      </c>
      <c r="G186">
        <f>INDEX(Batters[Contact],MATCH('2013_roster_v1.4'!$A186*100+'2013_roster_v1.4'!$B186,Batters[[rbikey]:[rbikey]],0))</f>
        <v>21</v>
      </c>
      <c r="H186">
        <f>INDEX(Batters[Power],MATCH('2013_roster_v1.4'!$A186*100+'2013_roster_v1.4'!$B186,Batters[[rbikey]:[rbikey]],0))</f>
        <v>844</v>
      </c>
      <c r="I186">
        <f>INDEX(Batters[Speed],MATCH('2013_roster_v1.4'!$A186*100+'2013_roster_v1.4'!$B186,Batters[[rbikey]:[rbikey]],0))</f>
        <v>122</v>
      </c>
      <c r="J186">
        <f>INDEX(Batters[Fielding],MATCH('2013_roster_v1.4'!$A186*100+'2013_roster_v1.4'!$B186,Batters[[rbikey]:[rbikey]],0))</f>
        <v>1</v>
      </c>
      <c r="K186">
        <f>INDEX(Batters[Switch],MATCH('2013_roster_v1.4'!$A186*100+'2013_roster_v1.4'!$B186,Batters[[rbikey]:[rbikey]],0))</f>
        <v>0</v>
      </c>
    </row>
    <row r="187" spans="1:11" x14ac:dyDescent="0.25">
      <c r="A187">
        <v>44</v>
      </c>
      <c r="B187">
        <v>3</v>
      </c>
      <c r="C187" t="str">
        <f>INDEX(Batters[rbiname],MATCH('2013_roster_v1.4'!$A187*100+'2013_roster_v1.4'!$B187,Batters[[rbikey]:[rbikey]],0))</f>
        <v>C.Yelich</v>
      </c>
      <c r="D187">
        <f>INDEX(Batters[Stance],MATCH('2013_roster_v1.4'!$A187*100+'2013_roster_v1.4'!$B187,Batters[[rbikey]:[rbikey]],0))</f>
        <v>1</v>
      </c>
      <c r="E187">
        <f>INDEX(Batters[AVG],MATCH('2013_roster_v1.4'!$A187*100+'2013_roster_v1.4'!$B187,Batters[[rbikey]:[rbikey]],0))</f>
        <v>329</v>
      </c>
      <c r="F187">
        <f>INDEX(Batters[HR],MATCH('2013_roster_v1.4'!$A187*100+'2013_roster_v1.4'!$B187,Batters[[rbikey]:[rbikey]],0))</f>
        <v>44</v>
      </c>
      <c r="G187">
        <f>INDEX(Batters[Contact],MATCH('2013_roster_v1.4'!$A187*100+'2013_roster_v1.4'!$B187,Batters[[rbikey]:[rbikey]],0))</f>
        <v>6</v>
      </c>
      <c r="H187">
        <f>INDEX(Batters[Power],MATCH('2013_roster_v1.4'!$A187*100+'2013_roster_v1.4'!$B187,Batters[[rbikey]:[rbikey]],0))</f>
        <v>956</v>
      </c>
      <c r="I187">
        <f>INDEX(Batters[Speed],MATCH('2013_roster_v1.4'!$A187*100+'2013_roster_v1.4'!$B187,Batters[[rbikey]:[rbikey]],0))</f>
        <v>142</v>
      </c>
      <c r="J187">
        <f>INDEX(Batters[Fielding],MATCH('2013_roster_v1.4'!$A187*100+'2013_roster_v1.4'!$B187,Batters[[rbikey]:[rbikey]],0))</f>
        <v>2</v>
      </c>
      <c r="K187">
        <f>INDEX(Batters[Switch],MATCH('2013_roster_v1.4'!$A187*100+'2013_roster_v1.4'!$B187,Batters[[rbikey]:[rbikey]],0))</f>
        <v>0</v>
      </c>
    </row>
    <row r="188" spans="1:11" x14ac:dyDescent="0.25">
      <c r="A188">
        <v>44</v>
      </c>
      <c r="B188">
        <v>4</v>
      </c>
      <c r="C188" t="str">
        <f>INDEX(Batters[rbiname],MATCH('2013_roster_v1.4'!$A188*100+'2013_roster_v1.4'!$B188,Batters[[rbikey]:[rbikey]],0))</f>
        <v>R.Braun</v>
      </c>
      <c r="D188">
        <f>INDEX(Batters[Stance],MATCH('2013_roster_v1.4'!$A188*100+'2013_roster_v1.4'!$B188,Batters[[rbikey]:[rbikey]],0))</f>
        <v>0</v>
      </c>
      <c r="E188">
        <f>INDEX(Batters[AVG],MATCH('2013_roster_v1.4'!$A188*100+'2013_roster_v1.4'!$B188,Batters[[rbikey]:[rbikey]],0))</f>
        <v>285</v>
      </c>
      <c r="F188">
        <f>INDEX(Batters[HR],MATCH('2013_roster_v1.4'!$A188*100+'2013_roster_v1.4'!$B188,Batters[[rbikey]:[rbikey]],0))</f>
        <v>22</v>
      </c>
      <c r="G188">
        <f>INDEX(Batters[Contact],MATCH('2013_roster_v1.4'!$A188*100+'2013_roster_v1.4'!$B188,Batters[[rbikey]:[rbikey]],0))</f>
        <v>15</v>
      </c>
      <c r="H188">
        <f>INDEX(Batters[Power],MATCH('2013_roster_v1.4'!$A188*100+'2013_roster_v1.4'!$B188,Batters[[rbikey]:[rbikey]],0))</f>
        <v>829</v>
      </c>
      <c r="I188">
        <f>INDEX(Batters[Speed],MATCH('2013_roster_v1.4'!$A188*100+'2013_roster_v1.4'!$B188,Batters[[rbikey]:[rbikey]],0))</f>
        <v>129</v>
      </c>
      <c r="J188">
        <f>INDEX(Batters[Fielding],MATCH('2013_roster_v1.4'!$A188*100+'2013_roster_v1.4'!$B188,Batters[[rbikey]:[rbikey]],0))</f>
        <v>2</v>
      </c>
      <c r="K188">
        <f>INDEX(Batters[Switch],MATCH('2013_roster_v1.4'!$A188*100+'2013_roster_v1.4'!$B188,Batters[[rbikey]:[rbikey]],0))</f>
        <v>0</v>
      </c>
    </row>
    <row r="189" spans="1:11" x14ac:dyDescent="0.25">
      <c r="A189">
        <v>44</v>
      </c>
      <c r="B189">
        <v>5</v>
      </c>
      <c r="C189" t="str">
        <f>INDEX(Batters[rbiname],MATCH('2013_roster_v1.4'!$A189*100+'2013_roster_v1.4'!$B189,Batters[[rbikey]:[rbikey]],0))</f>
        <v>Grandal</v>
      </c>
      <c r="D189">
        <f>INDEX(Batters[Stance],MATCH('2013_roster_v1.4'!$A189*100+'2013_roster_v1.4'!$B189,Batters[[rbikey]:[rbikey]],0))</f>
        <v>0</v>
      </c>
      <c r="E189">
        <f>INDEX(Batters[AVG],MATCH('2013_roster_v1.4'!$A189*100+'2013_roster_v1.4'!$B189,Batters[[rbikey]:[rbikey]],0))</f>
        <v>246</v>
      </c>
      <c r="F189">
        <f>INDEX(Batters[HR],MATCH('2013_roster_v1.4'!$A189*100+'2013_roster_v1.4'!$B189,Batters[[rbikey]:[rbikey]],0))</f>
        <v>28</v>
      </c>
      <c r="G189">
        <f>INDEX(Batters[Contact],MATCH('2013_roster_v1.4'!$A189*100+'2013_roster_v1.4'!$B189,Batters[[rbikey]:[rbikey]],0))</f>
        <v>21</v>
      </c>
      <c r="H189">
        <f>INDEX(Batters[Power],MATCH('2013_roster_v1.4'!$A189*100+'2013_roster_v1.4'!$B189,Batters[[rbikey]:[rbikey]],0))</f>
        <v>854</v>
      </c>
      <c r="I189">
        <f>INDEX(Batters[Speed],MATCH('2013_roster_v1.4'!$A189*100+'2013_roster_v1.4'!$B189,Batters[[rbikey]:[rbikey]],0))</f>
        <v>124</v>
      </c>
      <c r="J189">
        <f>INDEX(Batters[Fielding],MATCH('2013_roster_v1.4'!$A189*100+'2013_roster_v1.4'!$B189,Batters[[rbikey]:[rbikey]],0))</f>
        <v>0</v>
      </c>
      <c r="K189">
        <f>INDEX(Batters[Switch],MATCH('2013_roster_v1.4'!$A189*100+'2013_roster_v1.4'!$B189,Batters[[rbikey]:[rbikey]],0))</f>
        <v>1</v>
      </c>
    </row>
    <row r="190" spans="1:11" x14ac:dyDescent="0.25">
      <c r="A190">
        <v>44</v>
      </c>
      <c r="B190">
        <v>6</v>
      </c>
      <c r="C190" t="str">
        <f>INDEX(Batters[rbiname],MATCH('2013_roster_v1.4'!$A190*100+'2013_roster_v1.4'!$B190,Batters[[rbikey]:[rbikey]],0))</f>
        <v>Moustaka</v>
      </c>
      <c r="D190">
        <f>INDEX(Batters[Stance],MATCH('2013_roster_v1.4'!$A190*100+'2013_roster_v1.4'!$B190,Batters[[rbikey]:[rbikey]],0))</f>
        <v>1</v>
      </c>
      <c r="E190">
        <f>INDEX(Batters[AVG],MATCH('2013_roster_v1.4'!$A190*100+'2013_roster_v1.4'!$B190,Batters[[rbikey]:[rbikey]],0))</f>
        <v>254</v>
      </c>
      <c r="F190">
        <f>INDEX(Batters[HR],MATCH('2013_roster_v1.4'!$A190*100+'2013_roster_v1.4'!$B190,Batters[[rbikey]:[rbikey]],0))</f>
        <v>35</v>
      </c>
      <c r="G190">
        <f>INDEX(Batters[Contact],MATCH('2013_roster_v1.4'!$A190*100+'2013_roster_v1.4'!$B190,Batters[[rbikey]:[rbikey]],0))</f>
        <v>20</v>
      </c>
      <c r="H190">
        <f>INDEX(Batters[Power],MATCH('2013_roster_v1.4'!$A190*100+'2013_roster_v1.4'!$B190,Batters[[rbikey]:[rbikey]],0))</f>
        <v>895</v>
      </c>
      <c r="I190">
        <f>INDEX(Batters[Speed],MATCH('2013_roster_v1.4'!$A190*100+'2013_roster_v1.4'!$B190,Batters[[rbikey]:[rbikey]],0))</f>
        <v>123</v>
      </c>
      <c r="J190">
        <f>INDEX(Batters[Fielding],MATCH('2013_roster_v1.4'!$A190*100+'2013_roster_v1.4'!$B190,Batters[[rbikey]:[rbikey]],0))</f>
        <v>1</v>
      </c>
      <c r="K190">
        <f>INDEX(Batters[Switch],MATCH('2013_roster_v1.4'!$A190*100+'2013_roster_v1.4'!$B190,Batters[[rbikey]:[rbikey]],0))</f>
        <v>0</v>
      </c>
    </row>
    <row r="191" spans="1:11" x14ac:dyDescent="0.25">
      <c r="A191">
        <v>44</v>
      </c>
      <c r="B191">
        <v>7</v>
      </c>
      <c r="C191" t="str">
        <f>INDEX(Batters[rbiname],MATCH('2013_roster_v1.4'!$A191*100+'2013_roster_v1.4'!$B191,Batters[[rbikey]:[rbikey]],0))</f>
        <v>Grisham</v>
      </c>
      <c r="D191">
        <f>INDEX(Batters[Stance],MATCH('2013_roster_v1.4'!$A191*100+'2013_roster_v1.4'!$B191,Batters[[rbikey]:[rbikey]],0))</f>
        <v>1</v>
      </c>
      <c r="E191">
        <f>INDEX(Batters[AVG],MATCH('2013_roster_v1.4'!$A191*100+'2013_roster_v1.4'!$B191,Batters[[rbikey]:[rbikey]],0))</f>
        <v>231</v>
      </c>
      <c r="F191">
        <f>INDEX(Batters[HR],MATCH('2013_roster_v1.4'!$A191*100+'2013_roster_v1.4'!$B191,Batters[[rbikey]:[rbikey]],0))</f>
        <v>6</v>
      </c>
      <c r="G191">
        <f>INDEX(Batters[Contact],MATCH('2013_roster_v1.4'!$A191*100+'2013_roster_v1.4'!$B191,Batters[[rbikey]:[rbikey]],0))</f>
        <v>23</v>
      </c>
      <c r="H191">
        <f>INDEX(Batters[Power],MATCH('2013_roster_v1.4'!$A191*100+'2013_roster_v1.4'!$B191,Batters[[rbikey]:[rbikey]],0))</f>
        <v>737</v>
      </c>
      <c r="I191">
        <f>INDEX(Batters[Speed],MATCH('2013_roster_v1.4'!$A191*100+'2013_roster_v1.4'!$B191,Batters[[rbikey]:[rbikey]],0))</f>
        <v>122</v>
      </c>
      <c r="J191">
        <f>INDEX(Batters[Fielding],MATCH('2013_roster_v1.4'!$A191*100+'2013_roster_v1.4'!$B191,Batters[[rbikey]:[rbikey]],0))</f>
        <v>2</v>
      </c>
      <c r="K191">
        <f>INDEX(Batters[Switch],MATCH('2013_roster_v1.4'!$A191*100+'2013_roster_v1.4'!$B191,Batters[[rbikey]:[rbikey]],0))</f>
        <v>0</v>
      </c>
    </row>
    <row r="192" spans="1:11" x14ac:dyDescent="0.25">
      <c r="A192">
        <v>44</v>
      </c>
      <c r="B192">
        <v>8</v>
      </c>
      <c r="C192" t="str">
        <f>INDEX(Batters[rbiname],MATCH('2013_roster_v1.4'!$A192*100+'2013_roster_v1.4'!$B192,Batters[[rbikey]:[rbikey]],0))</f>
        <v>M.Pina</v>
      </c>
      <c r="D192">
        <f>INDEX(Batters[Stance],MATCH('2013_roster_v1.4'!$A192*100+'2013_roster_v1.4'!$B192,Batters[[rbikey]:[rbikey]],0))</f>
        <v>0</v>
      </c>
      <c r="E192">
        <f>INDEX(Batters[AVG],MATCH('2013_roster_v1.4'!$A192*100+'2013_roster_v1.4'!$B192,Batters[[rbikey]:[rbikey]],0))</f>
        <v>228</v>
      </c>
      <c r="F192">
        <f>INDEX(Batters[HR],MATCH('2013_roster_v1.4'!$A192*100+'2013_roster_v1.4'!$B192,Batters[[rbikey]:[rbikey]],0))</f>
        <v>7</v>
      </c>
      <c r="G192">
        <f>INDEX(Batters[Contact],MATCH('2013_roster_v1.4'!$A192*100+'2013_roster_v1.4'!$B192,Batters[[rbikey]:[rbikey]],0))</f>
        <v>24</v>
      </c>
      <c r="H192">
        <f>INDEX(Batters[Power],MATCH('2013_roster_v1.4'!$A192*100+'2013_roster_v1.4'!$B192,Batters[[rbikey]:[rbikey]],0))</f>
        <v>743</v>
      </c>
      <c r="I192">
        <f>INDEX(Batters[Speed],MATCH('2013_roster_v1.4'!$A192*100+'2013_roster_v1.4'!$B192,Batters[[rbikey]:[rbikey]],0))</f>
        <v>120</v>
      </c>
      <c r="J192">
        <f>INDEX(Batters[Fielding],MATCH('2013_roster_v1.4'!$A192*100+'2013_roster_v1.4'!$B192,Batters[[rbikey]:[rbikey]],0))</f>
        <v>0</v>
      </c>
      <c r="K192">
        <f>INDEX(Batters[Switch],MATCH('2013_roster_v1.4'!$A192*100+'2013_roster_v1.4'!$B192,Batters[[rbikey]:[rbikey]],0))</f>
        <v>0</v>
      </c>
    </row>
    <row r="193" spans="1:11" x14ac:dyDescent="0.25">
      <c r="A193">
        <v>44</v>
      </c>
      <c r="B193">
        <v>9</v>
      </c>
      <c r="C193" t="str">
        <f>INDEX(Batters[rbiname],MATCH('2013_roster_v1.4'!$A193*100+'2013_roster_v1.4'!$B193,Batters[[rbikey]:[rbikey]],0))</f>
        <v>B.Gamel</v>
      </c>
      <c r="D193">
        <f>INDEX(Batters[Stance],MATCH('2013_roster_v1.4'!$A193*100+'2013_roster_v1.4'!$B193,Batters[[rbikey]:[rbikey]],0))</f>
        <v>1</v>
      </c>
      <c r="E193">
        <f>INDEX(Batters[AVG],MATCH('2013_roster_v1.4'!$A193*100+'2013_roster_v1.4'!$B193,Batters[[rbikey]:[rbikey]],0))</f>
        <v>248</v>
      </c>
      <c r="F193">
        <f>INDEX(Batters[HR],MATCH('2013_roster_v1.4'!$A193*100+'2013_roster_v1.4'!$B193,Batters[[rbikey]:[rbikey]],0))</f>
        <v>7</v>
      </c>
      <c r="G193">
        <f>INDEX(Batters[Contact],MATCH('2013_roster_v1.4'!$A193*100+'2013_roster_v1.4'!$B193,Batters[[rbikey]:[rbikey]],0))</f>
        <v>21</v>
      </c>
      <c r="H193">
        <f>INDEX(Batters[Power],MATCH('2013_roster_v1.4'!$A193*100+'2013_roster_v1.4'!$B193,Batters[[rbikey]:[rbikey]],0))</f>
        <v>740</v>
      </c>
      <c r="I193">
        <f>INDEX(Batters[Speed],MATCH('2013_roster_v1.4'!$A193*100+'2013_roster_v1.4'!$B193,Batters[[rbikey]:[rbikey]],0))</f>
        <v>121</v>
      </c>
      <c r="J193">
        <f>INDEX(Batters[Fielding],MATCH('2013_roster_v1.4'!$A193*100+'2013_roster_v1.4'!$B193,Batters[[rbikey]:[rbikey]],0))</f>
        <v>2</v>
      </c>
      <c r="K193">
        <f>INDEX(Batters[Switch],MATCH('2013_roster_v1.4'!$A193*100+'2013_roster_v1.4'!$B193,Batters[[rbikey]:[rbikey]],0))</f>
        <v>0</v>
      </c>
    </row>
    <row r="194" spans="1:11" x14ac:dyDescent="0.25">
      <c r="A194">
        <v>44</v>
      </c>
      <c r="B194">
        <v>10</v>
      </c>
      <c r="C194" t="str">
        <f>INDEX(Batters[rbiname],MATCH('2013_roster_v1.4'!$A194*100+'2013_roster_v1.4'!$B194,Batters[[rbikey]:[rbikey]],0))</f>
        <v>Aguilar</v>
      </c>
      <c r="D194">
        <f>INDEX(Batters[Stance],MATCH('2013_roster_v1.4'!$A194*100+'2013_roster_v1.4'!$B194,Batters[[rbikey]:[rbikey]],0))</f>
        <v>0</v>
      </c>
      <c r="E194">
        <f>INDEX(Batters[AVG],MATCH('2013_roster_v1.4'!$A194*100+'2013_roster_v1.4'!$B194,Batters[[rbikey]:[rbikey]],0))</f>
        <v>225</v>
      </c>
      <c r="F194">
        <f>INDEX(Batters[HR],MATCH('2013_roster_v1.4'!$A194*100+'2013_roster_v1.4'!$B194,Batters[[rbikey]:[rbikey]],0))</f>
        <v>8</v>
      </c>
      <c r="G194">
        <f>INDEX(Batters[Contact],MATCH('2013_roster_v1.4'!$A194*100+'2013_roster_v1.4'!$B194,Batters[[rbikey]:[rbikey]],0))</f>
        <v>24</v>
      </c>
      <c r="H194">
        <f>INDEX(Batters[Power],MATCH('2013_roster_v1.4'!$A194*100+'2013_roster_v1.4'!$B194,Batters[[rbikey]:[rbikey]],0))</f>
        <v>745</v>
      </c>
      <c r="I194">
        <f>INDEX(Batters[Speed],MATCH('2013_roster_v1.4'!$A194*100+'2013_roster_v1.4'!$B194,Batters[[rbikey]:[rbikey]],0))</f>
        <v>120</v>
      </c>
      <c r="J194">
        <f>INDEX(Batters[Fielding],MATCH('2013_roster_v1.4'!$A194*100+'2013_roster_v1.4'!$B194,Batters[[rbikey]:[rbikey]],0))</f>
        <v>1</v>
      </c>
      <c r="K194">
        <f>INDEX(Batters[Switch],MATCH('2013_roster_v1.4'!$A194*100+'2013_roster_v1.4'!$B194,Batters[[rbikey]:[rbikey]],0))</f>
        <v>0</v>
      </c>
    </row>
    <row r="195" spans="1:11" x14ac:dyDescent="0.25">
      <c r="A195">
        <v>44</v>
      </c>
      <c r="B195">
        <v>11</v>
      </c>
      <c r="C195" t="str">
        <f>INDEX(Batters[rbiname],MATCH('2013_roster_v1.4'!$A195*100+'2013_roster_v1.4'!$B195,Batters[[rbikey]:[rbikey]],0))</f>
        <v>H.Perez</v>
      </c>
      <c r="D195">
        <f>INDEX(Batters[Stance],MATCH('2013_roster_v1.4'!$A195*100+'2013_roster_v1.4'!$B195,Batters[[rbikey]:[rbikey]],0))</f>
        <v>0</v>
      </c>
      <c r="E195">
        <f>INDEX(Batters[AVG],MATCH('2013_roster_v1.4'!$A195*100+'2013_roster_v1.4'!$B195,Batters[[rbikey]:[rbikey]],0))</f>
        <v>228</v>
      </c>
      <c r="F195">
        <f>INDEX(Batters[HR],MATCH('2013_roster_v1.4'!$A195*100+'2013_roster_v1.4'!$B195,Batters[[rbikey]:[rbikey]],0))</f>
        <v>8</v>
      </c>
      <c r="G195">
        <f>INDEX(Batters[Contact],MATCH('2013_roster_v1.4'!$A195*100+'2013_roster_v1.4'!$B195,Batters[[rbikey]:[rbikey]],0))</f>
        <v>24</v>
      </c>
      <c r="H195">
        <f>INDEX(Batters[Power],MATCH('2013_roster_v1.4'!$A195*100+'2013_roster_v1.4'!$B195,Batters[[rbikey]:[rbikey]],0))</f>
        <v>745</v>
      </c>
      <c r="I195">
        <f>INDEX(Batters[Speed],MATCH('2013_roster_v1.4'!$A195*100+'2013_roster_v1.4'!$B195,Batters[[rbikey]:[rbikey]],0))</f>
        <v>123</v>
      </c>
      <c r="J195">
        <f>INDEX(Batters[Fielding],MATCH('2013_roster_v1.4'!$A195*100+'2013_roster_v1.4'!$B195,Batters[[rbikey]:[rbikey]],0))</f>
        <v>1</v>
      </c>
      <c r="K195">
        <f>INDEX(Batters[Switch],MATCH('2013_roster_v1.4'!$A195*100+'2013_roster_v1.4'!$B195,Batters[[rbikey]:[rbikey]],0))</f>
        <v>0</v>
      </c>
    </row>
    <row r="196" spans="1:11" x14ac:dyDescent="0.25">
      <c r="A196">
        <v>44</v>
      </c>
      <c r="B196">
        <v>12</v>
      </c>
      <c r="C196" t="str">
        <f>INDEX(Batters[rbiname],MATCH('2013_roster_v1.4'!$A196*100+'2013_roster_v1.4'!$B196,Batters[[rbikey]:[rbikey]],0))</f>
        <v>O.Arcia</v>
      </c>
      <c r="D196">
        <f>INDEX(Batters[Stance],MATCH('2013_roster_v1.4'!$A196*100+'2013_roster_v1.4'!$B196,Batters[[rbikey]:[rbikey]],0))</f>
        <v>0</v>
      </c>
      <c r="E196">
        <f>INDEX(Batters[AVG],MATCH('2013_roster_v1.4'!$A196*100+'2013_roster_v1.4'!$B196,Batters[[rbikey]:[rbikey]],0))</f>
        <v>223</v>
      </c>
      <c r="F196">
        <f>INDEX(Batters[HR],MATCH('2013_roster_v1.4'!$A196*100+'2013_roster_v1.4'!$B196,Batters[[rbikey]:[rbikey]],0))</f>
        <v>15</v>
      </c>
      <c r="G196">
        <f>INDEX(Batters[Contact],MATCH('2013_roster_v1.4'!$A196*100+'2013_roster_v1.4'!$B196,Batters[[rbikey]:[rbikey]],0))</f>
        <v>25</v>
      </c>
      <c r="H196">
        <f>INDEX(Batters[Power],MATCH('2013_roster_v1.4'!$A196*100+'2013_roster_v1.4'!$B196,Batters[[rbikey]:[rbikey]],0))</f>
        <v>779</v>
      </c>
      <c r="I196">
        <f>INDEX(Batters[Speed],MATCH('2013_roster_v1.4'!$A196*100+'2013_roster_v1.4'!$B196,Batters[[rbikey]:[rbikey]],0))</f>
        <v>123</v>
      </c>
      <c r="J196">
        <f>INDEX(Batters[Fielding],MATCH('2013_roster_v1.4'!$A196*100+'2013_roster_v1.4'!$B196,Batters[[rbikey]:[rbikey]],0))</f>
        <v>1</v>
      </c>
      <c r="K196">
        <f>INDEX(Batters[Switch],MATCH('2013_roster_v1.4'!$A196*100+'2013_roster_v1.4'!$B196,Batters[[rbikey]:[rbikey]],0))</f>
        <v>0</v>
      </c>
    </row>
    <row r="197" spans="1:11" x14ac:dyDescent="0.25">
      <c r="A197">
        <v>44</v>
      </c>
      <c r="B197">
        <v>13</v>
      </c>
      <c r="C197" t="str">
        <f>INDEX(Batters[rbiname],MATCH('2013_roster_v1.4'!$A197*100+'2013_roster_v1.4'!$B197,Batters[[rbikey]:[rbikey]],0))</f>
        <v>T.Shaw</v>
      </c>
      <c r="D197">
        <f>INDEX(Batters[Stance],MATCH('2013_roster_v1.4'!$A197*100+'2013_roster_v1.4'!$B197,Batters[[rbikey]:[rbikey]],0))</f>
        <v>1</v>
      </c>
      <c r="E197">
        <f>INDEX(Batters[AVG],MATCH('2013_roster_v1.4'!$A197*100+'2013_roster_v1.4'!$B197,Batters[[rbikey]:[rbikey]],0))</f>
        <v>157</v>
      </c>
      <c r="F197">
        <f>INDEX(Batters[HR],MATCH('2013_roster_v1.4'!$A197*100+'2013_roster_v1.4'!$B197,Batters[[rbikey]:[rbikey]],0))</f>
        <v>7</v>
      </c>
      <c r="G197">
        <f>INDEX(Batters[Contact],MATCH('2013_roster_v1.4'!$A197*100+'2013_roster_v1.4'!$B197,Batters[[rbikey]:[rbikey]],0))</f>
        <v>32</v>
      </c>
      <c r="H197">
        <f>INDEX(Batters[Power],MATCH('2013_roster_v1.4'!$A197*100+'2013_roster_v1.4'!$B197,Batters[[rbikey]:[rbikey]],0))</f>
        <v>740</v>
      </c>
      <c r="I197">
        <f>INDEX(Batters[Speed],MATCH('2013_roster_v1.4'!$A197*100+'2013_roster_v1.4'!$B197,Batters[[rbikey]:[rbikey]],0))</f>
        <v>120</v>
      </c>
      <c r="J197">
        <f>INDEX(Batters[Fielding],MATCH('2013_roster_v1.4'!$A197*100+'2013_roster_v1.4'!$B197,Batters[[rbikey]:[rbikey]],0))</f>
        <v>1</v>
      </c>
      <c r="K197">
        <f>INDEX(Batters[Switch],MATCH('2013_roster_v1.4'!$A197*100+'2013_roster_v1.4'!$B197,Batters[[rbikey]:[rbikey]],0))</f>
        <v>0</v>
      </c>
    </row>
    <row r="198" spans="1:11" x14ac:dyDescent="0.25">
      <c r="A198">
        <v>45</v>
      </c>
      <c r="B198">
        <v>0</v>
      </c>
      <c r="C198" t="str">
        <f>INDEX(Batters[rbiname],MATCH('2013_roster_v1.4'!$A198*100+'2013_roster_v1.4'!$B198,Batters[[rbikey]:[rbikey]],0))</f>
        <v>C.Taylor</v>
      </c>
      <c r="D198">
        <f>INDEX(Batters[Stance],MATCH('2013_roster_v1.4'!$A198*100+'2013_roster_v1.4'!$B198,Batters[[rbikey]:[rbikey]],0))</f>
        <v>0</v>
      </c>
      <c r="E198">
        <f>INDEX(Batters[AVG],MATCH('2013_roster_v1.4'!$A198*100+'2013_roster_v1.4'!$B198,Batters[[rbikey]:[rbikey]],0))</f>
        <v>262</v>
      </c>
      <c r="F198">
        <f>INDEX(Batters[HR],MATCH('2013_roster_v1.4'!$A198*100+'2013_roster_v1.4'!$B198,Batters[[rbikey]:[rbikey]],0))</f>
        <v>12</v>
      </c>
      <c r="G198">
        <f>INDEX(Batters[Contact],MATCH('2013_roster_v1.4'!$A198*100+'2013_roster_v1.4'!$B198,Batters[[rbikey]:[rbikey]],0))</f>
        <v>19</v>
      </c>
      <c r="H198">
        <f>INDEX(Batters[Power],MATCH('2013_roster_v1.4'!$A198*100+'2013_roster_v1.4'!$B198,Batters[[rbikey]:[rbikey]],0))</f>
        <v>774</v>
      </c>
      <c r="I198">
        <f>INDEX(Batters[Speed],MATCH('2013_roster_v1.4'!$A198*100+'2013_roster_v1.4'!$B198,Batters[[rbikey]:[rbikey]],0))</f>
        <v>128</v>
      </c>
      <c r="J198">
        <f>INDEX(Batters[Fielding],MATCH('2013_roster_v1.4'!$A198*100+'2013_roster_v1.4'!$B198,Batters[[rbikey]:[rbikey]],0))</f>
        <v>2</v>
      </c>
      <c r="K198">
        <f>INDEX(Batters[Switch],MATCH('2013_roster_v1.4'!$A198*100+'2013_roster_v1.4'!$B198,Batters[[rbikey]:[rbikey]],0))</f>
        <v>0</v>
      </c>
    </row>
    <row r="199" spans="1:11" x14ac:dyDescent="0.25">
      <c r="A199">
        <v>45</v>
      </c>
      <c r="B199">
        <v>1</v>
      </c>
      <c r="C199" t="str">
        <f>INDEX(Batters[rbiname],MATCH('2013_roster_v1.4'!$A199*100+'2013_roster_v1.4'!$B199,Batters[[rbikey]:[rbikey]],0))</f>
        <v>D.Freese</v>
      </c>
      <c r="D199">
        <f>INDEX(Batters[Stance],MATCH('2013_roster_v1.4'!$A199*100+'2013_roster_v1.4'!$B199,Batters[[rbikey]:[rbikey]],0))</f>
        <v>0</v>
      </c>
      <c r="E199">
        <f>INDEX(Batters[AVG],MATCH('2013_roster_v1.4'!$A199*100+'2013_roster_v1.4'!$B199,Batters[[rbikey]:[rbikey]],0))</f>
        <v>315</v>
      </c>
      <c r="F199">
        <f>INDEX(Batters[HR],MATCH('2013_roster_v1.4'!$A199*100+'2013_roster_v1.4'!$B199,Batters[[rbikey]:[rbikey]],0))</f>
        <v>11</v>
      </c>
      <c r="G199">
        <f>INDEX(Batters[Contact],MATCH('2013_roster_v1.4'!$A199*100+'2013_roster_v1.4'!$B199,Batters[[rbikey]:[rbikey]],0))</f>
        <v>9</v>
      </c>
      <c r="H199">
        <f>INDEX(Batters[Power],MATCH('2013_roster_v1.4'!$A199*100+'2013_roster_v1.4'!$B199,Batters[[rbikey]:[rbikey]],0))</f>
        <v>785</v>
      </c>
      <c r="I199">
        <f>INDEX(Batters[Speed],MATCH('2013_roster_v1.4'!$A199*100+'2013_roster_v1.4'!$B199,Batters[[rbikey]:[rbikey]],0))</f>
        <v>120</v>
      </c>
      <c r="J199">
        <f>INDEX(Batters[Fielding],MATCH('2013_roster_v1.4'!$A199*100+'2013_roster_v1.4'!$B199,Batters[[rbikey]:[rbikey]],0))</f>
        <v>1</v>
      </c>
      <c r="K199">
        <f>INDEX(Batters[Switch],MATCH('2013_roster_v1.4'!$A199*100+'2013_roster_v1.4'!$B199,Batters[[rbikey]:[rbikey]],0))</f>
        <v>0</v>
      </c>
    </row>
    <row r="200" spans="1:11" x14ac:dyDescent="0.25">
      <c r="A200">
        <v>45</v>
      </c>
      <c r="B200">
        <v>2</v>
      </c>
      <c r="C200" t="str">
        <f>INDEX(Batters[rbiname],MATCH('2013_roster_v1.4'!$A200*100+'2013_roster_v1.4'!$B200,Batters[[rbikey]:[rbikey]],0))</f>
        <v>W.Smith</v>
      </c>
      <c r="D200">
        <f>INDEX(Batters[Stance],MATCH('2013_roster_v1.4'!$A200*100+'2013_roster_v1.4'!$B200,Batters[[rbikey]:[rbikey]],0))</f>
        <v>0</v>
      </c>
      <c r="E200">
        <f>INDEX(Batters[AVG],MATCH('2013_roster_v1.4'!$A200*100+'2013_roster_v1.4'!$B200,Batters[[rbikey]:[rbikey]],0))</f>
        <v>253</v>
      </c>
      <c r="F200">
        <f>INDEX(Batters[HR],MATCH('2013_roster_v1.4'!$A200*100+'2013_roster_v1.4'!$B200,Batters[[rbikey]:[rbikey]],0))</f>
        <v>15</v>
      </c>
      <c r="G200">
        <f>INDEX(Batters[Contact],MATCH('2013_roster_v1.4'!$A200*100+'2013_roster_v1.4'!$B200,Batters[[rbikey]:[rbikey]],0))</f>
        <v>20</v>
      </c>
      <c r="H200">
        <f>INDEX(Batters[Power],MATCH('2013_roster_v1.4'!$A200*100+'2013_roster_v1.4'!$B200,Batters[[rbikey]:[rbikey]],0))</f>
        <v>802</v>
      </c>
      <c r="I200">
        <f>INDEX(Batters[Speed],MATCH('2013_roster_v1.4'!$A200*100+'2013_roster_v1.4'!$B200,Batters[[rbikey]:[rbikey]],0))</f>
        <v>122</v>
      </c>
      <c r="J200">
        <f>INDEX(Batters[Fielding],MATCH('2013_roster_v1.4'!$A200*100+'2013_roster_v1.4'!$B200,Batters[[rbikey]:[rbikey]],0))</f>
        <v>0</v>
      </c>
      <c r="K200">
        <f>INDEX(Batters[Switch],MATCH('2013_roster_v1.4'!$A200*100+'2013_roster_v1.4'!$B200,Batters[[rbikey]:[rbikey]],0))</f>
        <v>0</v>
      </c>
    </row>
    <row r="201" spans="1:11" x14ac:dyDescent="0.25">
      <c r="A201">
        <v>45</v>
      </c>
      <c r="B201">
        <v>3</v>
      </c>
      <c r="C201" t="str">
        <f>INDEX(Batters[rbiname],MATCH('2013_roster_v1.4'!$A201*100+'2013_roster_v1.4'!$B201,Batters[[rbikey]:[rbikey]],0))</f>
        <v>Bellinge</v>
      </c>
      <c r="D201">
        <f>INDEX(Batters[Stance],MATCH('2013_roster_v1.4'!$A201*100+'2013_roster_v1.4'!$B201,Batters[[rbikey]:[rbikey]],0))</f>
        <v>1</v>
      </c>
      <c r="E201">
        <f>INDEX(Batters[AVG],MATCH('2013_roster_v1.4'!$A201*100+'2013_roster_v1.4'!$B201,Batters[[rbikey]:[rbikey]],0))</f>
        <v>305</v>
      </c>
      <c r="F201">
        <f>INDEX(Batters[HR],MATCH('2013_roster_v1.4'!$A201*100+'2013_roster_v1.4'!$B201,Batters[[rbikey]:[rbikey]],0))</f>
        <v>47</v>
      </c>
      <c r="G201">
        <f>INDEX(Batters[Contact],MATCH('2013_roster_v1.4'!$A201*100+'2013_roster_v1.4'!$B201,Batters[[rbikey]:[rbikey]],0))</f>
        <v>11</v>
      </c>
      <c r="H201">
        <f>INDEX(Batters[Power],MATCH('2013_roster_v1.4'!$A201*100+'2013_roster_v1.4'!$B201,Batters[[rbikey]:[rbikey]],0))</f>
        <v>967</v>
      </c>
      <c r="I201">
        <f>INDEX(Batters[Speed],MATCH('2013_roster_v1.4'!$A201*100+'2013_roster_v1.4'!$B201,Batters[[rbikey]:[rbikey]],0))</f>
        <v>129</v>
      </c>
      <c r="J201">
        <f>INDEX(Batters[Fielding],MATCH('2013_roster_v1.4'!$A201*100+'2013_roster_v1.4'!$B201,Batters[[rbikey]:[rbikey]],0))</f>
        <v>2</v>
      </c>
      <c r="K201">
        <f>INDEX(Batters[Switch],MATCH('2013_roster_v1.4'!$A201*100+'2013_roster_v1.4'!$B201,Batters[[rbikey]:[rbikey]],0))</f>
        <v>0</v>
      </c>
    </row>
    <row r="202" spans="1:11" x14ac:dyDescent="0.25">
      <c r="A202">
        <v>45</v>
      </c>
      <c r="B202">
        <v>4</v>
      </c>
      <c r="C202" t="str">
        <f>INDEX(Batters[rbiname],MATCH('2013_roster_v1.4'!$A202*100+'2013_roster_v1.4'!$B202,Batters[[rbikey]:[rbikey]],0))</f>
        <v>M.Muncy</v>
      </c>
      <c r="D202">
        <f>INDEX(Batters[Stance],MATCH('2013_roster_v1.4'!$A202*100+'2013_roster_v1.4'!$B202,Batters[[rbikey]:[rbikey]],0))</f>
        <v>1</v>
      </c>
      <c r="E202">
        <f>INDEX(Batters[AVG],MATCH('2013_roster_v1.4'!$A202*100+'2013_roster_v1.4'!$B202,Batters[[rbikey]:[rbikey]],0))</f>
        <v>251</v>
      </c>
      <c r="F202">
        <f>INDEX(Batters[HR],MATCH('2013_roster_v1.4'!$A202*100+'2013_roster_v1.4'!$B202,Batters[[rbikey]:[rbikey]],0))</f>
        <v>35</v>
      </c>
      <c r="G202">
        <f>INDEX(Batters[Contact],MATCH('2013_roster_v1.4'!$A202*100+'2013_roster_v1.4'!$B202,Batters[[rbikey]:[rbikey]],0))</f>
        <v>20</v>
      </c>
      <c r="H202">
        <f>INDEX(Batters[Power],MATCH('2013_roster_v1.4'!$A202*100+'2013_roster_v1.4'!$B202,Batters[[rbikey]:[rbikey]],0))</f>
        <v>895</v>
      </c>
      <c r="I202">
        <f>INDEX(Batters[Speed],MATCH('2013_roster_v1.4'!$A202*100+'2013_roster_v1.4'!$B202,Batters[[rbikey]:[rbikey]],0))</f>
        <v>123</v>
      </c>
      <c r="J202">
        <f>INDEX(Batters[Fielding],MATCH('2013_roster_v1.4'!$A202*100+'2013_roster_v1.4'!$B202,Batters[[rbikey]:[rbikey]],0))</f>
        <v>1</v>
      </c>
      <c r="K202">
        <f>INDEX(Batters[Switch],MATCH('2013_roster_v1.4'!$A202*100+'2013_roster_v1.4'!$B202,Batters[[rbikey]:[rbikey]],0))</f>
        <v>0</v>
      </c>
    </row>
    <row r="203" spans="1:11" x14ac:dyDescent="0.25">
      <c r="A203">
        <v>45</v>
      </c>
      <c r="B203">
        <v>5</v>
      </c>
      <c r="C203" t="str">
        <f>INDEX(Batters[rbiname],MATCH('2013_roster_v1.4'!$A203*100+'2013_roster_v1.4'!$B203,Batters[[rbikey]:[rbikey]],0))</f>
        <v>J.Turner</v>
      </c>
      <c r="D203">
        <f>INDEX(Batters[Stance],MATCH('2013_roster_v1.4'!$A203*100+'2013_roster_v1.4'!$B203,Batters[[rbikey]:[rbikey]],0))</f>
        <v>0</v>
      </c>
      <c r="E203">
        <f>INDEX(Batters[AVG],MATCH('2013_roster_v1.4'!$A203*100+'2013_roster_v1.4'!$B203,Batters[[rbikey]:[rbikey]],0))</f>
        <v>290</v>
      </c>
      <c r="F203">
        <f>INDEX(Batters[HR],MATCH('2013_roster_v1.4'!$A203*100+'2013_roster_v1.4'!$B203,Batters[[rbikey]:[rbikey]],0))</f>
        <v>27</v>
      </c>
      <c r="G203">
        <f>INDEX(Batters[Contact],MATCH('2013_roster_v1.4'!$A203*100+'2013_roster_v1.4'!$B203,Batters[[rbikey]:[rbikey]],0))</f>
        <v>14</v>
      </c>
      <c r="H203">
        <f>INDEX(Batters[Power],MATCH('2013_roster_v1.4'!$A203*100+'2013_roster_v1.4'!$B203,Batters[[rbikey]:[rbikey]],0))</f>
        <v>854</v>
      </c>
      <c r="I203">
        <f>INDEX(Batters[Speed],MATCH('2013_roster_v1.4'!$A203*100+'2013_roster_v1.4'!$B203,Batters[[rbikey]:[rbikey]],0))</f>
        <v>122</v>
      </c>
      <c r="J203">
        <f>INDEX(Batters[Fielding],MATCH('2013_roster_v1.4'!$A203*100+'2013_roster_v1.4'!$B203,Batters[[rbikey]:[rbikey]],0))</f>
        <v>1</v>
      </c>
      <c r="K203">
        <f>INDEX(Batters[Switch],MATCH('2013_roster_v1.4'!$A203*100+'2013_roster_v1.4'!$B203,Batters[[rbikey]:[rbikey]],0))</f>
        <v>0</v>
      </c>
    </row>
    <row r="204" spans="1:11" x14ac:dyDescent="0.25">
      <c r="A204">
        <v>45</v>
      </c>
      <c r="B204">
        <v>6</v>
      </c>
      <c r="C204" t="str">
        <f>INDEX(Batters[rbiname],MATCH('2013_roster_v1.4'!$A204*100+'2013_roster_v1.4'!$B204,Batters[[rbikey]:[rbikey]],0))</f>
        <v>Pederson</v>
      </c>
      <c r="D204">
        <f>INDEX(Batters[Stance],MATCH('2013_roster_v1.4'!$A204*100+'2013_roster_v1.4'!$B204,Batters[[rbikey]:[rbikey]],0))</f>
        <v>1</v>
      </c>
      <c r="E204">
        <f>INDEX(Batters[AVG],MATCH('2013_roster_v1.4'!$A204*100+'2013_roster_v1.4'!$B204,Batters[[rbikey]:[rbikey]],0))</f>
        <v>249</v>
      </c>
      <c r="F204">
        <f>INDEX(Batters[HR],MATCH('2013_roster_v1.4'!$A204*100+'2013_roster_v1.4'!$B204,Batters[[rbikey]:[rbikey]],0))</f>
        <v>36</v>
      </c>
      <c r="G204">
        <f>INDEX(Batters[Contact],MATCH('2013_roster_v1.4'!$A204*100+'2013_roster_v1.4'!$B204,Batters[[rbikey]:[rbikey]],0))</f>
        <v>21</v>
      </c>
      <c r="H204">
        <f>INDEX(Batters[Power],MATCH('2013_roster_v1.4'!$A204*100+'2013_roster_v1.4'!$B204,Batters[[rbikey]:[rbikey]],0))</f>
        <v>902</v>
      </c>
      <c r="I204">
        <f>INDEX(Batters[Speed],MATCH('2013_roster_v1.4'!$A204*100+'2013_roster_v1.4'!$B204,Batters[[rbikey]:[rbikey]],0))</f>
        <v>122</v>
      </c>
      <c r="J204">
        <f>INDEX(Batters[Fielding],MATCH('2013_roster_v1.4'!$A204*100+'2013_roster_v1.4'!$B204,Batters[[rbikey]:[rbikey]],0))</f>
        <v>2</v>
      </c>
      <c r="K204">
        <f>INDEX(Batters[Switch],MATCH('2013_roster_v1.4'!$A204*100+'2013_roster_v1.4'!$B204,Batters[[rbikey]:[rbikey]],0))</f>
        <v>0</v>
      </c>
    </row>
    <row r="205" spans="1:11" x14ac:dyDescent="0.25">
      <c r="A205">
        <v>45</v>
      </c>
      <c r="B205">
        <v>7</v>
      </c>
      <c r="C205" t="str">
        <f>INDEX(Batters[rbiname],MATCH('2013_roster_v1.4'!$A205*100+'2013_roster_v1.4'!$B205,Batters[[rbikey]:[rbikey]],0))</f>
        <v>Verdugo</v>
      </c>
      <c r="D205">
        <f>INDEX(Batters[Stance],MATCH('2013_roster_v1.4'!$A205*100+'2013_roster_v1.4'!$B205,Batters[[rbikey]:[rbikey]],0))</f>
        <v>1</v>
      </c>
      <c r="E205">
        <f>INDEX(Batters[AVG],MATCH('2013_roster_v1.4'!$A205*100+'2013_roster_v1.4'!$B205,Batters[[rbikey]:[rbikey]],0))</f>
        <v>294</v>
      </c>
      <c r="F205">
        <f>INDEX(Batters[HR],MATCH('2013_roster_v1.4'!$A205*100+'2013_roster_v1.4'!$B205,Batters[[rbikey]:[rbikey]],0))</f>
        <v>12</v>
      </c>
      <c r="G205">
        <f>INDEX(Batters[Contact],MATCH('2013_roster_v1.4'!$A205*100+'2013_roster_v1.4'!$B205,Batters[[rbikey]:[rbikey]],0))</f>
        <v>13</v>
      </c>
      <c r="H205">
        <f>INDEX(Batters[Power],MATCH('2013_roster_v1.4'!$A205*100+'2013_roster_v1.4'!$B205,Batters[[rbikey]:[rbikey]],0))</f>
        <v>776</v>
      </c>
      <c r="I205">
        <f>INDEX(Batters[Speed],MATCH('2013_roster_v1.4'!$A205*100+'2013_roster_v1.4'!$B205,Batters[[rbikey]:[rbikey]],0))</f>
        <v>124</v>
      </c>
      <c r="J205">
        <f>INDEX(Batters[Fielding],MATCH('2013_roster_v1.4'!$A205*100+'2013_roster_v1.4'!$B205,Batters[[rbikey]:[rbikey]],0))</f>
        <v>2</v>
      </c>
      <c r="K205">
        <f>INDEX(Batters[Switch],MATCH('2013_roster_v1.4'!$A205*100+'2013_roster_v1.4'!$B205,Batters[[rbikey]:[rbikey]],0))</f>
        <v>0</v>
      </c>
    </row>
    <row r="206" spans="1:11" x14ac:dyDescent="0.25">
      <c r="A206">
        <v>45</v>
      </c>
      <c r="B206">
        <v>8</v>
      </c>
      <c r="C206" t="str">
        <f>INDEX(Batters[rbiname],MATCH('2013_roster_v1.4'!$A206*100+'2013_roster_v1.4'!$B206,Batters[[rbikey]:[rbikey]],0))</f>
        <v>C.Seager</v>
      </c>
      <c r="D206">
        <f>INDEX(Batters[Stance],MATCH('2013_roster_v1.4'!$A206*100+'2013_roster_v1.4'!$B206,Batters[[rbikey]:[rbikey]],0))</f>
        <v>1</v>
      </c>
      <c r="E206">
        <f>INDEX(Batters[AVG],MATCH('2013_roster_v1.4'!$A206*100+'2013_roster_v1.4'!$B206,Batters[[rbikey]:[rbikey]],0))</f>
        <v>272</v>
      </c>
      <c r="F206">
        <f>INDEX(Batters[HR],MATCH('2013_roster_v1.4'!$A206*100+'2013_roster_v1.4'!$B206,Batters[[rbikey]:[rbikey]],0))</f>
        <v>19</v>
      </c>
      <c r="G206">
        <f>INDEX(Batters[Contact],MATCH('2013_roster_v1.4'!$A206*100+'2013_roster_v1.4'!$B206,Batters[[rbikey]:[rbikey]],0))</f>
        <v>17</v>
      </c>
      <c r="H206">
        <f>INDEX(Batters[Power],MATCH('2013_roster_v1.4'!$A206*100+'2013_roster_v1.4'!$B206,Batters[[rbikey]:[rbikey]],0))</f>
        <v>812</v>
      </c>
      <c r="I206">
        <f>INDEX(Batters[Speed],MATCH('2013_roster_v1.4'!$A206*100+'2013_roster_v1.4'!$B206,Batters[[rbikey]:[rbikey]],0))</f>
        <v>122</v>
      </c>
      <c r="J206">
        <f>INDEX(Batters[Fielding],MATCH('2013_roster_v1.4'!$A206*100+'2013_roster_v1.4'!$B206,Batters[[rbikey]:[rbikey]],0))</f>
        <v>1</v>
      </c>
      <c r="K206">
        <f>INDEX(Batters[Switch],MATCH('2013_roster_v1.4'!$A206*100+'2013_roster_v1.4'!$B206,Batters[[rbikey]:[rbikey]],0))</f>
        <v>0</v>
      </c>
    </row>
    <row r="207" spans="1:11" x14ac:dyDescent="0.25">
      <c r="A207">
        <v>45</v>
      </c>
      <c r="B207">
        <v>9</v>
      </c>
      <c r="C207" t="str">
        <f>INDEX(Batters[rbiname],MATCH('2013_roster_v1.4'!$A207*100+'2013_roster_v1.4'!$B207,Batters[[rbikey]:[rbikey]],0))</f>
        <v>Pollock</v>
      </c>
      <c r="D207">
        <f>INDEX(Batters[Stance],MATCH('2013_roster_v1.4'!$A207*100+'2013_roster_v1.4'!$B207,Batters[[rbikey]:[rbikey]],0))</f>
        <v>0</v>
      </c>
      <c r="E207">
        <f>INDEX(Batters[AVG],MATCH('2013_roster_v1.4'!$A207*100+'2013_roster_v1.4'!$B207,Batters[[rbikey]:[rbikey]],0))</f>
        <v>266</v>
      </c>
      <c r="F207">
        <f>INDEX(Batters[HR],MATCH('2013_roster_v1.4'!$A207*100+'2013_roster_v1.4'!$B207,Batters[[rbikey]:[rbikey]],0))</f>
        <v>15</v>
      </c>
      <c r="G207">
        <f>INDEX(Batters[Contact],MATCH('2013_roster_v1.4'!$A207*100+'2013_roster_v1.4'!$B207,Batters[[rbikey]:[rbikey]],0))</f>
        <v>18</v>
      </c>
      <c r="H207">
        <f>INDEX(Batters[Power],MATCH('2013_roster_v1.4'!$A207*100+'2013_roster_v1.4'!$B207,Batters[[rbikey]:[rbikey]],0))</f>
        <v>790</v>
      </c>
      <c r="I207">
        <f>INDEX(Batters[Speed],MATCH('2013_roster_v1.4'!$A207*100+'2013_roster_v1.4'!$B207,Batters[[rbikey]:[rbikey]],0))</f>
        <v>124</v>
      </c>
      <c r="J207">
        <f>INDEX(Batters[Fielding],MATCH('2013_roster_v1.4'!$A207*100+'2013_roster_v1.4'!$B207,Batters[[rbikey]:[rbikey]],0))</f>
        <v>2</v>
      </c>
      <c r="K207">
        <f>INDEX(Batters[Switch],MATCH('2013_roster_v1.4'!$A207*100+'2013_roster_v1.4'!$B207,Batters[[rbikey]:[rbikey]],0))</f>
        <v>0</v>
      </c>
    </row>
    <row r="208" spans="1:11" x14ac:dyDescent="0.25">
      <c r="A208">
        <v>45</v>
      </c>
      <c r="B208">
        <v>10</v>
      </c>
      <c r="C208" t="str">
        <f>INDEX(Batters[rbiname],MATCH('2013_roster_v1.4'!$A208*100+'2013_roster_v1.4'!$B208,Batters[[rbikey]:[rbikey]],0))</f>
        <v>M.Beaty</v>
      </c>
      <c r="D208">
        <f>INDEX(Batters[Stance],MATCH('2013_roster_v1.4'!$A208*100+'2013_roster_v1.4'!$B208,Batters[[rbikey]:[rbikey]],0))</f>
        <v>1</v>
      </c>
      <c r="E208">
        <f>INDEX(Batters[AVG],MATCH('2013_roster_v1.4'!$A208*100+'2013_roster_v1.4'!$B208,Batters[[rbikey]:[rbikey]],0))</f>
        <v>265</v>
      </c>
      <c r="F208">
        <f>INDEX(Batters[HR],MATCH('2013_roster_v1.4'!$A208*100+'2013_roster_v1.4'!$B208,Batters[[rbikey]:[rbikey]],0))</f>
        <v>9</v>
      </c>
      <c r="G208">
        <f>INDEX(Batters[Contact],MATCH('2013_roster_v1.4'!$A208*100+'2013_roster_v1.4'!$B208,Batters[[rbikey]:[rbikey]],0))</f>
        <v>18</v>
      </c>
      <c r="H208">
        <f>INDEX(Batters[Power],MATCH('2013_roster_v1.4'!$A208*100+'2013_roster_v1.4'!$B208,Batters[[rbikey]:[rbikey]],0))</f>
        <v>759</v>
      </c>
      <c r="I208">
        <f>INDEX(Batters[Speed],MATCH('2013_roster_v1.4'!$A208*100+'2013_roster_v1.4'!$B208,Batters[[rbikey]:[rbikey]],0))</f>
        <v>125</v>
      </c>
      <c r="J208">
        <f>INDEX(Batters[Fielding],MATCH('2013_roster_v1.4'!$A208*100+'2013_roster_v1.4'!$B208,Batters[[rbikey]:[rbikey]],0))</f>
        <v>1</v>
      </c>
      <c r="K208">
        <f>INDEX(Batters[Switch],MATCH('2013_roster_v1.4'!$A208*100+'2013_roster_v1.4'!$B208,Batters[[rbikey]:[rbikey]],0))</f>
        <v>0</v>
      </c>
    </row>
    <row r="209" spans="1:11" x14ac:dyDescent="0.25">
      <c r="A209">
        <v>45</v>
      </c>
      <c r="B209">
        <v>11</v>
      </c>
      <c r="C209" t="str">
        <f>INDEX(Batters[rbiname],MATCH('2013_roster_v1.4'!$A209*100+'2013_roster_v1.4'!$B209,Batters[[rbikey]:[rbikey]],0))</f>
        <v>Hernande</v>
      </c>
      <c r="D209">
        <f>INDEX(Batters[Stance],MATCH('2013_roster_v1.4'!$A209*100+'2013_roster_v1.4'!$B209,Batters[[rbikey]:[rbikey]],0))</f>
        <v>0</v>
      </c>
      <c r="E209">
        <f>INDEX(Batters[AVG],MATCH('2013_roster_v1.4'!$A209*100+'2013_roster_v1.4'!$B209,Batters[[rbikey]:[rbikey]],0))</f>
        <v>237</v>
      </c>
      <c r="F209">
        <f>INDEX(Batters[HR],MATCH('2013_roster_v1.4'!$A209*100+'2013_roster_v1.4'!$B209,Batters[[rbikey]:[rbikey]],0))</f>
        <v>17</v>
      </c>
      <c r="G209">
        <f>INDEX(Batters[Contact],MATCH('2013_roster_v1.4'!$A209*100+'2013_roster_v1.4'!$B209,Batters[[rbikey]:[rbikey]],0))</f>
        <v>23</v>
      </c>
      <c r="H209">
        <f>INDEX(Batters[Power],MATCH('2013_roster_v1.4'!$A209*100+'2013_roster_v1.4'!$B209,Batters[[rbikey]:[rbikey]],0))</f>
        <v>792</v>
      </c>
      <c r="I209">
        <f>INDEX(Batters[Speed],MATCH('2013_roster_v1.4'!$A209*100+'2013_roster_v1.4'!$B209,Batters[[rbikey]:[rbikey]],0))</f>
        <v>124</v>
      </c>
      <c r="J209">
        <f>INDEX(Batters[Fielding],MATCH('2013_roster_v1.4'!$A209*100+'2013_roster_v1.4'!$B209,Batters[[rbikey]:[rbikey]],0))</f>
        <v>1</v>
      </c>
      <c r="K209">
        <f>INDEX(Batters[Switch],MATCH('2013_roster_v1.4'!$A209*100+'2013_roster_v1.4'!$B209,Batters[[rbikey]:[rbikey]],0))</f>
        <v>0</v>
      </c>
    </row>
    <row r="210" spans="1:11" x14ac:dyDescent="0.25">
      <c r="A210">
        <v>45</v>
      </c>
      <c r="B210">
        <v>12</v>
      </c>
      <c r="C210" t="str">
        <f>INDEX(Batters[rbiname],MATCH('2013_roster_v1.4'!$A210*100+'2013_roster_v1.4'!$B210,Batters[[rbikey]:[rbikey]],0))</f>
        <v>R.Martin</v>
      </c>
      <c r="D210">
        <f>INDEX(Batters[Stance],MATCH('2013_roster_v1.4'!$A210*100+'2013_roster_v1.4'!$B210,Batters[[rbikey]:[rbikey]],0))</f>
        <v>0</v>
      </c>
      <c r="E210">
        <f>INDEX(Batters[AVG],MATCH('2013_roster_v1.4'!$A210*100+'2013_roster_v1.4'!$B210,Batters[[rbikey]:[rbikey]],0))</f>
        <v>220</v>
      </c>
      <c r="F210">
        <f>INDEX(Batters[HR],MATCH('2013_roster_v1.4'!$A210*100+'2013_roster_v1.4'!$B210,Batters[[rbikey]:[rbikey]],0))</f>
        <v>6</v>
      </c>
      <c r="G210">
        <f>INDEX(Batters[Contact],MATCH('2013_roster_v1.4'!$A210*100+'2013_roster_v1.4'!$B210,Batters[[rbikey]:[rbikey]],0))</f>
        <v>25</v>
      </c>
      <c r="H210">
        <f>INDEX(Batters[Power],MATCH('2013_roster_v1.4'!$A210*100+'2013_roster_v1.4'!$B210,Batters[[rbikey]:[rbikey]],0))</f>
        <v>735</v>
      </c>
      <c r="I210">
        <f>INDEX(Batters[Speed],MATCH('2013_roster_v1.4'!$A210*100+'2013_roster_v1.4'!$B210,Batters[[rbikey]:[rbikey]],0))</f>
        <v>121</v>
      </c>
      <c r="J210">
        <f>INDEX(Batters[Fielding],MATCH('2013_roster_v1.4'!$A210*100+'2013_roster_v1.4'!$B210,Batters[[rbikey]:[rbikey]],0))</f>
        <v>0</v>
      </c>
      <c r="K210">
        <f>INDEX(Batters[Switch],MATCH('2013_roster_v1.4'!$A210*100+'2013_roster_v1.4'!$B210,Batters[[rbikey]:[rbikey]],0))</f>
        <v>0</v>
      </c>
    </row>
    <row r="211" spans="1:11" x14ac:dyDescent="0.25">
      <c r="A211">
        <v>45</v>
      </c>
      <c r="B211">
        <v>13</v>
      </c>
      <c r="C211" t="str">
        <f>INDEX(Batters[rbiname],MATCH('2013_roster_v1.4'!$A211*100+'2013_roster_v1.4'!$B211,Batters[[rbikey]:[rbikey]],0))</f>
        <v>A.Barnes</v>
      </c>
      <c r="D211">
        <f>INDEX(Batters[Stance],MATCH('2013_roster_v1.4'!$A211*100+'2013_roster_v1.4'!$B211,Batters[[rbikey]:[rbikey]],0))</f>
        <v>0</v>
      </c>
      <c r="E211">
        <f>INDEX(Batters[AVG],MATCH('2013_roster_v1.4'!$A211*100+'2013_roster_v1.4'!$B211,Batters[[rbikey]:[rbikey]],0))</f>
        <v>203</v>
      </c>
      <c r="F211">
        <f>INDEX(Batters[HR],MATCH('2013_roster_v1.4'!$A211*100+'2013_roster_v1.4'!$B211,Batters[[rbikey]:[rbikey]],0))</f>
        <v>5</v>
      </c>
      <c r="G211">
        <f>INDEX(Batters[Contact],MATCH('2013_roster_v1.4'!$A211*100+'2013_roster_v1.4'!$B211,Batters[[rbikey]:[rbikey]],0))</f>
        <v>27</v>
      </c>
      <c r="H211">
        <f>INDEX(Batters[Power],MATCH('2013_roster_v1.4'!$A211*100+'2013_roster_v1.4'!$B211,Batters[[rbikey]:[rbikey]],0))</f>
        <v>730</v>
      </c>
      <c r="I211">
        <f>INDEX(Batters[Speed],MATCH('2013_roster_v1.4'!$A211*100+'2013_roster_v1.4'!$B211,Batters[[rbikey]:[rbikey]],0))</f>
        <v>123</v>
      </c>
      <c r="J211">
        <f>INDEX(Batters[Fielding],MATCH('2013_roster_v1.4'!$A211*100+'2013_roster_v1.4'!$B211,Batters[[rbikey]:[rbikey]],0))</f>
        <v>0</v>
      </c>
      <c r="K211">
        <f>INDEX(Batters[Switch],MATCH('2013_roster_v1.4'!$A211*100+'2013_roster_v1.4'!$B211,Batters[[rbikey]:[rbikey]],0))</f>
        <v>0</v>
      </c>
    </row>
    <row r="212" spans="1:11" x14ac:dyDescent="0.25">
      <c r="A212">
        <v>46</v>
      </c>
      <c r="B212">
        <v>0</v>
      </c>
      <c r="C212" t="str">
        <f>INDEX(Batters[rbiname],MATCH('2013_roster_v1.4'!$A212*100+'2013_roster_v1.4'!$B212,Batters[[rbikey]:[rbikey]],0))</f>
        <v>Gardner</v>
      </c>
      <c r="D212">
        <f>INDEX(Batters[Stance],MATCH('2013_roster_v1.4'!$A212*100+'2013_roster_v1.4'!$B212,Batters[[rbikey]:[rbikey]],0))</f>
        <v>1</v>
      </c>
      <c r="E212">
        <f>INDEX(Batters[AVG],MATCH('2013_roster_v1.4'!$A212*100+'2013_roster_v1.4'!$B212,Batters[[rbikey]:[rbikey]],0))</f>
        <v>251</v>
      </c>
      <c r="F212">
        <f>INDEX(Batters[HR],MATCH('2013_roster_v1.4'!$A212*100+'2013_roster_v1.4'!$B212,Batters[[rbikey]:[rbikey]],0))</f>
        <v>28</v>
      </c>
      <c r="G212">
        <f>INDEX(Batters[Contact],MATCH('2013_roster_v1.4'!$A212*100+'2013_roster_v1.4'!$B212,Batters[[rbikey]:[rbikey]],0))</f>
        <v>20</v>
      </c>
      <c r="H212">
        <f>INDEX(Batters[Power],MATCH('2013_roster_v1.4'!$A212*100+'2013_roster_v1.4'!$B212,Batters[[rbikey]:[rbikey]],0))</f>
        <v>859</v>
      </c>
      <c r="I212">
        <f>INDEX(Batters[Speed],MATCH('2013_roster_v1.4'!$A212*100+'2013_roster_v1.4'!$B212,Batters[[rbikey]:[rbikey]],0))</f>
        <v>130</v>
      </c>
      <c r="J212">
        <f>INDEX(Batters[Fielding],MATCH('2013_roster_v1.4'!$A212*100+'2013_roster_v1.4'!$B212,Batters[[rbikey]:[rbikey]],0))</f>
        <v>2</v>
      </c>
      <c r="K212">
        <f>INDEX(Batters[Switch],MATCH('2013_roster_v1.4'!$A212*100+'2013_roster_v1.4'!$B212,Batters[[rbikey]:[rbikey]],0))</f>
        <v>0</v>
      </c>
    </row>
    <row r="213" spans="1:11" x14ac:dyDescent="0.25">
      <c r="A213">
        <v>46</v>
      </c>
      <c r="B213">
        <v>1</v>
      </c>
      <c r="C213" t="str">
        <f>INDEX(Batters[rbiname],MATCH('2013_roster_v1.4'!$A213*100+'2013_roster_v1.4'!$B213,Batters[[rbikey]:[rbikey]],0))</f>
        <v>A.Judge</v>
      </c>
      <c r="D213">
        <f>INDEX(Batters[Stance],MATCH('2013_roster_v1.4'!$A213*100+'2013_roster_v1.4'!$B213,Batters[[rbikey]:[rbikey]],0))</f>
        <v>0</v>
      </c>
      <c r="E213">
        <f>INDEX(Batters[AVG],MATCH('2013_roster_v1.4'!$A213*100+'2013_roster_v1.4'!$B213,Batters[[rbikey]:[rbikey]],0))</f>
        <v>272</v>
      </c>
      <c r="F213">
        <f>INDEX(Batters[HR],MATCH('2013_roster_v1.4'!$A213*100+'2013_roster_v1.4'!$B213,Batters[[rbikey]:[rbikey]],0))</f>
        <v>27</v>
      </c>
      <c r="G213">
        <f>INDEX(Batters[Contact],MATCH('2013_roster_v1.4'!$A213*100+'2013_roster_v1.4'!$B213,Batters[[rbikey]:[rbikey]],0))</f>
        <v>17</v>
      </c>
      <c r="H213">
        <f>INDEX(Batters[Power],MATCH('2013_roster_v1.4'!$A213*100+'2013_roster_v1.4'!$B213,Batters[[rbikey]:[rbikey]],0))</f>
        <v>858</v>
      </c>
      <c r="I213">
        <f>INDEX(Batters[Speed],MATCH('2013_roster_v1.4'!$A213*100+'2013_roster_v1.4'!$B213,Batters[[rbikey]:[rbikey]],0))</f>
        <v>122</v>
      </c>
      <c r="J213">
        <f>INDEX(Batters[Fielding],MATCH('2013_roster_v1.4'!$A213*100+'2013_roster_v1.4'!$B213,Batters[[rbikey]:[rbikey]],0))</f>
        <v>2</v>
      </c>
      <c r="K213">
        <f>INDEX(Batters[Switch],MATCH('2013_roster_v1.4'!$A213*100+'2013_roster_v1.4'!$B213,Batters[[rbikey]:[rbikey]],0))</f>
        <v>0</v>
      </c>
    </row>
    <row r="214" spans="1:11" x14ac:dyDescent="0.25">
      <c r="A214">
        <v>46</v>
      </c>
      <c r="B214">
        <v>2</v>
      </c>
      <c r="C214" t="str">
        <f>INDEX(Batters[rbiname],MATCH('2013_roster_v1.4'!$A214*100+'2013_roster_v1.4'!$B214,Batters[[rbikey]:[rbikey]],0))</f>
        <v>LeMahieu</v>
      </c>
      <c r="D214">
        <f>INDEX(Batters[Stance],MATCH('2013_roster_v1.4'!$A214*100+'2013_roster_v1.4'!$B214,Batters[[rbikey]:[rbikey]],0))</f>
        <v>0</v>
      </c>
      <c r="E214">
        <f>INDEX(Batters[AVG],MATCH('2013_roster_v1.4'!$A214*100+'2013_roster_v1.4'!$B214,Batters[[rbikey]:[rbikey]],0))</f>
        <v>327</v>
      </c>
      <c r="F214">
        <f>INDEX(Batters[HR],MATCH('2013_roster_v1.4'!$A214*100+'2013_roster_v1.4'!$B214,Batters[[rbikey]:[rbikey]],0))</f>
        <v>26</v>
      </c>
      <c r="G214">
        <f>INDEX(Batters[Contact],MATCH('2013_roster_v1.4'!$A214*100+'2013_roster_v1.4'!$B214,Batters[[rbikey]:[rbikey]],0))</f>
        <v>7</v>
      </c>
      <c r="H214">
        <f>INDEX(Batters[Power],MATCH('2013_roster_v1.4'!$A214*100+'2013_roster_v1.4'!$B214,Batters[[rbikey]:[rbikey]],0))</f>
        <v>850</v>
      </c>
      <c r="I214">
        <f>INDEX(Batters[Speed],MATCH('2013_roster_v1.4'!$A214*100+'2013_roster_v1.4'!$B214,Batters[[rbikey]:[rbikey]],0))</f>
        <v>124</v>
      </c>
      <c r="J214">
        <f>INDEX(Batters[Fielding],MATCH('2013_roster_v1.4'!$A214*100+'2013_roster_v1.4'!$B214,Batters[[rbikey]:[rbikey]],0))</f>
        <v>1</v>
      </c>
      <c r="K214">
        <f>INDEX(Batters[Switch],MATCH('2013_roster_v1.4'!$A214*100+'2013_roster_v1.4'!$B214,Batters[[rbikey]:[rbikey]],0))</f>
        <v>0</v>
      </c>
    </row>
    <row r="215" spans="1:11" x14ac:dyDescent="0.25">
      <c r="A215">
        <v>46</v>
      </c>
      <c r="B215">
        <v>3</v>
      </c>
      <c r="C215" t="str">
        <f>INDEX(Batters[rbiname],MATCH('2013_roster_v1.4'!$A215*100+'2013_roster_v1.4'!$B215,Batters[[rbikey]:[rbikey]],0))</f>
        <v>G.Torres</v>
      </c>
      <c r="D215">
        <f>INDEX(Batters[Stance],MATCH('2013_roster_v1.4'!$A215*100+'2013_roster_v1.4'!$B215,Batters[[rbikey]:[rbikey]],0))</f>
        <v>0</v>
      </c>
      <c r="E215">
        <f>INDEX(Batters[AVG],MATCH('2013_roster_v1.4'!$A215*100+'2013_roster_v1.4'!$B215,Batters[[rbikey]:[rbikey]],0))</f>
        <v>278</v>
      </c>
      <c r="F215">
        <f>INDEX(Batters[HR],MATCH('2013_roster_v1.4'!$A215*100+'2013_roster_v1.4'!$B215,Batters[[rbikey]:[rbikey]],0))</f>
        <v>38</v>
      </c>
      <c r="G215">
        <f>INDEX(Batters[Contact],MATCH('2013_roster_v1.4'!$A215*100+'2013_roster_v1.4'!$B215,Batters[[rbikey]:[rbikey]],0))</f>
        <v>16</v>
      </c>
      <c r="H215">
        <f>INDEX(Batters[Power],MATCH('2013_roster_v1.4'!$A215*100+'2013_roster_v1.4'!$B215,Batters[[rbikey]:[rbikey]],0))</f>
        <v>912</v>
      </c>
      <c r="I215">
        <f>INDEX(Batters[Speed],MATCH('2013_roster_v1.4'!$A215*100+'2013_roster_v1.4'!$B215,Batters[[rbikey]:[rbikey]],0))</f>
        <v>123</v>
      </c>
      <c r="J215">
        <f>INDEX(Batters[Fielding],MATCH('2013_roster_v1.4'!$A215*100+'2013_roster_v1.4'!$B215,Batters[[rbikey]:[rbikey]],0))</f>
        <v>1</v>
      </c>
      <c r="K215">
        <f>INDEX(Batters[Switch],MATCH('2013_roster_v1.4'!$A215*100+'2013_roster_v1.4'!$B215,Batters[[rbikey]:[rbikey]],0))</f>
        <v>0</v>
      </c>
    </row>
    <row r="216" spans="1:11" x14ac:dyDescent="0.25">
      <c r="A216">
        <v>46</v>
      </c>
      <c r="B216">
        <v>4</v>
      </c>
      <c r="C216" t="str">
        <f>INDEX(Batters[rbiname],MATCH('2013_roster_v1.4'!$A216*100+'2013_roster_v1.4'!$B216,Batters[[rbikey]:[rbikey]],0))</f>
        <v>Urshela</v>
      </c>
      <c r="D216">
        <f>INDEX(Batters[Stance],MATCH('2013_roster_v1.4'!$A216*100+'2013_roster_v1.4'!$B216,Batters[[rbikey]:[rbikey]],0))</f>
        <v>0</v>
      </c>
      <c r="E216">
        <f>INDEX(Batters[AVG],MATCH('2013_roster_v1.4'!$A216*100+'2013_roster_v1.4'!$B216,Batters[[rbikey]:[rbikey]],0))</f>
        <v>314</v>
      </c>
      <c r="F216">
        <f>INDEX(Batters[HR],MATCH('2013_roster_v1.4'!$A216*100+'2013_roster_v1.4'!$B216,Batters[[rbikey]:[rbikey]],0))</f>
        <v>21</v>
      </c>
      <c r="G216">
        <f>INDEX(Batters[Contact],MATCH('2013_roster_v1.4'!$A216*100+'2013_roster_v1.4'!$B216,Batters[[rbikey]:[rbikey]],0))</f>
        <v>9</v>
      </c>
      <c r="H216">
        <f>INDEX(Batters[Power],MATCH('2013_roster_v1.4'!$A216*100+'2013_roster_v1.4'!$B216,Batters[[rbikey]:[rbikey]],0))</f>
        <v>828</v>
      </c>
      <c r="I216">
        <f>INDEX(Batters[Speed],MATCH('2013_roster_v1.4'!$A216*100+'2013_roster_v1.4'!$B216,Batters[[rbikey]:[rbikey]],0))</f>
        <v>120</v>
      </c>
      <c r="J216">
        <f>INDEX(Batters[Fielding],MATCH('2013_roster_v1.4'!$A216*100+'2013_roster_v1.4'!$B216,Batters[[rbikey]:[rbikey]],0))</f>
        <v>1</v>
      </c>
      <c r="K216">
        <f>INDEX(Batters[Switch],MATCH('2013_roster_v1.4'!$A216*100+'2013_roster_v1.4'!$B216,Batters[[rbikey]:[rbikey]],0))</f>
        <v>0</v>
      </c>
    </row>
    <row r="217" spans="1:11" x14ac:dyDescent="0.25">
      <c r="A217">
        <v>46</v>
      </c>
      <c r="B217">
        <v>5</v>
      </c>
      <c r="C217" t="str">
        <f>INDEX(Batters[rbiname],MATCH('2013_roster_v1.4'!$A217*100+'2013_roster_v1.4'!$B217,Batters[[rbikey]:[rbikey]],0))</f>
        <v>Tauchman</v>
      </c>
      <c r="D217">
        <f>INDEX(Batters[Stance],MATCH('2013_roster_v1.4'!$A217*100+'2013_roster_v1.4'!$B217,Batters[[rbikey]:[rbikey]],0))</f>
        <v>1</v>
      </c>
      <c r="E217">
        <f>INDEX(Batters[AVG],MATCH('2013_roster_v1.4'!$A217*100+'2013_roster_v1.4'!$B217,Batters[[rbikey]:[rbikey]],0))</f>
        <v>277</v>
      </c>
      <c r="F217">
        <f>INDEX(Batters[HR],MATCH('2013_roster_v1.4'!$A217*100+'2013_roster_v1.4'!$B217,Batters[[rbikey]:[rbikey]],0))</f>
        <v>13</v>
      </c>
      <c r="G217">
        <f>INDEX(Batters[Contact],MATCH('2013_roster_v1.4'!$A217*100+'2013_roster_v1.4'!$B217,Batters[[rbikey]:[rbikey]],0))</f>
        <v>16</v>
      </c>
      <c r="H217">
        <f>INDEX(Batters[Power],MATCH('2013_roster_v1.4'!$A217*100+'2013_roster_v1.4'!$B217,Batters[[rbikey]:[rbikey]],0))</f>
        <v>784</v>
      </c>
      <c r="I217">
        <f>INDEX(Batters[Speed],MATCH('2013_roster_v1.4'!$A217*100+'2013_roster_v1.4'!$B217,Batters[[rbikey]:[rbikey]],0))</f>
        <v>126</v>
      </c>
      <c r="J217">
        <f>INDEX(Batters[Fielding],MATCH('2013_roster_v1.4'!$A217*100+'2013_roster_v1.4'!$B217,Batters[[rbikey]:[rbikey]],0))</f>
        <v>2</v>
      </c>
      <c r="K217">
        <f>INDEX(Batters[Switch],MATCH('2013_roster_v1.4'!$A217*100+'2013_roster_v1.4'!$B217,Batters[[rbikey]:[rbikey]],0))</f>
        <v>0</v>
      </c>
    </row>
    <row r="218" spans="1:11" x14ac:dyDescent="0.25">
      <c r="A218">
        <v>46</v>
      </c>
      <c r="B218">
        <v>6</v>
      </c>
      <c r="C218" t="str">
        <f>INDEX(Batters[rbiname],MATCH('2013_roster_v1.4'!$A218*100+'2013_roster_v1.4'!$B218,Batters[[rbikey]:[rbikey]],0))</f>
        <v>C.Maybin</v>
      </c>
      <c r="D218">
        <f>INDEX(Batters[Stance],MATCH('2013_roster_v1.4'!$A218*100+'2013_roster_v1.4'!$B218,Batters[[rbikey]:[rbikey]],0))</f>
        <v>0</v>
      </c>
      <c r="E218">
        <f>INDEX(Batters[AVG],MATCH('2013_roster_v1.4'!$A218*100+'2013_roster_v1.4'!$B218,Batters[[rbikey]:[rbikey]],0))</f>
        <v>285</v>
      </c>
      <c r="F218">
        <f>INDEX(Batters[HR],MATCH('2013_roster_v1.4'!$A218*100+'2013_roster_v1.4'!$B218,Batters[[rbikey]:[rbikey]],0))</f>
        <v>11</v>
      </c>
      <c r="G218">
        <f>INDEX(Batters[Contact],MATCH('2013_roster_v1.4'!$A218*100+'2013_roster_v1.4'!$B218,Batters[[rbikey]:[rbikey]],0))</f>
        <v>15</v>
      </c>
      <c r="H218">
        <f>INDEX(Batters[Power],MATCH('2013_roster_v1.4'!$A218*100+'2013_roster_v1.4'!$B218,Batters[[rbikey]:[rbikey]],0))</f>
        <v>773</v>
      </c>
      <c r="I218">
        <f>INDEX(Batters[Speed],MATCH('2013_roster_v1.4'!$A218*100+'2013_roster_v1.4'!$B218,Batters[[rbikey]:[rbikey]],0))</f>
        <v>123</v>
      </c>
      <c r="J218">
        <f>INDEX(Batters[Fielding],MATCH('2013_roster_v1.4'!$A218*100+'2013_roster_v1.4'!$B218,Batters[[rbikey]:[rbikey]],0))</f>
        <v>2</v>
      </c>
      <c r="K218">
        <f>INDEX(Batters[Switch],MATCH('2013_roster_v1.4'!$A218*100+'2013_roster_v1.4'!$B218,Batters[[rbikey]:[rbikey]],0))</f>
        <v>0</v>
      </c>
    </row>
    <row r="219" spans="1:11" x14ac:dyDescent="0.25">
      <c r="A219">
        <v>46</v>
      </c>
      <c r="B219">
        <v>7</v>
      </c>
      <c r="C219" t="str">
        <f>INDEX(Batters[rbiname],MATCH('2013_roster_v1.4'!$A219*100+'2013_roster_v1.4'!$B219,Batters[[rbikey]:[rbikey]],0))</f>
        <v>Encarnac</v>
      </c>
      <c r="D219">
        <f>INDEX(Batters[Stance],MATCH('2013_roster_v1.4'!$A219*100+'2013_roster_v1.4'!$B219,Batters[[rbikey]:[rbikey]],0))</f>
        <v>0</v>
      </c>
      <c r="E219">
        <f>INDEX(Batters[AVG],MATCH('2013_roster_v1.4'!$A219*100+'2013_roster_v1.4'!$B219,Batters[[rbikey]:[rbikey]],0))</f>
        <v>249</v>
      </c>
      <c r="F219">
        <f>INDEX(Batters[HR],MATCH('2013_roster_v1.4'!$A219*100+'2013_roster_v1.4'!$B219,Batters[[rbikey]:[rbikey]],0))</f>
        <v>13</v>
      </c>
      <c r="G219">
        <f>INDEX(Batters[Contact],MATCH('2013_roster_v1.4'!$A219*100+'2013_roster_v1.4'!$B219,Batters[[rbikey]:[rbikey]],0))</f>
        <v>21</v>
      </c>
      <c r="H219">
        <f>INDEX(Batters[Power],MATCH('2013_roster_v1.4'!$A219*100+'2013_roster_v1.4'!$B219,Batters[[rbikey]:[rbikey]],0))</f>
        <v>788</v>
      </c>
      <c r="I219">
        <f>INDEX(Batters[Speed],MATCH('2013_roster_v1.4'!$A219*100+'2013_roster_v1.4'!$B219,Batters[[rbikey]:[rbikey]],0))</f>
        <v>120</v>
      </c>
      <c r="J219">
        <f>INDEX(Batters[Fielding],MATCH('2013_roster_v1.4'!$A219*100+'2013_roster_v1.4'!$B219,Batters[[rbikey]:[rbikey]],0))</f>
        <v>1</v>
      </c>
      <c r="K219">
        <f>INDEX(Batters[Switch],MATCH('2013_roster_v1.4'!$A219*100+'2013_roster_v1.4'!$B219,Batters[[rbikey]:[rbikey]],0))</f>
        <v>0</v>
      </c>
    </row>
    <row r="220" spans="1:11" x14ac:dyDescent="0.25">
      <c r="A220">
        <v>46</v>
      </c>
      <c r="B220">
        <v>8</v>
      </c>
      <c r="C220" t="str">
        <f>INDEX(Batters[rbiname],MATCH('2013_roster_v1.4'!$A220*100+'2013_roster_v1.4'!$B220,Batters[[rbikey]:[rbikey]],0))</f>
        <v>L.Voit</v>
      </c>
      <c r="D220">
        <f>INDEX(Batters[Stance],MATCH('2013_roster_v1.4'!$A220*100+'2013_roster_v1.4'!$B220,Batters[[rbikey]:[rbikey]],0))</f>
        <v>0</v>
      </c>
      <c r="E220">
        <f>INDEX(Batters[AVG],MATCH('2013_roster_v1.4'!$A220*100+'2013_roster_v1.4'!$B220,Batters[[rbikey]:[rbikey]],0))</f>
        <v>263</v>
      </c>
      <c r="F220">
        <f>INDEX(Batters[HR],MATCH('2013_roster_v1.4'!$A220*100+'2013_roster_v1.4'!$B220,Batters[[rbikey]:[rbikey]],0))</f>
        <v>21</v>
      </c>
      <c r="G220">
        <f>INDEX(Batters[Contact],MATCH('2013_roster_v1.4'!$A220*100+'2013_roster_v1.4'!$B220,Batters[[rbikey]:[rbikey]],0))</f>
        <v>18</v>
      </c>
      <c r="H220">
        <f>INDEX(Batters[Power],MATCH('2013_roster_v1.4'!$A220*100+'2013_roster_v1.4'!$B220,Batters[[rbikey]:[rbikey]],0))</f>
        <v>819</v>
      </c>
      <c r="I220">
        <f>INDEX(Batters[Speed],MATCH('2013_roster_v1.4'!$A220*100+'2013_roster_v1.4'!$B220,Batters[[rbikey]:[rbikey]],0))</f>
        <v>120</v>
      </c>
      <c r="J220">
        <f>INDEX(Batters[Fielding],MATCH('2013_roster_v1.4'!$A220*100+'2013_roster_v1.4'!$B220,Batters[[rbikey]:[rbikey]],0))</f>
        <v>1</v>
      </c>
      <c r="K220">
        <f>INDEX(Batters[Switch],MATCH('2013_roster_v1.4'!$A220*100+'2013_roster_v1.4'!$B220,Batters[[rbikey]:[rbikey]],0))</f>
        <v>0</v>
      </c>
    </row>
    <row r="221" spans="1:11" x14ac:dyDescent="0.25">
      <c r="A221">
        <v>46</v>
      </c>
      <c r="B221">
        <v>9</v>
      </c>
      <c r="C221" t="str">
        <f>INDEX(Batters[rbiname],MATCH('2013_roster_v1.4'!$A221*100+'2013_roster_v1.4'!$B221,Batters[[rbikey]:[rbikey]],0))</f>
        <v>Sanchez</v>
      </c>
      <c r="D221">
        <f>INDEX(Batters[Stance],MATCH('2013_roster_v1.4'!$A221*100+'2013_roster_v1.4'!$B221,Batters[[rbikey]:[rbikey]],0))</f>
        <v>0</v>
      </c>
      <c r="E221">
        <f>INDEX(Batters[AVG],MATCH('2013_roster_v1.4'!$A221*100+'2013_roster_v1.4'!$B221,Batters[[rbikey]:[rbikey]],0))</f>
        <v>232</v>
      </c>
      <c r="F221">
        <f>INDEX(Batters[HR],MATCH('2013_roster_v1.4'!$A221*100+'2013_roster_v1.4'!$B221,Batters[[rbikey]:[rbikey]],0))</f>
        <v>34</v>
      </c>
      <c r="G221">
        <f>INDEX(Batters[Contact],MATCH('2013_roster_v1.4'!$A221*100+'2013_roster_v1.4'!$B221,Batters[[rbikey]:[rbikey]],0))</f>
        <v>23</v>
      </c>
      <c r="H221">
        <f>INDEX(Batters[Power],MATCH('2013_roster_v1.4'!$A221*100+'2013_roster_v1.4'!$B221,Batters[[rbikey]:[rbikey]],0))</f>
        <v>891</v>
      </c>
      <c r="I221">
        <f>INDEX(Batters[Speed],MATCH('2013_roster_v1.4'!$A221*100+'2013_roster_v1.4'!$B221,Batters[[rbikey]:[rbikey]],0))</f>
        <v>120</v>
      </c>
      <c r="J221">
        <f>INDEX(Batters[Fielding],MATCH('2013_roster_v1.4'!$A221*100+'2013_roster_v1.4'!$B221,Batters[[rbikey]:[rbikey]],0))</f>
        <v>0</v>
      </c>
      <c r="K221">
        <f>INDEX(Batters[Switch],MATCH('2013_roster_v1.4'!$A221*100+'2013_roster_v1.4'!$B221,Batters[[rbikey]:[rbikey]],0))</f>
        <v>0</v>
      </c>
    </row>
    <row r="222" spans="1:11" x14ac:dyDescent="0.25">
      <c r="A222">
        <v>46</v>
      </c>
      <c r="B222">
        <v>10</v>
      </c>
      <c r="C222" t="str">
        <f>INDEX(Batters[rbiname],MATCH('2013_roster_v1.4'!$A222*100+'2013_roster_v1.4'!$B222,Batters[[rbikey]:[rbikey]],0))</f>
        <v>Frazier</v>
      </c>
      <c r="D222">
        <f>INDEX(Batters[Stance],MATCH('2013_roster_v1.4'!$A222*100+'2013_roster_v1.4'!$B222,Batters[[rbikey]:[rbikey]],0))</f>
        <v>0</v>
      </c>
      <c r="E222">
        <f>INDEX(Batters[AVG],MATCH('2013_roster_v1.4'!$A222*100+'2013_roster_v1.4'!$B222,Batters[[rbikey]:[rbikey]],0))</f>
        <v>267</v>
      </c>
      <c r="F222">
        <f>INDEX(Batters[HR],MATCH('2013_roster_v1.4'!$A222*100+'2013_roster_v1.4'!$B222,Batters[[rbikey]:[rbikey]],0))</f>
        <v>12</v>
      </c>
      <c r="G222">
        <f>INDEX(Batters[Contact],MATCH('2013_roster_v1.4'!$A222*100+'2013_roster_v1.4'!$B222,Batters[[rbikey]:[rbikey]],0))</f>
        <v>18</v>
      </c>
      <c r="H222">
        <f>INDEX(Batters[Power],MATCH('2013_roster_v1.4'!$A222*100+'2013_roster_v1.4'!$B222,Batters[[rbikey]:[rbikey]],0))</f>
        <v>778</v>
      </c>
      <c r="I222">
        <f>INDEX(Batters[Speed],MATCH('2013_roster_v1.4'!$A222*100+'2013_roster_v1.4'!$B222,Batters[[rbikey]:[rbikey]],0))</f>
        <v>120</v>
      </c>
      <c r="J222">
        <f>INDEX(Batters[Fielding],MATCH('2013_roster_v1.4'!$A222*100+'2013_roster_v1.4'!$B222,Batters[[rbikey]:[rbikey]],0))</f>
        <v>2</v>
      </c>
      <c r="K222">
        <f>INDEX(Batters[Switch],MATCH('2013_roster_v1.4'!$A222*100+'2013_roster_v1.4'!$B222,Batters[[rbikey]:[rbikey]],0))</f>
        <v>0</v>
      </c>
    </row>
    <row r="223" spans="1:11" x14ac:dyDescent="0.25">
      <c r="A223">
        <v>46</v>
      </c>
      <c r="B223">
        <v>11</v>
      </c>
      <c r="C223" t="str">
        <f>INDEX(Batters[rbiname],MATCH('2013_roster_v1.4'!$A223*100+'2013_roster_v1.4'!$B223,Batters[[rbikey]:[rbikey]],0))</f>
        <v>A.Hicks</v>
      </c>
      <c r="D223">
        <f>INDEX(Batters[Stance],MATCH('2013_roster_v1.4'!$A223*100+'2013_roster_v1.4'!$B223,Batters[[rbikey]:[rbikey]],0))</f>
        <v>0</v>
      </c>
      <c r="E223">
        <f>INDEX(Batters[AVG],MATCH('2013_roster_v1.4'!$A223*100+'2013_roster_v1.4'!$B223,Batters[[rbikey]:[rbikey]],0))</f>
        <v>235</v>
      </c>
      <c r="F223">
        <f>INDEX(Batters[HR],MATCH('2013_roster_v1.4'!$A223*100+'2013_roster_v1.4'!$B223,Batters[[rbikey]:[rbikey]],0))</f>
        <v>12</v>
      </c>
      <c r="G223">
        <f>INDEX(Batters[Contact],MATCH('2013_roster_v1.4'!$A223*100+'2013_roster_v1.4'!$B223,Batters[[rbikey]:[rbikey]],0))</f>
        <v>23</v>
      </c>
      <c r="H223">
        <f>INDEX(Batters[Power],MATCH('2013_roster_v1.4'!$A223*100+'2013_roster_v1.4'!$B223,Batters[[rbikey]:[rbikey]],0))</f>
        <v>772</v>
      </c>
      <c r="I223">
        <f>INDEX(Batters[Speed],MATCH('2013_roster_v1.4'!$A223*100+'2013_roster_v1.4'!$B223,Batters[[rbikey]:[rbikey]],0))</f>
        <v>120</v>
      </c>
      <c r="J223">
        <f>INDEX(Batters[Fielding],MATCH('2013_roster_v1.4'!$A223*100+'2013_roster_v1.4'!$B223,Batters[[rbikey]:[rbikey]],0))</f>
        <v>2</v>
      </c>
      <c r="K223">
        <f>INDEX(Batters[Switch],MATCH('2013_roster_v1.4'!$A223*100+'2013_roster_v1.4'!$B223,Batters[[rbikey]:[rbikey]],0))</f>
        <v>1</v>
      </c>
    </row>
    <row r="224" spans="1:11" x14ac:dyDescent="0.25">
      <c r="A224">
        <v>46</v>
      </c>
      <c r="B224">
        <v>12</v>
      </c>
      <c r="C224" t="str">
        <f>INDEX(Batters[rbiname],MATCH('2013_roster_v1.4'!$A224*100+'2013_roster_v1.4'!$B224,Batters[[rbikey]:[rbikey]],0))</f>
        <v>A.Romine</v>
      </c>
      <c r="D224">
        <f>INDEX(Batters[Stance],MATCH('2013_roster_v1.4'!$A224*100+'2013_roster_v1.4'!$B224,Batters[[rbikey]:[rbikey]],0))</f>
        <v>0</v>
      </c>
      <c r="E224">
        <f>INDEX(Batters[AVG],MATCH('2013_roster_v1.4'!$A224*100+'2013_roster_v1.4'!$B224,Batters[[rbikey]:[rbikey]],0))</f>
        <v>281</v>
      </c>
      <c r="F224">
        <f>INDEX(Batters[HR],MATCH('2013_roster_v1.4'!$A224*100+'2013_roster_v1.4'!$B224,Batters[[rbikey]:[rbikey]],0))</f>
        <v>8</v>
      </c>
      <c r="G224">
        <f>INDEX(Batters[Contact],MATCH('2013_roster_v1.4'!$A224*100+'2013_roster_v1.4'!$B224,Batters[[rbikey]:[rbikey]],0))</f>
        <v>15</v>
      </c>
      <c r="H224">
        <f>INDEX(Batters[Power],MATCH('2013_roster_v1.4'!$A224*100+'2013_roster_v1.4'!$B224,Batters[[rbikey]:[rbikey]],0))</f>
        <v>751</v>
      </c>
      <c r="I224">
        <f>INDEX(Batters[Speed],MATCH('2013_roster_v1.4'!$A224*100+'2013_roster_v1.4'!$B224,Batters[[rbikey]:[rbikey]],0))</f>
        <v>120</v>
      </c>
      <c r="J224">
        <f>INDEX(Batters[Fielding],MATCH('2013_roster_v1.4'!$A224*100+'2013_roster_v1.4'!$B224,Batters[[rbikey]:[rbikey]],0))</f>
        <v>0</v>
      </c>
      <c r="K224">
        <f>INDEX(Batters[Switch],MATCH('2013_roster_v1.4'!$A224*100+'2013_roster_v1.4'!$B224,Batters[[rbikey]:[rbikey]],0))</f>
        <v>0</v>
      </c>
    </row>
    <row r="225" spans="1:11" x14ac:dyDescent="0.25">
      <c r="A225">
        <v>46</v>
      </c>
      <c r="B225">
        <v>13</v>
      </c>
      <c r="C225" t="str">
        <f>INDEX(Batters[rbiname],MATCH('2013_roster_v1.4'!$A225*100+'2013_roster_v1.4'!$B225,Batters[[rbikey]:[rbikey]],0))</f>
        <v>Gregoriu</v>
      </c>
      <c r="D225">
        <f>INDEX(Batters[Stance],MATCH('2013_roster_v1.4'!$A225*100+'2013_roster_v1.4'!$B225,Batters[[rbikey]:[rbikey]],0))</f>
        <v>1</v>
      </c>
      <c r="E225">
        <f>INDEX(Batters[AVG],MATCH('2013_roster_v1.4'!$A225*100+'2013_roster_v1.4'!$B225,Batters[[rbikey]:[rbikey]],0))</f>
        <v>238</v>
      </c>
      <c r="F225">
        <f>INDEX(Batters[HR],MATCH('2013_roster_v1.4'!$A225*100+'2013_roster_v1.4'!$B225,Batters[[rbikey]:[rbikey]],0))</f>
        <v>16</v>
      </c>
      <c r="G225">
        <f>INDEX(Batters[Contact],MATCH('2013_roster_v1.4'!$A225*100+'2013_roster_v1.4'!$B225,Batters[[rbikey]:[rbikey]],0))</f>
        <v>22</v>
      </c>
      <c r="H225">
        <f>INDEX(Batters[Power],MATCH('2013_roster_v1.4'!$A225*100+'2013_roster_v1.4'!$B225,Batters[[rbikey]:[rbikey]],0))</f>
        <v>791</v>
      </c>
      <c r="I225">
        <f>INDEX(Batters[Speed],MATCH('2013_roster_v1.4'!$A225*100+'2013_roster_v1.4'!$B225,Batters[[rbikey]:[rbikey]],0))</f>
        <v>122</v>
      </c>
      <c r="J225">
        <f>INDEX(Batters[Fielding],MATCH('2013_roster_v1.4'!$A225*100+'2013_roster_v1.4'!$B225,Batters[[rbikey]:[rbikey]],0))</f>
        <v>1</v>
      </c>
      <c r="K225">
        <f>INDEX(Batters[Switch],MATCH('2013_roster_v1.4'!$A225*100+'2013_roster_v1.4'!$B225,Batters[[rbikey]:[rbikey]],0))</f>
        <v>0</v>
      </c>
    </row>
    <row r="226" spans="1:11" x14ac:dyDescent="0.25">
      <c r="A226">
        <v>47</v>
      </c>
      <c r="B226">
        <v>0</v>
      </c>
      <c r="C226" t="str">
        <f>INDEX(Batters[rbiname],MATCH('2013_roster_v1.4'!$A226*100+'2013_roster_v1.4'!$B226,Batters[[rbikey]:[rbikey]],0))</f>
        <v>Goodrum</v>
      </c>
      <c r="D226">
        <f>INDEX(Batters[Stance],MATCH('2013_roster_v1.4'!$A226*100+'2013_roster_v1.4'!$B226,Batters[[rbikey]:[rbikey]],0))</f>
        <v>0</v>
      </c>
      <c r="E226">
        <f>INDEX(Batters[AVG],MATCH('2013_roster_v1.4'!$A226*100+'2013_roster_v1.4'!$B226,Batters[[rbikey]:[rbikey]],0))</f>
        <v>248</v>
      </c>
      <c r="F226">
        <f>INDEX(Batters[HR],MATCH('2013_roster_v1.4'!$A226*100+'2013_roster_v1.4'!$B226,Batters[[rbikey]:[rbikey]],0))</f>
        <v>12</v>
      </c>
      <c r="G226">
        <f>INDEX(Batters[Contact],MATCH('2013_roster_v1.4'!$A226*100+'2013_roster_v1.4'!$B226,Batters[[rbikey]:[rbikey]],0))</f>
        <v>21</v>
      </c>
      <c r="H226">
        <f>INDEX(Batters[Power],MATCH('2013_roster_v1.4'!$A226*100+'2013_roster_v1.4'!$B226,Batters[[rbikey]:[rbikey]],0))</f>
        <v>769</v>
      </c>
      <c r="I226">
        <f>INDEX(Batters[Speed],MATCH('2013_roster_v1.4'!$A226*100+'2013_roster_v1.4'!$B226,Batters[[rbikey]:[rbikey]],0))</f>
        <v>130</v>
      </c>
      <c r="J226">
        <f>INDEX(Batters[Fielding],MATCH('2013_roster_v1.4'!$A226*100+'2013_roster_v1.4'!$B226,Batters[[rbikey]:[rbikey]],0))</f>
        <v>1</v>
      </c>
      <c r="K226">
        <f>INDEX(Batters[Switch],MATCH('2013_roster_v1.4'!$A226*100+'2013_roster_v1.4'!$B226,Batters[[rbikey]:[rbikey]],0))</f>
        <v>1</v>
      </c>
    </row>
    <row r="227" spans="1:11" x14ac:dyDescent="0.25">
      <c r="A227">
        <v>47</v>
      </c>
      <c r="B227">
        <v>1</v>
      </c>
      <c r="C227" t="str">
        <f>INDEX(Batters[rbiname],MATCH('2013_roster_v1.4'!$A227*100+'2013_roster_v1.4'!$B227,Batters[[rbikey]:[rbikey]],0))</f>
        <v>Castella</v>
      </c>
      <c r="D227">
        <f>INDEX(Batters[Stance],MATCH('2013_roster_v1.4'!$A227*100+'2013_roster_v1.4'!$B227,Batters[[rbikey]:[rbikey]],0))</f>
        <v>0</v>
      </c>
      <c r="E227">
        <f>INDEX(Batters[AVG],MATCH('2013_roster_v1.4'!$A227*100+'2013_roster_v1.4'!$B227,Batters[[rbikey]:[rbikey]],0))</f>
        <v>273</v>
      </c>
      <c r="F227">
        <f>INDEX(Batters[HR],MATCH('2013_roster_v1.4'!$A227*100+'2013_roster_v1.4'!$B227,Batters[[rbikey]:[rbikey]],0))</f>
        <v>11</v>
      </c>
      <c r="G227">
        <f>INDEX(Batters[Contact],MATCH('2013_roster_v1.4'!$A227*100+'2013_roster_v1.4'!$B227,Batters[[rbikey]:[rbikey]],0))</f>
        <v>17</v>
      </c>
      <c r="H227">
        <f>INDEX(Batters[Power],MATCH('2013_roster_v1.4'!$A227*100+'2013_roster_v1.4'!$B227,Batters[[rbikey]:[rbikey]],0))</f>
        <v>769</v>
      </c>
      <c r="I227">
        <f>INDEX(Batters[Speed],MATCH('2013_roster_v1.4'!$A227*100+'2013_roster_v1.4'!$B227,Batters[[rbikey]:[rbikey]],0))</f>
        <v>122</v>
      </c>
      <c r="J227">
        <f>INDEX(Batters[Fielding],MATCH('2013_roster_v1.4'!$A227*100+'2013_roster_v1.4'!$B227,Batters[[rbikey]:[rbikey]],0))</f>
        <v>2</v>
      </c>
      <c r="K227">
        <f>INDEX(Batters[Switch],MATCH('2013_roster_v1.4'!$A227*100+'2013_roster_v1.4'!$B227,Batters[[rbikey]:[rbikey]],0))</f>
        <v>0</v>
      </c>
    </row>
    <row r="228" spans="1:11" x14ac:dyDescent="0.25">
      <c r="A228">
        <v>47</v>
      </c>
      <c r="B228">
        <v>2</v>
      </c>
      <c r="C228" t="str">
        <f>INDEX(Batters[rbiname],MATCH('2013_roster_v1.4'!$A228*100+'2013_roster_v1.4'!$B228,Batters[[rbikey]:[rbikey]],0))</f>
        <v>V.Reyes</v>
      </c>
      <c r="D228">
        <f>INDEX(Batters[Stance],MATCH('2013_roster_v1.4'!$A228*100+'2013_roster_v1.4'!$B228,Batters[[rbikey]:[rbikey]],0))</f>
        <v>0</v>
      </c>
      <c r="E228">
        <f>INDEX(Batters[AVG],MATCH('2013_roster_v1.4'!$A228*100+'2013_roster_v1.4'!$B228,Batters[[rbikey]:[rbikey]],0))</f>
        <v>304</v>
      </c>
      <c r="F228">
        <f>INDEX(Batters[HR],MATCH('2013_roster_v1.4'!$A228*100+'2013_roster_v1.4'!$B228,Batters[[rbikey]:[rbikey]],0))</f>
        <v>3</v>
      </c>
      <c r="G228">
        <f>INDEX(Batters[Contact],MATCH('2013_roster_v1.4'!$A228*100+'2013_roster_v1.4'!$B228,Batters[[rbikey]:[rbikey]],0))</f>
        <v>11</v>
      </c>
      <c r="H228">
        <f>INDEX(Batters[Power],MATCH('2013_roster_v1.4'!$A228*100+'2013_roster_v1.4'!$B228,Batters[[rbikey]:[rbikey]],0))</f>
        <v>726</v>
      </c>
      <c r="I228">
        <f>INDEX(Batters[Speed],MATCH('2013_roster_v1.4'!$A228*100+'2013_roster_v1.4'!$B228,Batters[[rbikey]:[rbikey]],0))</f>
        <v>128</v>
      </c>
      <c r="J228">
        <f>INDEX(Batters[Fielding],MATCH('2013_roster_v1.4'!$A228*100+'2013_roster_v1.4'!$B228,Batters[[rbikey]:[rbikey]],0))</f>
        <v>2</v>
      </c>
      <c r="K228">
        <f>INDEX(Batters[Switch],MATCH('2013_roster_v1.4'!$A228*100+'2013_roster_v1.4'!$B228,Batters[[rbikey]:[rbikey]],0))</f>
        <v>1</v>
      </c>
    </row>
    <row r="229" spans="1:11" x14ac:dyDescent="0.25">
      <c r="A229">
        <v>47</v>
      </c>
      <c r="B229">
        <v>3</v>
      </c>
      <c r="C229" t="str">
        <f>INDEX(Batters[rbiname],MATCH('2013_roster_v1.4'!$A229*100+'2013_roster_v1.4'!$B229,Batters[[rbikey]:[rbikey]],0))</f>
        <v>B.Dixon</v>
      </c>
      <c r="D229">
        <f>INDEX(Batters[Stance],MATCH('2013_roster_v1.4'!$A229*100+'2013_roster_v1.4'!$B229,Batters[[rbikey]:[rbikey]],0))</f>
        <v>0</v>
      </c>
      <c r="E229">
        <f>INDEX(Batters[AVG],MATCH('2013_roster_v1.4'!$A229*100+'2013_roster_v1.4'!$B229,Batters[[rbikey]:[rbikey]],0))</f>
        <v>248</v>
      </c>
      <c r="F229">
        <f>INDEX(Batters[HR],MATCH('2013_roster_v1.4'!$A229*100+'2013_roster_v1.4'!$B229,Batters[[rbikey]:[rbikey]],0))</f>
        <v>15</v>
      </c>
      <c r="G229">
        <f>INDEX(Batters[Contact],MATCH('2013_roster_v1.4'!$A229*100+'2013_roster_v1.4'!$B229,Batters[[rbikey]:[rbikey]],0))</f>
        <v>21</v>
      </c>
      <c r="H229">
        <f>INDEX(Batters[Power],MATCH('2013_roster_v1.4'!$A229*100+'2013_roster_v1.4'!$B229,Batters[[rbikey]:[rbikey]],0))</f>
        <v>786</v>
      </c>
      <c r="I229">
        <f>INDEX(Batters[Speed],MATCH('2013_roster_v1.4'!$A229*100+'2013_roster_v1.4'!$B229,Batters[[rbikey]:[rbikey]],0))</f>
        <v>125</v>
      </c>
      <c r="J229">
        <f>INDEX(Batters[Fielding],MATCH('2013_roster_v1.4'!$A229*100+'2013_roster_v1.4'!$B229,Batters[[rbikey]:[rbikey]],0))</f>
        <v>1</v>
      </c>
      <c r="K229">
        <f>INDEX(Batters[Switch],MATCH('2013_roster_v1.4'!$A229*100+'2013_roster_v1.4'!$B229,Batters[[rbikey]:[rbikey]],0))</f>
        <v>0</v>
      </c>
    </row>
    <row r="230" spans="1:11" x14ac:dyDescent="0.25">
      <c r="A230">
        <v>47</v>
      </c>
      <c r="B230">
        <v>4</v>
      </c>
      <c r="C230" t="str">
        <f>INDEX(Batters[rbiname],MATCH('2013_roster_v1.4'!$A230*100+'2013_roster_v1.4'!$B230,Batters[[rbikey]:[rbikey]],0))</f>
        <v>J.Mercer</v>
      </c>
      <c r="D230">
        <f>INDEX(Batters[Stance],MATCH('2013_roster_v1.4'!$A230*100+'2013_roster_v1.4'!$B230,Batters[[rbikey]:[rbikey]],0))</f>
        <v>0</v>
      </c>
      <c r="E230">
        <f>INDEX(Batters[AVG],MATCH('2013_roster_v1.4'!$A230*100+'2013_roster_v1.4'!$B230,Batters[[rbikey]:[rbikey]],0))</f>
        <v>270</v>
      </c>
      <c r="F230">
        <f>INDEX(Batters[HR],MATCH('2013_roster_v1.4'!$A230*100+'2013_roster_v1.4'!$B230,Batters[[rbikey]:[rbikey]],0))</f>
        <v>9</v>
      </c>
      <c r="G230">
        <f>INDEX(Batters[Contact],MATCH('2013_roster_v1.4'!$A230*100+'2013_roster_v1.4'!$B230,Batters[[rbikey]:[rbikey]],0))</f>
        <v>17</v>
      </c>
      <c r="H230">
        <f>INDEX(Batters[Power],MATCH('2013_roster_v1.4'!$A230*100+'2013_roster_v1.4'!$B230,Batters[[rbikey]:[rbikey]],0))</f>
        <v>756</v>
      </c>
      <c r="I230">
        <f>INDEX(Batters[Speed],MATCH('2013_roster_v1.4'!$A230*100+'2013_roster_v1.4'!$B230,Batters[[rbikey]:[rbikey]],0))</f>
        <v>120</v>
      </c>
      <c r="J230">
        <f>INDEX(Batters[Fielding],MATCH('2013_roster_v1.4'!$A230*100+'2013_roster_v1.4'!$B230,Batters[[rbikey]:[rbikey]],0))</f>
        <v>1</v>
      </c>
      <c r="K230">
        <f>INDEX(Batters[Switch],MATCH('2013_roster_v1.4'!$A230*100+'2013_roster_v1.4'!$B230,Batters[[rbikey]:[rbikey]],0))</f>
        <v>0</v>
      </c>
    </row>
    <row r="231" spans="1:11" x14ac:dyDescent="0.25">
      <c r="A231">
        <v>47</v>
      </c>
      <c r="B231">
        <v>5</v>
      </c>
      <c r="C231" t="str">
        <f>INDEX(Batters[rbiname],MATCH('2013_roster_v1.4'!$A231*100+'2013_roster_v1.4'!$B231,Batters[[rbikey]:[rbikey]],0))</f>
        <v>Cabrera</v>
      </c>
      <c r="D231">
        <f>INDEX(Batters[Stance],MATCH('2013_roster_v1.4'!$A231*100+'2013_roster_v1.4'!$B231,Batters[[rbikey]:[rbikey]],0))</f>
        <v>0</v>
      </c>
      <c r="E231">
        <f>INDEX(Batters[AVG],MATCH('2013_roster_v1.4'!$A231*100+'2013_roster_v1.4'!$B231,Batters[[rbikey]:[rbikey]],0))</f>
        <v>282</v>
      </c>
      <c r="F231">
        <f>INDEX(Batters[HR],MATCH('2013_roster_v1.4'!$A231*100+'2013_roster_v1.4'!$B231,Batters[[rbikey]:[rbikey]],0))</f>
        <v>12</v>
      </c>
      <c r="G231">
        <f>INDEX(Batters[Contact],MATCH('2013_roster_v1.4'!$A231*100+'2013_roster_v1.4'!$B231,Batters[[rbikey]:[rbikey]],0))</f>
        <v>15</v>
      </c>
      <c r="H231">
        <f>INDEX(Batters[Power],MATCH('2013_roster_v1.4'!$A231*100+'2013_roster_v1.4'!$B231,Batters[[rbikey]:[rbikey]],0))</f>
        <v>765</v>
      </c>
      <c r="I231">
        <f>INDEX(Batters[Speed],MATCH('2013_roster_v1.4'!$A231*100+'2013_roster_v1.4'!$B231,Batters[[rbikey]:[rbikey]],0))</f>
        <v>120</v>
      </c>
      <c r="J231">
        <f>INDEX(Batters[Fielding],MATCH('2013_roster_v1.4'!$A231*100+'2013_roster_v1.4'!$B231,Batters[[rbikey]:[rbikey]],0))</f>
        <v>1</v>
      </c>
      <c r="K231">
        <f>INDEX(Batters[Switch],MATCH('2013_roster_v1.4'!$A231*100+'2013_roster_v1.4'!$B231,Batters[[rbikey]:[rbikey]],0))</f>
        <v>0</v>
      </c>
    </row>
    <row r="232" spans="1:11" x14ac:dyDescent="0.25">
      <c r="A232">
        <v>47</v>
      </c>
      <c r="B232">
        <v>6</v>
      </c>
      <c r="C232" t="str">
        <f>INDEX(Batters[rbiname],MATCH('2013_roster_v1.4'!$A232*100+'2013_roster_v1.4'!$B232,Batters[[rbikey]:[rbikey]],0))</f>
        <v>J.Jones</v>
      </c>
      <c r="D232">
        <f>INDEX(Batters[Stance],MATCH('2013_roster_v1.4'!$A232*100+'2013_roster_v1.4'!$B232,Batters[[rbikey]:[rbikey]],0))</f>
        <v>0</v>
      </c>
      <c r="E232">
        <f>INDEX(Batters[AVG],MATCH('2013_roster_v1.4'!$A232*100+'2013_roster_v1.4'!$B232,Batters[[rbikey]:[rbikey]],0))</f>
        <v>235</v>
      </c>
      <c r="F232">
        <f>INDEX(Batters[HR],MATCH('2013_roster_v1.4'!$A232*100+'2013_roster_v1.4'!$B232,Batters[[rbikey]:[rbikey]],0))</f>
        <v>11</v>
      </c>
      <c r="G232">
        <f>INDEX(Batters[Contact],MATCH('2013_roster_v1.4'!$A232*100+'2013_roster_v1.4'!$B232,Batters[[rbikey]:[rbikey]],0))</f>
        <v>23</v>
      </c>
      <c r="H232">
        <f>INDEX(Batters[Power],MATCH('2013_roster_v1.4'!$A232*100+'2013_roster_v1.4'!$B232,Batters[[rbikey]:[rbikey]],0))</f>
        <v>765</v>
      </c>
      <c r="I232">
        <f>INDEX(Batters[Speed],MATCH('2013_roster_v1.4'!$A232*100+'2013_roster_v1.4'!$B232,Batters[[rbikey]:[rbikey]],0))</f>
        <v>126</v>
      </c>
      <c r="J232">
        <f>INDEX(Batters[Fielding],MATCH('2013_roster_v1.4'!$A232*100+'2013_roster_v1.4'!$B232,Batters[[rbikey]:[rbikey]],0))</f>
        <v>2</v>
      </c>
      <c r="K232">
        <f>INDEX(Batters[Switch],MATCH('2013_roster_v1.4'!$A232*100+'2013_roster_v1.4'!$B232,Batters[[rbikey]:[rbikey]],0))</f>
        <v>0</v>
      </c>
    </row>
    <row r="233" spans="1:11" x14ac:dyDescent="0.25">
      <c r="A233">
        <v>47</v>
      </c>
      <c r="B233">
        <v>7</v>
      </c>
      <c r="C233" t="str">
        <f>INDEX(Batters[rbiname],MATCH('2013_roster_v1.4'!$A233*100+'2013_roster_v1.4'!$B233,Batters[[rbikey]:[rbikey]],0))</f>
        <v>Stewart</v>
      </c>
      <c r="D233">
        <f>INDEX(Batters[Stance],MATCH('2013_roster_v1.4'!$A233*100+'2013_roster_v1.4'!$B233,Batters[[rbikey]:[rbikey]],0))</f>
        <v>1</v>
      </c>
      <c r="E233">
        <f>INDEX(Batters[AVG],MATCH('2013_roster_v1.4'!$A233*100+'2013_roster_v1.4'!$B233,Batters[[rbikey]:[rbikey]],0))</f>
        <v>233</v>
      </c>
      <c r="F233">
        <f>INDEX(Batters[HR],MATCH('2013_roster_v1.4'!$A233*100+'2013_roster_v1.4'!$B233,Batters[[rbikey]:[rbikey]],0))</f>
        <v>10</v>
      </c>
      <c r="G233">
        <f>INDEX(Batters[Contact],MATCH('2013_roster_v1.4'!$A233*100+'2013_roster_v1.4'!$B233,Batters[[rbikey]:[rbikey]],0))</f>
        <v>23</v>
      </c>
      <c r="H233">
        <f>INDEX(Batters[Power],MATCH('2013_roster_v1.4'!$A233*100+'2013_roster_v1.4'!$B233,Batters[[rbikey]:[rbikey]],0))</f>
        <v>754</v>
      </c>
      <c r="I233">
        <f>INDEX(Batters[Speed],MATCH('2013_roster_v1.4'!$A233*100+'2013_roster_v1.4'!$B233,Batters[[rbikey]:[rbikey]],0))</f>
        <v>120</v>
      </c>
      <c r="J233">
        <f>INDEX(Batters[Fielding],MATCH('2013_roster_v1.4'!$A233*100+'2013_roster_v1.4'!$B233,Batters[[rbikey]:[rbikey]],0))</f>
        <v>2</v>
      </c>
      <c r="K233">
        <f>INDEX(Batters[Switch],MATCH('2013_roster_v1.4'!$A233*100+'2013_roster_v1.4'!$B233,Batters[[rbikey]:[rbikey]],0))</f>
        <v>0</v>
      </c>
    </row>
    <row r="234" spans="1:11" x14ac:dyDescent="0.25">
      <c r="A234">
        <v>47</v>
      </c>
      <c r="B234">
        <v>8</v>
      </c>
      <c r="C234" t="str">
        <f>INDEX(Batters[rbiname],MATCH('2013_roster_v1.4'!$A234*100+'2013_roster_v1.4'!$B234,Batters[[rbikey]:[rbikey]],0))</f>
        <v>Rodrigue</v>
      </c>
      <c r="D234">
        <f>INDEX(Batters[Stance],MATCH('2013_roster_v1.4'!$A234*100+'2013_roster_v1.4'!$B234,Batters[[rbikey]:[rbikey]],0))</f>
        <v>0</v>
      </c>
      <c r="E234">
        <f>INDEX(Batters[AVG],MATCH('2013_roster_v1.4'!$A234*100+'2013_roster_v1.4'!$B234,Batters[[rbikey]:[rbikey]],0))</f>
        <v>221</v>
      </c>
      <c r="F234">
        <f>INDEX(Batters[HR],MATCH('2013_roster_v1.4'!$A234*100+'2013_roster_v1.4'!$B234,Batters[[rbikey]:[rbikey]],0))</f>
        <v>14</v>
      </c>
      <c r="G234">
        <f>INDEX(Batters[Contact],MATCH('2013_roster_v1.4'!$A234*100+'2013_roster_v1.4'!$B234,Batters[[rbikey]:[rbikey]],0))</f>
        <v>25</v>
      </c>
      <c r="H234">
        <f>INDEX(Batters[Power],MATCH('2013_roster_v1.4'!$A234*100+'2013_roster_v1.4'!$B234,Batters[[rbikey]:[rbikey]],0))</f>
        <v>781</v>
      </c>
      <c r="I234">
        <f>INDEX(Batters[Speed],MATCH('2013_roster_v1.4'!$A234*100+'2013_roster_v1.4'!$B234,Batters[[rbikey]:[rbikey]],0))</f>
        <v>123</v>
      </c>
      <c r="J234">
        <f>INDEX(Batters[Fielding],MATCH('2013_roster_v1.4'!$A234*100+'2013_roster_v1.4'!$B234,Batters[[rbikey]:[rbikey]],0))</f>
        <v>1</v>
      </c>
      <c r="K234">
        <f>INDEX(Batters[Switch],MATCH('2013_roster_v1.4'!$A234*100+'2013_roster_v1.4'!$B234,Batters[[rbikey]:[rbikey]],0))</f>
        <v>0</v>
      </c>
    </row>
    <row r="235" spans="1:11" x14ac:dyDescent="0.25">
      <c r="A235">
        <v>47</v>
      </c>
      <c r="B235">
        <v>9</v>
      </c>
      <c r="C235" t="str">
        <f>INDEX(Batters[rbiname],MATCH('2013_roster_v1.4'!$A235*100+'2013_roster_v1.4'!$B235,Batters[[rbikey]:[rbikey]],0))</f>
        <v>H.Castro</v>
      </c>
      <c r="D235">
        <f>INDEX(Batters[Stance],MATCH('2013_roster_v1.4'!$A235*100+'2013_roster_v1.4'!$B235,Batters[[rbikey]:[rbikey]],0))</f>
        <v>1</v>
      </c>
      <c r="E235">
        <f>INDEX(Batters[AVG],MATCH('2013_roster_v1.4'!$A235*100+'2013_roster_v1.4'!$B235,Batters[[rbikey]:[rbikey]],0))</f>
        <v>291</v>
      </c>
      <c r="F235">
        <f>INDEX(Batters[HR],MATCH('2013_roster_v1.4'!$A235*100+'2013_roster_v1.4'!$B235,Batters[[rbikey]:[rbikey]],0))</f>
        <v>5</v>
      </c>
      <c r="G235">
        <f>INDEX(Batters[Contact],MATCH('2013_roster_v1.4'!$A235*100+'2013_roster_v1.4'!$B235,Batters[[rbikey]:[rbikey]],0))</f>
        <v>14</v>
      </c>
      <c r="H235">
        <f>INDEX(Batters[Power],MATCH('2013_roster_v1.4'!$A235*100+'2013_roster_v1.4'!$B235,Batters[[rbikey]:[rbikey]],0))</f>
        <v>730</v>
      </c>
      <c r="I235">
        <f>INDEX(Batters[Speed],MATCH('2013_roster_v1.4'!$A235*100+'2013_roster_v1.4'!$B235,Batters[[rbikey]:[rbikey]],0))</f>
        <v>124</v>
      </c>
      <c r="J235">
        <f>INDEX(Batters[Fielding],MATCH('2013_roster_v1.4'!$A235*100+'2013_roster_v1.4'!$B235,Batters[[rbikey]:[rbikey]],0))</f>
        <v>1</v>
      </c>
      <c r="K235">
        <f>INDEX(Batters[Switch],MATCH('2013_roster_v1.4'!$A235*100+'2013_roster_v1.4'!$B235,Batters[[rbikey]:[rbikey]],0))</f>
        <v>0</v>
      </c>
    </row>
    <row r="236" spans="1:11" x14ac:dyDescent="0.25">
      <c r="A236">
        <v>47</v>
      </c>
      <c r="B236">
        <v>10</v>
      </c>
      <c r="C236" t="str">
        <f>INDEX(Batters[rbiname],MATCH('2013_roster_v1.4'!$A236*100+'2013_roster_v1.4'!$B236,Batters[[rbikey]:[rbikey]],0))</f>
        <v>D.Lugo</v>
      </c>
      <c r="D236">
        <f>INDEX(Batters[Stance],MATCH('2013_roster_v1.4'!$A236*100+'2013_roster_v1.4'!$B236,Batters[[rbikey]:[rbikey]],0))</f>
        <v>0</v>
      </c>
      <c r="E236">
        <f>INDEX(Batters[AVG],MATCH('2013_roster_v1.4'!$A236*100+'2013_roster_v1.4'!$B236,Batters[[rbikey]:[rbikey]],0))</f>
        <v>245</v>
      </c>
      <c r="F236">
        <f>INDEX(Batters[HR],MATCH('2013_roster_v1.4'!$A236*100+'2013_roster_v1.4'!$B236,Batters[[rbikey]:[rbikey]],0))</f>
        <v>6</v>
      </c>
      <c r="G236">
        <f>INDEX(Batters[Contact],MATCH('2013_roster_v1.4'!$A236*100+'2013_roster_v1.4'!$B236,Batters[[rbikey]:[rbikey]],0))</f>
        <v>21</v>
      </c>
      <c r="H236">
        <f>INDEX(Batters[Power],MATCH('2013_roster_v1.4'!$A236*100+'2013_roster_v1.4'!$B236,Batters[[rbikey]:[rbikey]],0))</f>
        <v>735</v>
      </c>
      <c r="I236">
        <f>INDEX(Batters[Speed],MATCH('2013_roster_v1.4'!$A236*100+'2013_roster_v1.4'!$B236,Batters[[rbikey]:[rbikey]],0))</f>
        <v>122</v>
      </c>
      <c r="J236">
        <f>INDEX(Batters[Fielding],MATCH('2013_roster_v1.4'!$A236*100+'2013_roster_v1.4'!$B236,Batters[[rbikey]:[rbikey]],0))</f>
        <v>1</v>
      </c>
      <c r="K236">
        <f>INDEX(Batters[Switch],MATCH('2013_roster_v1.4'!$A236*100+'2013_roster_v1.4'!$B236,Batters[[rbikey]:[rbikey]],0))</f>
        <v>0</v>
      </c>
    </row>
    <row r="237" spans="1:11" x14ac:dyDescent="0.25">
      <c r="A237">
        <v>47</v>
      </c>
      <c r="B237">
        <v>11</v>
      </c>
      <c r="C237" t="str">
        <f>INDEX(Batters[rbiname],MATCH('2013_roster_v1.4'!$A237*100+'2013_roster_v1.4'!$B237,Batters[[rbikey]:[rbikey]],0))</f>
        <v>Beckham</v>
      </c>
      <c r="D237">
        <f>INDEX(Batters[Stance],MATCH('2013_roster_v1.4'!$A237*100+'2013_roster_v1.4'!$B237,Batters[[rbikey]:[rbikey]],0))</f>
        <v>0</v>
      </c>
      <c r="E237">
        <f>INDEX(Batters[AVG],MATCH('2013_roster_v1.4'!$A237*100+'2013_roster_v1.4'!$B237,Batters[[rbikey]:[rbikey]],0))</f>
        <v>215</v>
      </c>
      <c r="F237">
        <f>INDEX(Batters[HR],MATCH('2013_roster_v1.4'!$A237*100+'2013_roster_v1.4'!$B237,Batters[[rbikey]:[rbikey]],0))</f>
        <v>6</v>
      </c>
      <c r="G237">
        <f>INDEX(Batters[Contact],MATCH('2013_roster_v1.4'!$A237*100+'2013_roster_v1.4'!$B237,Batters[[rbikey]:[rbikey]],0))</f>
        <v>26</v>
      </c>
      <c r="H237">
        <f>INDEX(Batters[Power],MATCH('2013_roster_v1.4'!$A237*100+'2013_roster_v1.4'!$B237,Batters[[rbikey]:[rbikey]],0))</f>
        <v>735</v>
      </c>
      <c r="I237">
        <f>INDEX(Batters[Speed],MATCH('2013_roster_v1.4'!$A237*100+'2013_roster_v1.4'!$B237,Batters[[rbikey]:[rbikey]],0))</f>
        <v>123</v>
      </c>
      <c r="J237">
        <f>INDEX(Batters[Fielding],MATCH('2013_roster_v1.4'!$A237*100+'2013_roster_v1.4'!$B237,Batters[[rbikey]:[rbikey]],0))</f>
        <v>1</v>
      </c>
      <c r="K237">
        <f>INDEX(Batters[Switch],MATCH('2013_roster_v1.4'!$A237*100+'2013_roster_v1.4'!$B237,Batters[[rbikey]:[rbikey]],0))</f>
        <v>0</v>
      </c>
    </row>
    <row r="238" spans="1:11" x14ac:dyDescent="0.25">
      <c r="A238">
        <v>47</v>
      </c>
      <c r="B238">
        <v>12</v>
      </c>
      <c r="C238" t="str">
        <f>INDEX(Batters[rbiname],MATCH('2013_roster_v1.4'!$A238*100+'2013_roster_v1.4'!$B238,Batters[[rbikey]:[rbikey]],0))</f>
        <v>Candelar</v>
      </c>
      <c r="D238">
        <f>INDEX(Batters[Stance],MATCH('2013_roster_v1.4'!$A238*100+'2013_roster_v1.4'!$B238,Batters[[rbikey]:[rbikey]],0))</f>
        <v>0</v>
      </c>
      <c r="E238">
        <f>INDEX(Batters[AVG],MATCH('2013_roster_v1.4'!$A238*100+'2013_roster_v1.4'!$B238,Batters[[rbikey]:[rbikey]],0))</f>
        <v>203</v>
      </c>
      <c r="F238">
        <f>INDEX(Batters[HR],MATCH('2013_roster_v1.4'!$A238*100+'2013_roster_v1.4'!$B238,Batters[[rbikey]:[rbikey]],0))</f>
        <v>8</v>
      </c>
      <c r="G238">
        <f>INDEX(Batters[Contact],MATCH('2013_roster_v1.4'!$A238*100+'2013_roster_v1.4'!$B238,Batters[[rbikey]:[rbikey]],0))</f>
        <v>27</v>
      </c>
      <c r="H238">
        <f>INDEX(Batters[Power],MATCH('2013_roster_v1.4'!$A238*100+'2013_roster_v1.4'!$B238,Batters[[rbikey]:[rbikey]],0))</f>
        <v>745</v>
      </c>
      <c r="I238">
        <f>INDEX(Batters[Speed],MATCH('2013_roster_v1.4'!$A238*100+'2013_roster_v1.4'!$B238,Batters[[rbikey]:[rbikey]],0))</f>
        <v>123</v>
      </c>
      <c r="J238">
        <f>INDEX(Batters[Fielding],MATCH('2013_roster_v1.4'!$A238*100+'2013_roster_v1.4'!$B238,Batters[[rbikey]:[rbikey]],0))</f>
        <v>1</v>
      </c>
      <c r="K238">
        <f>INDEX(Batters[Switch],MATCH('2013_roster_v1.4'!$A238*100+'2013_roster_v1.4'!$B238,Batters[[rbikey]:[rbikey]],0))</f>
        <v>1</v>
      </c>
    </row>
    <row r="239" spans="1:11" x14ac:dyDescent="0.25">
      <c r="A239">
        <v>47</v>
      </c>
      <c r="B239">
        <v>13</v>
      </c>
      <c r="C239" t="str">
        <f>INDEX(Batters[rbiname],MATCH('2013_roster_v1.4'!$A239*100+'2013_roster_v1.4'!$B239,Batters[[rbikey]:[rbikey]],0))</f>
        <v>J.Hicks</v>
      </c>
      <c r="D239">
        <f>INDEX(Batters[Stance],MATCH('2013_roster_v1.4'!$A239*100+'2013_roster_v1.4'!$B239,Batters[[rbikey]:[rbikey]],0))</f>
        <v>0</v>
      </c>
      <c r="E239">
        <f>INDEX(Batters[AVG],MATCH('2013_roster_v1.4'!$A239*100+'2013_roster_v1.4'!$B239,Batters[[rbikey]:[rbikey]],0))</f>
        <v>210</v>
      </c>
      <c r="F239">
        <f>INDEX(Batters[HR],MATCH('2013_roster_v1.4'!$A239*100+'2013_roster_v1.4'!$B239,Batters[[rbikey]:[rbikey]],0))</f>
        <v>13</v>
      </c>
      <c r="G239">
        <f>INDEX(Batters[Contact],MATCH('2013_roster_v1.4'!$A239*100+'2013_roster_v1.4'!$B239,Batters[[rbikey]:[rbikey]],0))</f>
        <v>26</v>
      </c>
      <c r="H239">
        <f>INDEX(Batters[Power],MATCH('2013_roster_v1.4'!$A239*100+'2013_roster_v1.4'!$B239,Batters[[rbikey]:[rbikey]],0))</f>
        <v>769</v>
      </c>
      <c r="I239">
        <f>INDEX(Batters[Speed],MATCH('2013_roster_v1.4'!$A239*100+'2013_roster_v1.4'!$B239,Batters[[rbikey]:[rbikey]],0))</f>
        <v>120</v>
      </c>
      <c r="J239">
        <f>INDEX(Batters[Fielding],MATCH('2013_roster_v1.4'!$A239*100+'2013_roster_v1.4'!$B239,Batters[[rbikey]:[rbikey]],0))</f>
        <v>0</v>
      </c>
      <c r="K239">
        <f>INDEX(Batters[Switch],MATCH('2013_roster_v1.4'!$A239*100+'2013_roster_v1.4'!$B239,Batters[[rbikey]:[rbikey]],0))</f>
        <v>0</v>
      </c>
    </row>
    <row r="240" spans="1:11" x14ac:dyDescent="0.25">
      <c r="A240">
        <v>48</v>
      </c>
      <c r="B240">
        <v>0</v>
      </c>
      <c r="C240" t="str">
        <f>INDEX(Batters[rbiname],MATCH('2013_roster_v1.4'!$A240*100+'2013_roster_v1.4'!$B240,Batters[[rbikey]:[rbikey]],0))</f>
        <v>Laureano</v>
      </c>
      <c r="D240">
        <f>INDEX(Batters[Stance],MATCH('2013_roster_v1.4'!$A240*100+'2013_roster_v1.4'!$B240,Batters[[rbikey]:[rbikey]],0))</f>
        <v>0</v>
      </c>
      <c r="E240">
        <f>INDEX(Batters[AVG],MATCH('2013_roster_v1.4'!$A240*100+'2013_roster_v1.4'!$B240,Batters[[rbikey]:[rbikey]],0))</f>
        <v>288</v>
      </c>
      <c r="F240">
        <f>INDEX(Batters[HR],MATCH('2013_roster_v1.4'!$A240*100+'2013_roster_v1.4'!$B240,Batters[[rbikey]:[rbikey]],0))</f>
        <v>24</v>
      </c>
      <c r="G240">
        <f>INDEX(Batters[Contact],MATCH('2013_roster_v1.4'!$A240*100+'2013_roster_v1.4'!$B240,Batters[[rbikey]:[rbikey]],0))</f>
        <v>14</v>
      </c>
      <c r="H240">
        <f>INDEX(Batters[Power],MATCH('2013_roster_v1.4'!$A240*100+'2013_roster_v1.4'!$B240,Batters[[rbikey]:[rbikey]],0))</f>
        <v>841</v>
      </c>
      <c r="I240">
        <f>INDEX(Batters[Speed],MATCH('2013_roster_v1.4'!$A240*100+'2013_roster_v1.4'!$B240,Batters[[rbikey]:[rbikey]],0))</f>
        <v>129</v>
      </c>
      <c r="J240">
        <f>INDEX(Batters[Fielding],MATCH('2013_roster_v1.4'!$A240*100+'2013_roster_v1.4'!$B240,Batters[[rbikey]:[rbikey]],0))</f>
        <v>2</v>
      </c>
      <c r="K240">
        <f>INDEX(Batters[Switch],MATCH('2013_roster_v1.4'!$A240*100+'2013_roster_v1.4'!$B240,Batters[[rbikey]:[rbikey]],0))</f>
        <v>0</v>
      </c>
    </row>
    <row r="241" spans="1:11" x14ac:dyDescent="0.25">
      <c r="A241">
        <v>48</v>
      </c>
      <c r="B241">
        <v>1</v>
      </c>
      <c r="C241" t="str">
        <f>INDEX(Batters[rbiname],MATCH('2013_roster_v1.4'!$A241*100+'2013_roster_v1.4'!$B241,Batters[[rbikey]:[rbikey]],0))</f>
        <v>M.Canha</v>
      </c>
      <c r="D241">
        <f>INDEX(Batters[Stance],MATCH('2013_roster_v1.4'!$A241*100+'2013_roster_v1.4'!$B241,Batters[[rbikey]:[rbikey]],0))</f>
        <v>0</v>
      </c>
      <c r="E241">
        <f>INDEX(Batters[AVG],MATCH('2013_roster_v1.4'!$A241*100+'2013_roster_v1.4'!$B241,Batters[[rbikey]:[rbikey]],0))</f>
        <v>273</v>
      </c>
      <c r="F241">
        <f>INDEX(Batters[HR],MATCH('2013_roster_v1.4'!$A241*100+'2013_roster_v1.4'!$B241,Batters[[rbikey]:[rbikey]],0))</f>
        <v>26</v>
      </c>
      <c r="G241">
        <f>INDEX(Batters[Contact],MATCH('2013_roster_v1.4'!$A241*100+'2013_roster_v1.4'!$B241,Batters[[rbikey]:[rbikey]],0))</f>
        <v>17</v>
      </c>
      <c r="H241">
        <f>INDEX(Batters[Power],MATCH('2013_roster_v1.4'!$A241*100+'2013_roster_v1.4'!$B241,Batters[[rbikey]:[rbikey]],0))</f>
        <v>850</v>
      </c>
      <c r="I241">
        <f>INDEX(Batters[Speed],MATCH('2013_roster_v1.4'!$A241*100+'2013_roster_v1.4'!$B241,Batters[[rbikey]:[rbikey]],0))</f>
        <v>122</v>
      </c>
      <c r="J241">
        <f>INDEX(Batters[Fielding],MATCH('2013_roster_v1.4'!$A241*100+'2013_roster_v1.4'!$B241,Batters[[rbikey]:[rbikey]],0))</f>
        <v>2</v>
      </c>
      <c r="K241">
        <f>INDEX(Batters[Switch],MATCH('2013_roster_v1.4'!$A241*100+'2013_roster_v1.4'!$B241,Batters[[rbikey]:[rbikey]],0))</f>
        <v>0</v>
      </c>
    </row>
    <row r="242" spans="1:11" x14ac:dyDescent="0.25">
      <c r="A242">
        <v>48</v>
      </c>
      <c r="B242">
        <v>2</v>
      </c>
      <c r="C242" t="str">
        <f>INDEX(Batters[rbiname],MATCH('2013_roster_v1.4'!$A242*100+'2013_roster_v1.4'!$B242,Batters[[rbikey]:[rbikey]],0))</f>
        <v>M.Semien</v>
      </c>
      <c r="D242">
        <f>INDEX(Batters[Stance],MATCH('2013_roster_v1.4'!$A242*100+'2013_roster_v1.4'!$B242,Batters[[rbikey]:[rbikey]],0))</f>
        <v>0</v>
      </c>
      <c r="E242">
        <f>INDEX(Batters[AVG],MATCH('2013_roster_v1.4'!$A242*100+'2013_roster_v1.4'!$B242,Batters[[rbikey]:[rbikey]],0))</f>
        <v>285</v>
      </c>
      <c r="F242">
        <f>INDEX(Batters[HR],MATCH('2013_roster_v1.4'!$A242*100+'2013_roster_v1.4'!$B242,Batters[[rbikey]:[rbikey]],0))</f>
        <v>33</v>
      </c>
      <c r="G242">
        <f>INDEX(Batters[Contact],MATCH('2013_roster_v1.4'!$A242*100+'2013_roster_v1.4'!$B242,Batters[[rbikey]:[rbikey]],0))</f>
        <v>15</v>
      </c>
      <c r="H242">
        <f>INDEX(Batters[Power],MATCH('2013_roster_v1.4'!$A242*100+'2013_roster_v1.4'!$B242,Batters[[rbikey]:[rbikey]],0))</f>
        <v>886</v>
      </c>
      <c r="I242">
        <f>INDEX(Batters[Speed],MATCH('2013_roster_v1.4'!$A242*100+'2013_roster_v1.4'!$B242,Batters[[rbikey]:[rbikey]],0))</f>
        <v>125</v>
      </c>
      <c r="J242">
        <f>INDEX(Batters[Fielding],MATCH('2013_roster_v1.4'!$A242*100+'2013_roster_v1.4'!$B242,Batters[[rbikey]:[rbikey]],0))</f>
        <v>1</v>
      </c>
      <c r="K242">
        <f>INDEX(Batters[Switch],MATCH('2013_roster_v1.4'!$A242*100+'2013_roster_v1.4'!$B242,Batters[[rbikey]:[rbikey]],0))</f>
        <v>0</v>
      </c>
    </row>
    <row r="243" spans="1:11" x14ac:dyDescent="0.25">
      <c r="A243">
        <v>48</v>
      </c>
      <c r="B243">
        <v>3</v>
      </c>
      <c r="C243" t="str">
        <f>INDEX(Batters[rbiname],MATCH('2013_roster_v1.4'!$A243*100+'2013_roster_v1.4'!$B243,Batters[[rbikey]:[rbikey]],0))</f>
        <v>M.Olson</v>
      </c>
      <c r="D243">
        <f>INDEX(Batters[Stance],MATCH('2013_roster_v1.4'!$A243*100+'2013_roster_v1.4'!$B243,Batters[[rbikey]:[rbikey]],0))</f>
        <v>1</v>
      </c>
      <c r="E243">
        <f>INDEX(Batters[AVG],MATCH('2013_roster_v1.4'!$A243*100+'2013_roster_v1.4'!$B243,Batters[[rbikey]:[rbikey]],0))</f>
        <v>267</v>
      </c>
      <c r="F243">
        <f>INDEX(Batters[HR],MATCH('2013_roster_v1.4'!$A243*100+'2013_roster_v1.4'!$B243,Batters[[rbikey]:[rbikey]],0))</f>
        <v>36</v>
      </c>
      <c r="G243">
        <f>INDEX(Batters[Contact],MATCH('2013_roster_v1.4'!$A243*100+'2013_roster_v1.4'!$B243,Batters[[rbikey]:[rbikey]],0))</f>
        <v>18</v>
      </c>
      <c r="H243">
        <f>INDEX(Batters[Power],MATCH('2013_roster_v1.4'!$A243*100+'2013_roster_v1.4'!$B243,Batters[[rbikey]:[rbikey]],0))</f>
        <v>903</v>
      </c>
      <c r="I243">
        <f>INDEX(Batters[Speed],MATCH('2013_roster_v1.4'!$A243*100+'2013_roster_v1.4'!$B243,Batters[[rbikey]:[rbikey]],0))</f>
        <v>120</v>
      </c>
      <c r="J243">
        <f>INDEX(Batters[Fielding],MATCH('2013_roster_v1.4'!$A243*100+'2013_roster_v1.4'!$B243,Batters[[rbikey]:[rbikey]],0))</f>
        <v>1</v>
      </c>
      <c r="K243">
        <f>INDEX(Batters[Switch],MATCH('2013_roster_v1.4'!$A243*100+'2013_roster_v1.4'!$B243,Batters[[rbikey]:[rbikey]],0))</f>
        <v>0</v>
      </c>
    </row>
    <row r="244" spans="1:11" x14ac:dyDescent="0.25">
      <c r="A244">
        <v>48</v>
      </c>
      <c r="B244">
        <v>4</v>
      </c>
      <c r="C244" t="str">
        <f>INDEX(Batters[rbiname],MATCH('2013_roster_v1.4'!$A244*100+'2013_roster_v1.4'!$B244,Batters[[rbikey]:[rbikey]],0))</f>
        <v>Chapman</v>
      </c>
      <c r="D244">
        <f>INDEX(Batters[Stance],MATCH('2013_roster_v1.4'!$A244*100+'2013_roster_v1.4'!$B244,Batters[[rbikey]:[rbikey]],0))</f>
        <v>0</v>
      </c>
      <c r="E244">
        <f>INDEX(Batters[AVG],MATCH('2013_roster_v1.4'!$A244*100+'2013_roster_v1.4'!$B244,Batters[[rbikey]:[rbikey]],0))</f>
        <v>249</v>
      </c>
      <c r="F244">
        <f>INDEX(Batters[HR],MATCH('2013_roster_v1.4'!$A244*100+'2013_roster_v1.4'!$B244,Batters[[rbikey]:[rbikey]],0))</f>
        <v>36</v>
      </c>
      <c r="G244">
        <f>INDEX(Batters[Contact],MATCH('2013_roster_v1.4'!$A244*100+'2013_roster_v1.4'!$B244,Batters[[rbikey]:[rbikey]],0))</f>
        <v>21</v>
      </c>
      <c r="H244">
        <f>INDEX(Batters[Power],MATCH('2013_roster_v1.4'!$A244*100+'2013_roster_v1.4'!$B244,Batters[[rbikey]:[rbikey]],0))</f>
        <v>899</v>
      </c>
      <c r="I244">
        <f>INDEX(Batters[Speed],MATCH('2013_roster_v1.4'!$A244*100+'2013_roster_v1.4'!$B244,Batters[[rbikey]:[rbikey]],0))</f>
        <v>122</v>
      </c>
      <c r="J244">
        <f>INDEX(Batters[Fielding],MATCH('2013_roster_v1.4'!$A244*100+'2013_roster_v1.4'!$B244,Batters[[rbikey]:[rbikey]],0))</f>
        <v>1</v>
      </c>
      <c r="K244">
        <f>INDEX(Batters[Switch],MATCH('2013_roster_v1.4'!$A244*100+'2013_roster_v1.4'!$B244,Batters[[rbikey]:[rbikey]],0))</f>
        <v>0</v>
      </c>
    </row>
    <row r="245" spans="1:11" x14ac:dyDescent="0.25">
      <c r="A245">
        <v>48</v>
      </c>
      <c r="B245">
        <v>5</v>
      </c>
      <c r="C245" t="str">
        <f>INDEX(Batters[rbiname],MATCH('2013_roster_v1.4'!$A245*100+'2013_roster_v1.4'!$B245,Batters[[rbikey]:[rbikey]],0))</f>
        <v>S.Brown</v>
      </c>
      <c r="D245">
        <f>INDEX(Batters[Stance],MATCH('2013_roster_v1.4'!$A245*100+'2013_roster_v1.4'!$B245,Batters[[rbikey]:[rbikey]],0))</f>
        <v>1</v>
      </c>
      <c r="E245">
        <f>INDEX(Batters[AVG],MATCH('2013_roster_v1.4'!$A245*100+'2013_roster_v1.4'!$B245,Batters[[rbikey]:[rbikey]],0))</f>
        <v>293</v>
      </c>
      <c r="F245">
        <f>INDEX(Batters[HR],MATCH('2013_roster_v1.4'!$A245*100+'2013_roster_v1.4'!$B245,Batters[[rbikey]:[rbikey]],0))</f>
        <v>0</v>
      </c>
      <c r="G245">
        <f>INDEX(Batters[Contact],MATCH('2013_roster_v1.4'!$A245*100+'2013_roster_v1.4'!$B245,Batters[[rbikey]:[rbikey]],0))</f>
        <v>13</v>
      </c>
      <c r="H245">
        <f>INDEX(Batters[Power],MATCH('2013_roster_v1.4'!$A245*100+'2013_roster_v1.4'!$B245,Batters[[rbikey]:[rbikey]],0))</f>
        <v>714</v>
      </c>
      <c r="I245">
        <f>INDEX(Batters[Speed],MATCH('2013_roster_v1.4'!$A245*100+'2013_roster_v1.4'!$B245,Batters[[rbikey]:[rbikey]],0))</f>
        <v>122</v>
      </c>
      <c r="J245">
        <f>INDEX(Batters[Fielding],MATCH('2013_roster_v1.4'!$A245*100+'2013_roster_v1.4'!$B245,Batters[[rbikey]:[rbikey]],0))</f>
        <v>2</v>
      </c>
      <c r="K245">
        <f>INDEX(Batters[Switch],MATCH('2013_roster_v1.4'!$A245*100+'2013_roster_v1.4'!$B245,Batters[[rbikey]:[rbikey]],0))</f>
        <v>0</v>
      </c>
    </row>
    <row r="246" spans="1:11" x14ac:dyDescent="0.25">
      <c r="A246">
        <v>48</v>
      </c>
      <c r="B246">
        <v>6</v>
      </c>
      <c r="C246" t="str">
        <f>INDEX(Batters[rbiname],MATCH('2013_roster_v1.4'!$A246*100+'2013_roster_v1.4'!$B246,Batters[[rbikey]:[rbikey]],0))</f>
        <v>Piscotty</v>
      </c>
      <c r="D246">
        <f>INDEX(Batters[Stance],MATCH('2013_roster_v1.4'!$A246*100+'2013_roster_v1.4'!$B246,Batters[[rbikey]:[rbikey]],0))</f>
        <v>0</v>
      </c>
      <c r="E246">
        <f>INDEX(Batters[AVG],MATCH('2013_roster_v1.4'!$A246*100+'2013_roster_v1.4'!$B246,Batters[[rbikey]:[rbikey]],0))</f>
        <v>249</v>
      </c>
      <c r="F246">
        <f>INDEX(Batters[HR],MATCH('2013_roster_v1.4'!$A246*100+'2013_roster_v1.4'!$B246,Batters[[rbikey]:[rbikey]],0))</f>
        <v>13</v>
      </c>
      <c r="G246">
        <f>INDEX(Batters[Contact],MATCH('2013_roster_v1.4'!$A246*100+'2013_roster_v1.4'!$B246,Batters[[rbikey]:[rbikey]],0))</f>
        <v>21</v>
      </c>
      <c r="H246">
        <f>INDEX(Batters[Power],MATCH('2013_roster_v1.4'!$A246*100+'2013_roster_v1.4'!$B246,Batters[[rbikey]:[rbikey]],0))</f>
        <v>772</v>
      </c>
      <c r="I246">
        <f>INDEX(Batters[Speed],MATCH('2013_roster_v1.4'!$A246*100+'2013_roster_v1.4'!$B246,Batters[[rbikey]:[rbikey]],0))</f>
        <v>122</v>
      </c>
      <c r="J246">
        <f>INDEX(Batters[Fielding],MATCH('2013_roster_v1.4'!$A246*100+'2013_roster_v1.4'!$B246,Batters[[rbikey]:[rbikey]],0))</f>
        <v>2</v>
      </c>
      <c r="K246">
        <f>INDEX(Batters[Switch],MATCH('2013_roster_v1.4'!$A246*100+'2013_roster_v1.4'!$B246,Batters[[rbikey]:[rbikey]],0))</f>
        <v>0</v>
      </c>
    </row>
    <row r="247" spans="1:11" x14ac:dyDescent="0.25">
      <c r="A247">
        <v>48</v>
      </c>
      <c r="B247">
        <v>7</v>
      </c>
      <c r="C247" t="str">
        <f>INDEX(Batters[rbiname],MATCH('2013_roster_v1.4'!$A247*100+'2013_roster_v1.4'!$B247,Batters[[rbikey]:[rbikey]],0))</f>
        <v>J.Profar</v>
      </c>
      <c r="D247">
        <f>INDEX(Batters[Stance],MATCH('2013_roster_v1.4'!$A247*100+'2013_roster_v1.4'!$B247,Batters[[rbikey]:[rbikey]],0))</f>
        <v>0</v>
      </c>
      <c r="E247">
        <f>INDEX(Batters[AVG],MATCH('2013_roster_v1.4'!$A247*100+'2013_roster_v1.4'!$B247,Batters[[rbikey]:[rbikey]],0))</f>
        <v>218</v>
      </c>
      <c r="F247">
        <f>INDEX(Batters[HR],MATCH('2013_roster_v1.4'!$A247*100+'2013_roster_v1.4'!$B247,Batters[[rbikey]:[rbikey]],0))</f>
        <v>20</v>
      </c>
      <c r="G247">
        <f>INDEX(Batters[Contact],MATCH('2013_roster_v1.4'!$A247*100+'2013_roster_v1.4'!$B247,Batters[[rbikey]:[rbikey]],0))</f>
        <v>25</v>
      </c>
      <c r="H247">
        <f>INDEX(Batters[Power],MATCH('2013_roster_v1.4'!$A247*100+'2013_roster_v1.4'!$B247,Batters[[rbikey]:[rbikey]],0))</f>
        <v>807</v>
      </c>
      <c r="I247">
        <f>INDEX(Batters[Speed],MATCH('2013_roster_v1.4'!$A247*100+'2013_roster_v1.4'!$B247,Batters[[rbikey]:[rbikey]],0))</f>
        <v>127</v>
      </c>
      <c r="J247">
        <f>INDEX(Batters[Fielding],MATCH('2013_roster_v1.4'!$A247*100+'2013_roster_v1.4'!$B247,Batters[[rbikey]:[rbikey]],0))</f>
        <v>1</v>
      </c>
      <c r="K247">
        <f>INDEX(Batters[Switch],MATCH('2013_roster_v1.4'!$A247*100+'2013_roster_v1.4'!$B247,Batters[[rbikey]:[rbikey]],0))</f>
        <v>1</v>
      </c>
    </row>
    <row r="248" spans="1:11" x14ac:dyDescent="0.25">
      <c r="A248">
        <v>48</v>
      </c>
      <c r="B248">
        <v>8</v>
      </c>
      <c r="C248" t="str">
        <f>INDEX(Batters[rbiname],MATCH('2013_roster_v1.4'!$A248*100+'2013_roster_v1.4'!$B248,Batters[[rbikey]:[rbikey]],0))</f>
        <v>C.Pinder</v>
      </c>
      <c r="D248">
        <f>INDEX(Batters[Stance],MATCH('2013_roster_v1.4'!$A248*100+'2013_roster_v1.4'!$B248,Batters[[rbikey]:[rbikey]],0))</f>
        <v>0</v>
      </c>
      <c r="E248">
        <f>INDEX(Batters[AVG],MATCH('2013_roster_v1.4'!$A248*100+'2013_roster_v1.4'!$B248,Batters[[rbikey]:[rbikey]],0))</f>
        <v>240</v>
      </c>
      <c r="F248">
        <f>INDEX(Batters[HR],MATCH('2013_roster_v1.4'!$A248*100+'2013_roster_v1.4'!$B248,Batters[[rbikey]:[rbikey]],0))</f>
        <v>13</v>
      </c>
      <c r="G248">
        <f>INDEX(Batters[Contact],MATCH('2013_roster_v1.4'!$A248*100+'2013_roster_v1.4'!$B248,Batters[[rbikey]:[rbikey]],0))</f>
        <v>22</v>
      </c>
      <c r="H248">
        <f>INDEX(Batters[Power],MATCH('2013_roster_v1.4'!$A248*100+'2013_roster_v1.4'!$B248,Batters[[rbikey]:[rbikey]],0))</f>
        <v>773</v>
      </c>
      <c r="I248">
        <f>INDEX(Batters[Speed],MATCH('2013_roster_v1.4'!$A248*100+'2013_roster_v1.4'!$B248,Batters[[rbikey]:[rbikey]],0))</f>
        <v>120</v>
      </c>
      <c r="J248">
        <f>INDEX(Batters[Fielding],MATCH('2013_roster_v1.4'!$A248*100+'2013_roster_v1.4'!$B248,Batters[[rbikey]:[rbikey]],0))</f>
        <v>2</v>
      </c>
      <c r="K248">
        <f>INDEX(Batters[Switch],MATCH('2013_roster_v1.4'!$A248*100+'2013_roster_v1.4'!$B248,Batters[[rbikey]:[rbikey]],0))</f>
        <v>0</v>
      </c>
    </row>
    <row r="249" spans="1:11" x14ac:dyDescent="0.25">
      <c r="A249">
        <v>48</v>
      </c>
      <c r="B249">
        <v>9</v>
      </c>
      <c r="C249" t="str">
        <f>INDEX(Batters[rbiname],MATCH('2013_roster_v1.4'!$A249*100+'2013_roster_v1.4'!$B249,Batters[[rbikey]:[rbikey]],0))</f>
        <v>Phegley</v>
      </c>
      <c r="D249">
        <f>INDEX(Batters[Stance],MATCH('2013_roster_v1.4'!$A249*100+'2013_roster_v1.4'!$B249,Batters[[rbikey]:[rbikey]],0))</f>
        <v>0</v>
      </c>
      <c r="E249">
        <f>INDEX(Batters[AVG],MATCH('2013_roster_v1.4'!$A249*100+'2013_roster_v1.4'!$B249,Batters[[rbikey]:[rbikey]],0))</f>
        <v>239</v>
      </c>
      <c r="F249">
        <f>INDEX(Batters[HR],MATCH('2013_roster_v1.4'!$A249*100+'2013_roster_v1.4'!$B249,Batters[[rbikey]:[rbikey]],0))</f>
        <v>12</v>
      </c>
      <c r="G249">
        <f>INDEX(Batters[Contact],MATCH('2013_roster_v1.4'!$A249*100+'2013_roster_v1.4'!$B249,Batters[[rbikey]:[rbikey]],0))</f>
        <v>22</v>
      </c>
      <c r="H249">
        <f>INDEX(Batters[Power],MATCH('2013_roster_v1.4'!$A249*100+'2013_roster_v1.4'!$B249,Batters[[rbikey]:[rbikey]],0))</f>
        <v>767</v>
      </c>
      <c r="I249">
        <f>INDEX(Batters[Speed],MATCH('2013_roster_v1.4'!$A249*100+'2013_roster_v1.4'!$B249,Batters[[rbikey]:[rbikey]],0))</f>
        <v>120</v>
      </c>
      <c r="J249">
        <f>INDEX(Batters[Fielding],MATCH('2013_roster_v1.4'!$A249*100+'2013_roster_v1.4'!$B249,Batters[[rbikey]:[rbikey]],0))</f>
        <v>0</v>
      </c>
      <c r="K249">
        <f>INDEX(Batters[Switch],MATCH('2013_roster_v1.4'!$A249*100+'2013_roster_v1.4'!$B249,Batters[[rbikey]:[rbikey]],0))</f>
        <v>0</v>
      </c>
    </row>
    <row r="250" spans="1:11" x14ac:dyDescent="0.25">
      <c r="A250">
        <v>48</v>
      </c>
      <c r="B250">
        <v>10</v>
      </c>
      <c r="C250" t="str">
        <f>INDEX(Batters[rbiname],MATCH('2013_roster_v1.4'!$A250*100+'2013_roster_v1.4'!$B250,Batters[[rbikey]:[rbikey]],0))</f>
        <v>Grossman</v>
      </c>
      <c r="D250">
        <f>INDEX(Batters[Stance],MATCH('2013_roster_v1.4'!$A250*100+'2013_roster_v1.4'!$B250,Batters[[rbikey]:[rbikey]],0))</f>
        <v>0</v>
      </c>
      <c r="E250">
        <f>INDEX(Batters[AVG],MATCH('2013_roster_v1.4'!$A250*100+'2013_roster_v1.4'!$B250,Batters[[rbikey]:[rbikey]],0))</f>
        <v>240</v>
      </c>
      <c r="F250">
        <f>INDEX(Batters[HR],MATCH('2013_roster_v1.4'!$A250*100+'2013_roster_v1.4'!$B250,Batters[[rbikey]:[rbikey]],0))</f>
        <v>6</v>
      </c>
      <c r="G250">
        <f>INDEX(Batters[Contact],MATCH('2013_roster_v1.4'!$A250*100+'2013_roster_v1.4'!$B250,Batters[[rbikey]:[rbikey]],0))</f>
        <v>22</v>
      </c>
      <c r="H250">
        <f>INDEX(Batters[Power],MATCH('2013_roster_v1.4'!$A250*100+'2013_roster_v1.4'!$B250,Batters[[rbikey]:[rbikey]],0))</f>
        <v>735</v>
      </c>
      <c r="I250">
        <f>INDEX(Batters[Speed],MATCH('2013_roster_v1.4'!$A250*100+'2013_roster_v1.4'!$B250,Batters[[rbikey]:[rbikey]],0))</f>
        <v>126</v>
      </c>
      <c r="J250">
        <f>INDEX(Batters[Fielding],MATCH('2013_roster_v1.4'!$A250*100+'2013_roster_v1.4'!$B250,Batters[[rbikey]:[rbikey]],0))</f>
        <v>2</v>
      </c>
      <c r="K250">
        <f>INDEX(Batters[Switch],MATCH('2013_roster_v1.4'!$A250*100+'2013_roster_v1.4'!$B250,Batters[[rbikey]:[rbikey]],0))</f>
        <v>1</v>
      </c>
    </row>
    <row r="251" spans="1:11" x14ac:dyDescent="0.25">
      <c r="A251">
        <v>48</v>
      </c>
      <c r="B251">
        <v>11</v>
      </c>
      <c r="C251" t="str">
        <f>INDEX(Batters[rbiname],MATCH('2013_roster_v1.4'!$A251*100+'2013_roster_v1.4'!$B251,Batters[[rbikey]:[rbikey]],0))</f>
        <v>K.Davis</v>
      </c>
      <c r="D251">
        <f>INDEX(Batters[Stance],MATCH('2013_roster_v1.4'!$A251*100+'2013_roster_v1.4'!$B251,Batters[[rbikey]:[rbikey]],0))</f>
        <v>0</v>
      </c>
      <c r="E251">
        <f>INDEX(Batters[AVG],MATCH('2013_roster_v1.4'!$A251*100+'2013_roster_v1.4'!$B251,Batters[[rbikey]:[rbikey]],0))</f>
        <v>220</v>
      </c>
      <c r="F251">
        <f>INDEX(Batters[HR],MATCH('2013_roster_v1.4'!$A251*100+'2013_roster_v1.4'!$B251,Batters[[rbikey]:[rbikey]],0))</f>
        <v>23</v>
      </c>
      <c r="G251">
        <f>INDEX(Batters[Contact],MATCH('2013_roster_v1.4'!$A251*100+'2013_roster_v1.4'!$B251,Batters[[rbikey]:[rbikey]],0))</f>
        <v>25</v>
      </c>
      <c r="H251">
        <f>INDEX(Batters[Power],MATCH('2013_roster_v1.4'!$A251*100+'2013_roster_v1.4'!$B251,Batters[[rbikey]:[rbikey]],0))</f>
        <v>819</v>
      </c>
      <c r="I251">
        <f>INDEX(Batters[Speed],MATCH('2013_roster_v1.4'!$A251*100+'2013_roster_v1.4'!$B251,Batters[[rbikey]:[rbikey]],0))</f>
        <v>120</v>
      </c>
      <c r="J251">
        <f>INDEX(Batters[Fielding],MATCH('2013_roster_v1.4'!$A251*100+'2013_roster_v1.4'!$B251,Batters[[rbikey]:[rbikey]],0))</f>
        <v>2</v>
      </c>
      <c r="K251">
        <f>INDEX(Batters[Switch],MATCH('2013_roster_v1.4'!$A251*100+'2013_roster_v1.4'!$B251,Batters[[rbikey]:[rbikey]],0))</f>
        <v>0</v>
      </c>
    </row>
    <row r="252" spans="1:11" x14ac:dyDescent="0.25">
      <c r="A252">
        <v>48</v>
      </c>
      <c r="B252">
        <v>12</v>
      </c>
      <c r="C252" t="str">
        <f>INDEX(Batters[rbiname],MATCH('2013_roster_v1.4'!$A252*100+'2013_roster_v1.4'!$B252,Batters[[rbikey]:[rbikey]],0))</f>
        <v>Morales</v>
      </c>
      <c r="D252">
        <f>INDEX(Batters[Stance],MATCH('2013_roster_v1.4'!$A252*100+'2013_roster_v1.4'!$B252,Batters[[rbikey]:[rbikey]],0))</f>
        <v>0</v>
      </c>
      <c r="E252">
        <f>INDEX(Batters[AVG],MATCH('2013_roster_v1.4'!$A252*100+'2013_roster_v1.4'!$B252,Batters[[rbikey]:[rbikey]],0))</f>
        <v>204</v>
      </c>
      <c r="F252">
        <f>INDEX(Batters[HR],MATCH('2013_roster_v1.4'!$A252*100+'2013_roster_v1.4'!$B252,Batters[[rbikey]:[rbikey]],0))</f>
        <v>1</v>
      </c>
      <c r="G252">
        <f>INDEX(Batters[Contact],MATCH('2013_roster_v1.4'!$A252*100+'2013_roster_v1.4'!$B252,Batters[[rbikey]:[rbikey]],0))</f>
        <v>27</v>
      </c>
      <c r="H252">
        <f>INDEX(Batters[Power],MATCH('2013_roster_v1.4'!$A252*100+'2013_roster_v1.4'!$B252,Batters[[rbikey]:[rbikey]],0))</f>
        <v>710</v>
      </c>
      <c r="I252">
        <f>INDEX(Batters[Speed],MATCH('2013_roster_v1.4'!$A252*100+'2013_roster_v1.4'!$B252,Batters[[rbikey]:[rbikey]],0))</f>
        <v>120</v>
      </c>
      <c r="J252">
        <f>INDEX(Batters[Fielding],MATCH('2013_roster_v1.4'!$A252*100+'2013_roster_v1.4'!$B252,Batters[[rbikey]:[rbikey]],0))</f>
        <v>1</v>
      </c>
      <c r="K252">
        <f>INDEX(Batters[Switch],MATCH('2013_roster_v1.4'!$A252*100+'2013_roster_v1.4'!$B252,Batters[[rbikey]:[rbikey]],0))</f>
        <v>1</v>
      </c>
    </row>
    <row r="253" spans="1:11" x14ac:dyDescent="0.25">
      <c r="A253">
        <v>48</v>
      </c>
      <c r="B253">
        <v>13</v>
      </c>
      <c r="C253" t="str">
        <f>INDEX(Batters[rbiname],MATCH('2013_roster_v1.4'!$A253*100+'2013_roster_v1.4'!$B253,Batters[[rbikey]:[rbikey]],0))</f>
        <v>Herrmann</v>
      </c>
      <c r="D253">
        <f>INDEX(Batters[Stance],MATCH('2013_roster_v1.4'!$A253*100+'2013_roster_v1.4'!$B253,Batters[[rbikey]:[rbikey]],0))</f>
        <v>1</v>
      </c>
      <c r="E253">
        <f>INDEX(Batters[AVG],MATCH('2013_roster_v1.4'!$A253*100+'2013_roster_v1.4'!$B253,Batters[[rbikey]:[rbikey]],0))</f>
        <v>202</v>
      </c>
      <c r="F253">
        <f>INDEX(Batters[HR],MATCH('2013_roster_v1.4'!$A253*100+'2013_roster_v1.4'!$B253,Batters[[rbikey]:[rbikey]],0))</f>
        <v>1</v>
      </c>
      <c r="G253">
        <f>INDEX(Batters[Contact],MATCH('2013_roster_v1.4'!$A253*100+'2013_roster_v1.4'!$B253,Batters[[rbikey]:[rbikey]],0))</f>
        <v>27</v>
      </c>
      <c r="H253">
        <f>INDEX(Batters[Power],MATCH('2013_roster_v1.4'!$A253*100+'2013_roster_v1.4'!$B253,Batters[[rbikey]:[rbikey]],0))</f>
        <v>710</v>
      </c>
      <c r="I253">
        <f>INDEX(Batters[Speed],MATCH('2013_roster_v1.4'!$A253*100+'2013_roster_v1.4'!$B253,Batters[[rbikey]:[rbikey]],0))</f>
        <v>120</v>
      </c>
      <c r="J253">
        <f>INDEX(Batters[Fielding],MATCH('2013_roster_v1.4'!$A253*100+'2013_roster_v1.4'!$B253,Batters[[rbikey]:[rbikey]],0))</f>
        <v>0</v>
      </c>
      <c r="K253">
        <f>INDEX(Batters[Switch],MATCH('2013_roster_v1.4'!$A253*100+'2013_roster_v1.4'!$B253,Batters[[rbikey]:[rbikey]],0))</f>
        <v>0</v>
      </c>
    </row>
    <row r="254" spans="1:11" x14ac:dyDescent="0.25">
      <c r="A254">
        <v>49</v>
      </c>
      <c r="B254">
        <v>0</v>
      </c>
      <c r="C254" t="str">
        <f>INDEX(Batters[rbiname],MATCH('2013_roster_v1.4'!$A254*100+'2013_roster_v1.4'!$B254,Batters[[rbikey]:[rbikey]],0))</f>
        <v>Kingery</v>
      </c>
      <c r="D254">
        <f>INDEX(Batters[Stance],MATCH('2013_roster_v1.4'!$A254*100+'2013_roster_v1.4'!$B254,Batters[[rbikey]:[rbikey]],0))</f>
        <v>0</v>
      </c>
      <c r="E254">
        <f>INDEX(Batters[AVG],MATCH('2013_roster_v1.4'!$A254*100+'2013_roster_v1.4'!$B254,Batters[[rbikey]:[rbikey]],0))</f>
        <v>258</v>
      </c>
      <c r="F254">
        <f>INDEX(Batters[HR],MATCH('2013_roster_v1.4'!$A254*100+'2013_roster_v1.4'!$B254,Batters[[rbikey]:[rbikey]],0))</f>
        <v>19</v>
      </c>
      <c r="G254">
        <f>INDEX(Batters[Contact],MATCH('2013_roster_v1.4'!$A254*100+'2013_roster_v1.4'!$B254,Batters[[rbikey]:[rbikey]],0))</f>
        <v>19</v>
      </c>
      <c r="H254">
        <f>INDEX(Batters[Power],MATCH('2013_roster_v1.4'!$A254*100+'2013_roster_v1.4'!$B254,Batters[[rbikey]:[rbikey]],0))</f>
        <v>810</v>
      </c>
      <c r="I254">
        <f>INDEX(Batters[Speed],MATCH('2013_roster_v1.4'!$A254*100+'2013_roster_v1.4'!$B254,Batters[[rbikey]:[rbikey]],0))</f>
        <v>131</v>
      </c>
      <c r="J254">
        <f>INDEX(Batters[Fielding],MATCH('2013_roster_v1.4'!$A254*100+'2013_roster_v1.4'!$B254,Batters[[rbikey]:[rbikey]],0))</f>
        <v>2</v>
      </c>
      <c r="K254">
        <f>INDEX(Batters[Switch],MATCH('2013_roster_v1.4'!$A254*100+'2013_roster_v1.4'!$B254,Batters[[rbikey]:[rbikey]],0))</f>
        <v>0</v>
      </c>
    </row>
    <row r="255" spans="1:11" x14ac:dyDescent="0.25">
      <c r="A255">
        <v>49</v>
      </c>
      <c r="B255">
        <v>1</v>
      </c>
      <c r="C255" t="str">
        <f>INDEX(Batters[rbiname],MATCH('2013_roster_v1.4'!$A255*100+'2013_roster_v1.4'!$B255,Batters[[rbikey]:[rbikey]],0))</f>
        <v>Dickerso</v>
      </c>
      <c r="D255">
        <f>INDEX(Batters[Stance],MATCH('2013_roster_v1.4'!$A255*100+'2013_roster_v1.4'!$B255,Batters[[rbikey]:[rbikey]],0))</f>
        <v>1</v>
      </c>
      <c r="E255">
        <f>INDEX(Batters[AVG],MATCH('2013_roster_v1.4'!$A255*100+'2013_roster_v1.4'!$B255,Batters[[rbikey]:[rbikey]],0))</f>
        <v>293</v>
      </c>
      <c r="F255">
        <f>INDEX(Batters[HR],MATCH('2013_roster_v1.4'!$A255*100+'2013_roster_v1.4'!$B255,Batters[[rbikey]:[rbikey]],0))</f>
        <v>8</v>
      </c>
      <c r="G255">
        <f>INDEX(Batters[Contact],MATCH('2013_roster_v1.4'!$A255*100+'2013_roster_v1.4'!$B255,Batters[[rbikey]:[rbikey]],0))</f>
        <v>13</v>
      </c>
      <c r="H255">
        <f>INDEX(Batters[Power],MATCH('2013_roster_v1.4'!$A255*100+'2013_roster_v1.4'!$B255,Batters[[rbikey]:[rbikey]],0))</f>
        <v>768</v>
      </c>
      <c r="I255">
        <f>INDEX(Batters[Speed],MATCH('2013_roster_v1.4'!$A255*100+'2013_roster_v1.4'!$B255,Batters[[rbikey]:[rbikey]],0))</f>
        <v>121</v>
      </c>
      <c r="J255">
        <f>INDEX(Batters[Fielding],MATCH('2013_roster_v1.4'!$A255*100+'2013_roster_v1.4'!$B255,Batters[[rbikey]:[rbikey]],0))</f>
        <v>2</v>
      </c>
      <c r="K255">
        <f>INDEX(Batters[Switch],MATCH('2013_roster_v1.4'!$A255*100+'2013_roster_v1.4'!$B255,Batters[[rbikey]:[rbikey]],0))</f>
        <v>0</v>
      </c>
    </row>
    <row r="256" spans="1:11" x14ac:dyDescent="0.25">
      <c r="A256">
        <v>49</v>
      </c>
      <c r="B256">
        <v>2</v>
      </c>
      <c r="C256" t="str">
        <f>INDEX(Batters[rbiname],MATCH('2013_roster_v1.4'!$A256*100+'2013_roster_v1.4'!$B256,Batters[[rbikey]:[rbikey]],0))</f>
        <v>McCutche</v>
      </c>
      <c r="D256">
        <f>INDEX(Batters[Stance],MATCH('2013_roster_v1.4'!$A256*100+'2013_roster_v1.4'!$B256,Batters[[rbikey]:[rbikey]],0))</f>
        <v>0</v>
      </c>
      <c r="E256">
        <f>INDEX(Batters[AVG],MATCH('2013_roster_v1.4'!$A256*100+'2013_roster_v1.4'!$B256,Batters[[rbikey]:[rbikey]],0))</f>
        <v>256</v>
      </c>
      <c r="F256">
        <f>INDEX(Batters[HR],MATCH('2013_roster_v1.4'!$A256*100+'2013_roster_v1.4'!$B256,Batters[[rbikey]:[rbikey]],0))</f>
        <v>10</v>
      </c>
      <c r="G256">
        <f>INDEX(Batters[Contact],MATCH('2013_roster_v1.4'!$A256*100+'2013_roster_v1.4'!$B256,Batters[[rbikey]:[rbikey]],0))</f>
        <v>20</v>
      </c>
      <c r="H256">
        <f>INDEX(Batters[Power],MATCH('2013_roster_v1.4'!$A256*100+'2013_roster_v1.4'!$B256,Batters[[rbikey]:[rbikey]],0))</f>
        <v>764</v>
      </c>
      <c r="I256">
        <f>INDEX(Batters[Speed],MATCH('2013_roster_v1.4'!$A256*100+'2013_roster_v1.4'!$B256,Batters[[rbikey]:[rbikey]],0))</f>
        <v>122</v>
      </c>
      <c r="J256">
        <f>INDEX(Batters[Fielding],MATCH('2013_roster_v1.4'!$A256*100+'2013_roster_v1.4'!$B256,Batters[[rbikey]:[rbikey]],0))</f>
        <v>2</v>
      </c>
      <c r="K256">
        <f>INDEX(Batters[Switch],MATCH('2013_roster_v1.4'!$A256*100+'2013_roster_v1.4'!$B256,Batters[[rbikey]:[rbikey]],0))</f>
        <v>0</v>
      </c>
    </row>
    <row r="257" spans="1:11" x14ac:dyDescent="0.25">
      <c r="A257">
        <v>49</v>
      </c>
      <c r="B257">
        <v>3</v>
      </c>
      <c r="C257" t="str">
        <f>INDEX(Batters[rbiname],MATCH('2013_roster_v1.4'!$A257*100+'2013_roster_v1.4'!$B257,Batters[[rbikey]:[rbikey]],0))</f>
        <v>B.Harper</v>
      </c>
      <c r="D257">
        <f>INDEX(Batters[Stance],MATCH('2013_roster_v1.4'!$A257*100+'2013_roster_v1.4'!$B257,Batters[[rbikey]:[rbikey]],0))</f>
        <v>1</v>
      </c>
      <c r="E257">
        <f>INDEX(Batters[AVG],MATCH('2013_roster_v1.4'!$A257*100+'2013_roster_v1.4'!$B257,Batters[[rbikey]:[rbikey]],0))</f>
        <v>260</v>
      </c>
      <c r="F257">
        <f>INDEX(Batters[HR],MATCH('2013_roster_v1.4'!$A257*100+'2013_roster_v1.4'!$B257,Batters[[rbikey]:[rbikey]],0))</f>
        <v>35</v>
      </c>
      <c r="G257">
        <f>INDEX(Batters[Contact],MATCH('2013_roster_v1.4'!$A257*100+'2013_roster_v1.4'!$B257,Batters[[rbikey]:[rbikey]],0))</f>
        <v>19</v>
      </c>
      <c r="H257">
        <f>INDEX(Batters[Power],MATCH('2013_roster_v1.4'!$A257*100+'2013_roster_v1.4'!$B257,Batters[[rbikey]:[rbikey]],0))</f>
        <v>894</v>
      </c>
      <c r="I257">
        <f>INDEX(Batters[Speed],MATCH('2013_roster_v1.4'!$A257*100+'2013_roster_v1.4'!$B257,Batters[[rbikey]:[rbikey]],0))</f>
        <v>130</v>
      </c>
      <c r="J257">
        <f>INDEX(Batters[Fielding],MATCH('2013_roster_v1.4'!$A257*100+'2013_roster_v1.4'!$B257,Batters[[rbikey]:[rbikey]],0))</f>
        <v>2</v>
      </c>
      <c r="K257">
        <f>INDEX(Batters[Switch],MATCH('2013_roster_v1.4'!$A257*100+'2013_roster_v1.4'!$B257,Batters[[rbikey]:[rbikey]],0))</f>
        <v>0</v>
      </c>
    </row>
    <row r="258" spans="1:11" x14ac:dyDescent="0.25">
      <c r="A258">
        <v>49</v>
      </c>
      <c r="B258">
        <v>4</v>
      </c>
      <c r="C258" t="str">
        <f>INDEX(Batters[rbiname],MATCH('2013_roster_v1.4'!$A258*100+'2013_roster_v1.4'!$B258,Batters[[rbikey]:[rbikey]],0))</f>
        <v>Realmuto</v>
      </c>
      <c r="D258">
        <f>INDEX(Batters[Stance],MATCH('2013_roster_v1.4'!$A258*100+'2013_roster_v1.4'!$B258,Batters[[rbikey]:[rbikey]],0))</f>
        <v>0</v>
      </c>
      <c r="E258">
        <f>INDEX(Batters[AVG],MATCH('2013_roster_v1.4'!$A258*100+'2013_roster_v1.4'!$B258,Batters[[rbikey]:[rbikey]],0))</f>
        <v>275</v>
      </c>
      <c r="F258">
        <f>INDEX(Batters[HR],MATCH('2013_roster_v1.4'!$A258*100+'2013_roster_v1.4'!$B258,Batters[[rbikey]:[rbikey]],0))</f>
        <v>25</v>
      </c>
      <c r="G258">
        <f>INDEX(Batters[Contact],MATCH('2013_roster_v1.4'!$A258*100+'2013_roster_v1.4'!$B258,Batters[[rbikey]:[rbikey]],0))</f>
        <v>16</v>
      </c>
      <c r="H258">
        <f>INDEX(Batters[Power],MATCH('2013_roster_v1.4'!$A258*100+'2013_roster_v1.4'!$B258,Batters[[rbikey]:[rbikey]],0))</f>
        <v>842</v>
      </c>
      <c r="I258">
        <f>INDEX(Batters[Speed],MATCH('2013_roster_v1.4'!$A258*100+'2013_roster_v1.4'!$B258,Batters[[rbikey]:[rbikey]],0))</f>
        <v>128</v>
      </c>
      <c r="J258">
        <f>INDEX(Batters[Fielding],MATCH('2013_roster_v1.4'!$A258*100+'2013_roster_v1.4'!$B258,Batters[[rbikey]:[rbikey]],0))</f>
        <v>0</v>
      </c>
      <c r="K258">
        <f>INDEX(Batters[Switch],MATCH('2013_roster_v1.4'!$A258*100+'2013_roster_v1.4'!$B258,Batters[[rbikey]:[rbikey]],0))</f>
        <v>0</v>
      </c>
    </row>
    <row r="259" spans="1:11" x14ac:dyDescent="0.25">
      <c r="A259">
        <v>49</v>
      </c>
      <c r="B259">
        <v>5</v>
      </c>
      <c r="C259" t="str">
        <f>INDEX(Batters[rbiname],MATCH('2013_roster_v1.4'!$A259*100+'2013_roster_v1.4'!$B259,Batters[[rbikey]:[rbikey]],0))</f>
        <v>Hoskins</v>
      </c>
      <c r="D259">
        <f>INDEX(Batters[Stance],MATCH('2013_roster_v1.4'!$A259*100+'2013_roster_v1.4'!$B259,Batters[[rbikey]:[rbikey]],0))</f>
        <v>0</v>
      </c>
      <c r="E259">
        <f>INDEX(Batters[AVG],MATCH('2013_roster_v1.4'!$A259*100+'2013_roster_v1.4'!$B259,Batters[[rbikey]:[rbikey]],0))</f>
        <v>226</v>
      </c>
      <c r="F259">
        <f>INDEX(Batters[HR],MATCH('2013_roster_v1.4'!$A259*100+'2013_roster_v1.4'!$B259,Batters[[rbikey]:[rbikey]],0))</f>
        <v>29</v>
      </c>
      <c r="G259">
        <f>INDEX(Batters[Contact],MATCH('2013_roster_v1.4'!$A259*100+'2013_roster_v1.4'!$B259,Batters[[rbikey]:[rbikey]],0))</f>
        <v>24</v>
      </c>
      <c r="H259">
        <f>INDEX(Batters[Power],MATCH('2013_roster_v1.4'!$A259*100+'2013_roster_v1.4'!$B259,Batters[[rbikey]:[rbikey]],0))</f>
        <v>857</v>
      </c>
      <c r="I259">
        <f>INDEX(Batters[Speed],MATCH('2013_roster_v1.4'!$A259*100+'2013_roster_v1.4'!$B259,Batters[[rbikey]:[rbikey]],0))</f>
        <v>124</v>
      </c>
      <c r="J259">
        <f>INDEX(Batters[Fielding],MATCH('2013_roster_v1.4'!$A259*100+'2013_roster_v1.4'!$B259,Batters[[rbikey]:[rbikey]],0))</f>
        <v>1</v>
      </c>
      <c r="K259">
        <f>INDEX(Batters[Switch],MATCH('2013_roster_v1.4'!$A259*100+'2013_roster_v1.4'!$B259,Batters[[rbikey]:[rbikey]],0))</f>
        <v>0</v>
      </c>
    </row>
    <row r="260" spans="1:11" x14ac:dyDescent="0.25">
      <c r="A260">
        <v>49</v>
      </c>
      <c r="B260">
        <v>6</v>
      </c>
      <c r="C260" t="str">
        <f>INDEX(Batters[rbiname],MATCH('2013_roster_v1.4'!$A260*100+'2013_roster_v1.4'!$B260,Batters[[rbikey]:[rbikey]],0))</f>
        <v>J.Bruce</v>
      </c>
      <c r="D260">
        <f>INDEX(Batters[Stance],MATCH('2013_roster_v1.4'!$A260*100+'2013_roster_v1.4'!$B260,Batters[[rbikey]:[rbikey]],0))</f>
        <v>1</v>
      </c>
      <c r="E260">
        <f>INDEX(Batters[AVG],MATCH('2013_roster_v1.4'!$A260*100+'2013_roster_v1.4'!$B260,Batters[[rbikey]:[rbikey]],0))</f>
        <v>221</v>
      </c>
      <c r="F260">
        <f>INDEX(Batters[HR],MATCH('2013_roster_v1.4'!$A260*100+'2013_roster_v1.4'!$B260,Batters[[rbikey]:[rbikey]],0))</f>
        <v>12</v>
      </c>
      <c r="G260">
        <f>INDEX(Batters[Contact],MATCH('2013_roster_v1.4'!$A260*100+'2013_roster_v1.4'!$B260,Batters[[rbikey]:[rbikey]],0))</f>
        <v>25</v>
      </c>
      <c r="H260">
        <f>INDEX(Batters[Power],MATCH('2013_roster_v1.4'!$A260*100+'2013_roster_v1.4'!$B260,Batters[[rbikey]:[rbikey]],0))</f>
        <v>780</v>
      </c>
      <c r="I260">
        <f>INDEX(Batters[Speed],MATCH('2013_roster_v1.4'!$A260*100+'2013_roster_v1.4'!$B260,Batters[[rbikey]:[rbikey]],0))</f>
        <v>120</v>
      </c>
      <c r="J260">
        <f>INDEX(Batters[Fielding],MATCH('2013_roster_v1.4'!$A260*100+'2013_roster_v1.4'!$B260,Batters[[rbikey]:[rbikey]],0))</f>
        <v>2</v>
      </c>
      <c r="K260">
        <f>INDEX(Batters[Switch],MATCH('2013_roster_v1.4'!$A260*100+'2013_roster_v1.4'!$B260,Batters[[rbikey]:[rbikey]],0))</f>
        <v>0</v>
      </c>
    </row>
    <row r="261" spans="1:11" x14ac:dyDescent="0.25">
      <c r="A261">
        <v>49</v>
      </c>
      <c r="B261">
        <v>7</v>
      </c>
      <c r="C261" t="str">
        <f>INDEX(Batters[rbiname],MATCH('2013_roster_v1.4'!$A261*100+'2013_roster_v1.4'!$B261,Batters[[rbikey]:[rbikey]],0))</f>
        <v>J.Segura</v>
      </c>
      <c r="D261">
        <f>INDEX(Batters[Stance],MATCH('2013_roster_v1.4'!$A261*100+'2013_roster_v1.4'!$B261,Batters[[rbikey]:[rbikey]],0))</f>
        <v>0</v>
      </c>
      <c r="E261">
        <f>INDEX(Batters[AVG],MATCH('2013_roster_v1.4'!$A261*100+'2013_roster_v1.4'!$B261,Batters[[rbikey]:[rbikey]],0))</f>
        <v>280</v>
      </c>
      <c r="F261">
        <f>INDEX(Batters[HR],MATCH('2013_roster_v1.4'!$A261*100+'2013_roster_v1.4'!$B261,Batters[[rbikey]:[rbikey]],0))</f>
        <v>12</v>
      </c>
      <c r="G261">
        <f>INDEX(Batters[Contact],MATCH('2013_roster_v1.4'!$A261*100+'2013_roster_v1.4'!$B261,Batters[[rbikey]:[rbikey]],0))</f>
        <v>16</v>
      </c>
      <c r="H261">
        <f>INDEX(Batters[Power],MATCH('2013_roster_v1.4'!$A261*100+'2013_roster_v1.4'!$B261,Batters[[rbikey]:[rbikey]],0))</f>
        <v>769</v>
      </c>
      <c r="I261">
        <f>INDEX(Batters[Speed],MATCH('2013_roster_v1.4'!$A261*100+'2013_roster_v1.4'!$B261,Batters[[rbikey]:[rbikey]],0))</f>
        <v>128</v>
      </c>
      <c r="J261">
        <f>INDEX(Batters[Fielding],MATCH('2013_roster_v1.4'!$A261*100+'2013_roster_v1.4'!$B261,Batters[[rbikey]:[rbikey]],0))</f>
        <v>1</v>
      </c>
      <c r="K261">
        <f>INDEX(Batters[Switch],MATCH('2013_roster_v1.4'!$A261*100+'2013_roster_v1.4'!$B261,Batters[[rbikey]:[rbikey]],0))</f>
        <v>0</v>
      </c>
    </row>
    <row r="262" spans="1:11" x14ac:dyDescent="0.25">
      <c r="A262">
        <v>49</v>
      </c>
      <c r="B262">
        <v>8</v>
      </c>
      <c r="C262" t="str">
        <f>INDEX(Batters[rbiname],MATCH('2013_roster_v1.4'!$A262*100+'2013_roster_v1.4'!$B262,Batters[[rbikey]:[rbikey]],0))</f>
        <v>Hernande</v>
      </c>
      <c r="D262">
        <f>INDEX(Batters[Stance],MATCH('2013_roster_v1.4'!$A262*100+'2013_roster_v1.4'!$B262,Batters[[rbikey]:[rbikey]],0))</f>
        <v>0</v>
      </c>
      <c r="E262">
        <f>INDEX(Batters[AVG],MATCH('2013_roster_v1.4'!$A262*100+'2013_roster_v1.4'!$B262,Batters[[rbikey]:[rbikey]],0))</f>
        <v>279</v>
      </c>
      <c r="F262">
        <f>INDEX(Batters[HR],MATCH('2013_roster_v1.4'!$A262*100+'2013_roster_v1.4'!$B262,Batters[[rbikey]:[rbikey]],0))</f>
        <v>14</v>
      </c>
      <c r="G262">
        <f>INDEX(Batters[Contact],MATCH('2013_roster_v1.4'!$A262*100+'2013_roster_v1.4'!$B262,Batters[[rbikey]:[rbikey]],0))</f>
        <v>16</v>
      </c>
      <c r="H262">
        <f>INDEX(Batters[Power],MATCH('2013_roster_v1.4'!$A262*100+'2013_roster_v1.4'!$B262,Batters[[rbikey]:[rbikey]],0))</f>
        <v>777</v>
      </c>
      <c r="I262">
        <f>INDEX(Batters[Speed],MATCH('2013_roster_v1.4'!$A262*100+'2013_roster_v1.4'!$B262,Batters[[rbikey]:[rbikey]],0))</f>
        <v>127</v>
      </c>
      <c r="J262">
        <f>INDEX(Batters[Fielding],MATCH('2013_roster_v1.4'!$A262*100+'2013_roster_v1.4'!$B262,Batters[[rbikey]:[rbikey]],0))</f>
        <v>1</v>
      </c>
      <c r="K262">
        <f>INDEX(Batters[Switch],MATCH('2013_roster_v1.4'!$A262*100+'2013_roster_v1.4'!$B262,Batters[[rbikey]:[rbikey]],0))</f>
        <v>1</v>
      </c>
    </row>
    <row r="263" spans="1:11" x14ac:dyDescent="0.25">
      <c r="A263">
        <v>49</v>
      </c>
      <c r="B263">
        <v>9</v>
      </c>
      <c r="C263" t="str">
        <f>INDEX(Batters[rbiname],MATCH('2013_roster_v1.4'!$A263*100+'2013_roster_v1.4'!$B263,Batters[[rbikey]:[rbikey]],0))</f>
        <v>Haseley</v>
      </c>
      <c r="D263">
        <f>INDEX(Batters[Stance],MATCH('2013_roster_v1.4'!$A263*100+'2013_roster_v1.4'!$B263,Batters[[rbikey]:[rbikey]],0))</f>
        <v>1</v>
      </c>
      <c r="E263">
        <f>INDEX(Batters[AVG],MATCH('2013_roster_v1.4'!$A263*100+'2013_roster_v1.4'!$B263,Batters[[rbikey]:[rbikey]],0))</f>
        <v>266</v>
      </c>
      <c r="F263">
        <f>INDEX(Batters[HR],MATCH('2013_roster_v1.4'!$A263*100+'2013_roster_v1.4'!$B263,Batters[[rbikey]:[rbikey]],0))</f>
        <v>5</v>
      </c>
      <c r="G263">
        <f>INDEX(Batters[Contact],MATCH('2013_roster_v1.4'!$A263*100+'2013_roster_v1.4'!$B263,Batters[[rbikey]:[rbikey]],0))</f>
        <v>18</v>
      </c>
      <c r="H263">
        <f>INDEX(Batters[Power],MATCH('2013_roster_v1.4'!$A263*100+'2013_roster_v1.4'!$B263,Batters[[rbikey]:[rbikey]],0))</f>
        <v>730</v>
      </c>
      <c r="I263">
        <f>INDEX(Batters[Speed],MATCH('2013_roster_v1.4'!$A263*100+'2013_roster_v1.4'!$B263,Batters[[rbikey]:[rbikey]],0))</f>
        <v>123</v>
      </c>
      <c r="J263">
        <f>INDEX(Batters[Fielding],MATCH('2013_roster_v1.4'!$A263*100+'2013_roster_v1.4'!$B263,Batters[[rbikey]:[rbikey]],0))</f>
        <v>2</v>
      </c>
      <c r="K263">
        <f>INDEX(Batters[Switch],MATCH('2013_roster_v1.4'!$A263*100+'2013_roster_v1.4'!$B263,Batters[[rbikey]:[rbikey]],0))</f>
        <v>0</v>
      </c>
    </row>
    <row r="264" spans="1:11" x14ac:dyDescent="0.25">
      <c r="A264">
        <v>49</v>
      </c>
      <c r="B264">
        <v>10</v>
      </c>
      <c r="C264" t="str">
        <f>INDEX(Batters[rbiname],MATCH('2013_roster_v1.4'!$A264*100+'2013_roster_v1.4'!$B264,Batters[[rbikey]:[rbikey]],0))</f>
        <v>Rodrigue</v>
      </c>
      <c r="D264">
        <f>INDEX(Batters[Stance],MATCH('2013_roster_v1.4'!$A264*100+'2013_roster_v1.4'!$B264,Batters[[rbikey]:[rbikey]],0))</f>
        <v>0</v>
      </c>
      <c r="E264">
        <f>INDEX(Batters[AVG],MATCH('2013_roster_v1.4'!$A264*100+'2013_roster_v1.4'!$B264,Batters[[rbikey]:[rbikey]],0))</f>
        <v>223</v>
      </c>
      <c r="F264">
        <f>INDEX(Batters[HR],MATCH('2013_roster_v1.4'!$A264*100+'2013_roster_v1.4'!$B264,Batters[[rbikey]:[rbikey]],0))</f>
        <v>4</v>
      </c>
      <c r="G264">
        <f>INDEX(Batters[Contact],MATCH('2013_roster_v1.4'!$A264*100+'2013_roster_v1.4'!$B264,Batters[[rbikey]:[rbikey]],0))</f>
        <v>25</v>
      </c>
      <c r="H264">
        <f>INDEX(Batters[Power],MATCH('2013_roster_v1.4'!$A264*100+'2013_roster_v1.4'!$B264,Batters[[rbikey]:[rbikey]],0))</f>
        <v>725</v>
      </c>
      <c r="I264">
        <f>INDEX(Batters[Speed],MATCH('2013_roster_v1.4'!$A264*100+'2013_roster_v1.4'!$B264,Batters[[rbikey]:[rbikey]],0))</f>
        <v>120</v>
      </c>
      <c r="J264">
        <f>INDEX(Batters[Fielding],MATCH('2013_roster_v1.4'!$A264*100+'2013_roster_v1.4'!$B264,Batters[[rbikey]:[rbikey]],0))</f>
        <v>1</v>
      </c>
      <c r="K264">
        <f>INDEX(Batters[Switch],MATCH('2013_roster_v1.4'!$A264*100+'2013_roster_v1.4'!$B264,Batters[[rbikey]:[rbikey]],0))</f>
        <v>0</v>
      </c>
    </row>
    <row r="265" spans="1:11" x14ac:dyDescent="0.25">
      <c r="A265">
        <v>49</v>
      </c>
      <c r="B265">
        <v>11</v>
      </c>
      <c r="C265" t="str">
        <f>INDEX(Batters[rbiname],MATCH('2013_roster_v1.4'!$A265*100+'2013_roster_v1.4'!$B265,Batters[[rbikey]:[rbikey]],0))</f>
        <v>M.Franco</v>
      </c>
      <c r="D265">
        <f>INDEX(Batters[Stance],MATCH('2013_roster_v1.4'!$A265*100+'2013_roster_v1.4'!$B265,Batters[[rbikey]:[rbikey]],0))</f>
        <v>0</v>
      </c>
      <c r="E265">
        <f>INDEX(Batters[AVG],MATCH('2013_roster_v1.4'!$A265*100+'2013_roster_v1.4'!$B265,Batters[[rbikey]:[rbikey]],0))</f>
        <v>234</v>
      </c>
      <c r="F265">
        <f>INDEX(Batters[HR],MATCH('2013_roster_v1.4'!$A265*100+'2013_roster_v1.4'!$B265,Batters[[rbikey]:[rbikey]],0))</f>
        <v>17</v>
      </c>
      <c r="G265">
        <f>INDEX(Batters[Contact],MATCH('2013_roster_v1.4'!$A265*100+'2013_roster_v1.4'!$B265,Batters[[rbikey]:[rbikey]],0))</f>
        <v>23</v>
      </c>
      <c r="H265">
        <f>INDEX(Batters[Power],MATCH('2013_roster_v1.4'!$A265*100+'2013_roster_v1.4'!$B265,Batters[[rbikey]:[rbikey]],0))</f>
        <v>792</v>
      </c>
      <c r="I265">
        <f>INDEX(Batters[Speed],MATCH('2013_roster_v1.4'!$A265*100+'2013_roster_v1.4'!$B265,Batters[[rbikey]:[rbikey]],0))</f>
        <v>120</v>
      </c>
      <c r="J265">
        <f>INDEX(Batters[Fielding],MATCH('2013_roster_v1.4'!$A265*100+'2013_roster_v1.4'!$B265,Batters[[rbikey]:[rbikey]],0))</f>
        <v>1</v>
      </c>
      <c r="K265">
        <f>INDEX(Batters[Switch],MATCH('2013_roster_v1.4'!$A265*100+'2013_roster_v1.4'!$B265,Batters[[rbikey]:[rbikey]],0))</f>
        <v>0</v>
      </c>
    </row>
    <row r="266" spans="1:11" x14ac:dyDescent="0.25">
      <c r="A266">
        <v>49</v>
      </c>
      <c r="B266">
        <v>12</v>
      </c>
      <c r="C266" t="str">
        <f>INDEX(Batters[rbiname],MATCH('2013_roster_v1.4'!$A266*100+'2013_roster_v1.4'!$B266,Batters[[rbikey]:[rbikey]],0))</f>
        <v>A.Knapp</v>
      </c>
      <c r="D266">
        <f>INDEX(Batters[Stance],MATCH('2013_roster_v1.4'!$A266*100+'2013_roster_v1.4'!$B266,Batters[[rbikey]:[rbikey]],0))</f>
        <v>0</v>
      </c>
      <c r="E266">
        <f>INDEX(Batters[AVG],MATCH('2013_roster_v1.4'!$A266*100+'2013_roster_v1.4'!$B266,Batters[[rbikey]:[rbikey]],0))</f>
        <v>213</v>
      </c>
      <c r="F266">
        <f>INDEX(Batters[HR],MATCH('2013_roster_v1.4'!$A266*100+'2013_roster_v1.4'!$B266,Batters[[rbikey]:[rbikey]],0))</f>
        <v>2</v>
      </c>
      <c r="G266">
        <f>INDEX(Batters[Contact],MATCH('2013_roster_v1.4'!$A266*100+'2013_roster_v1.4'!$B266,Batters[[rbikey]:[rbikey]],0))</f>
        <v>26</v>
      </c>
      <c r="H266">
        <f>INDEX(Batters[Power],MATCH('2013_roster_v1.4'!$A266*100+'2013_roster_v1.4'!$B266,Batters[[rbikey]:[rbikey]],0))</f>
        <v>715</v>
      </c>
      <c r="I266">
        <f>INDEX(Batters[Speed],MATCH('2013_roster_v1.4'!$A266*100+'2013_roster_v1.4'!$B266,Batters[[rbikey]:[rbikey]],0))</f>
        <v>120</v>
      </c>
      <c r="J266">
        <f>INDEX(Batters[Fielding],MATCH('2013_roster_v1.4'!$A266*100+'2013_roster_v1.4'!$B266,Batters[[rbikey]:[rbikey]],0))</f>
        <v>0</v>
      </c>
      <c r="K266">
        <f>INDEX(Batters[Switch],MATCH('2013_roster_v1.4'!$A266*100+'2013_roster_v1.4'!$B266,Batters[[rbikey]:[rbikey]],0))</f>
        <v>1</v>
      </c>
    </row>
    <row r="267" spans="1:11" x14ac:dyDescent="0.25">
      <c r="A267">
        <v>49</v>
      </c>
      <c r="B267">
        <v>13</v>
      </c>
      <c r="C267" t="str">
        <f>INDEX(Batters[rbiname],MATCH('2013_roster_v1.4'!$A267*100+'2013_roster_v1.4'!$B267,Batters[[rbikey]:[rbikey]],0))</f>
        <v>Herrera</v>
      </c>
      <c r="D267">
        <f>INDEX(Batters[Stance],MATCH('2013_roster_v1.4'!$A267*100+'2013_roster_v1.4'!$B267,Batters[[rbikey]:[rbikey]],0))</f>
        <v>1</v>
      </c>
      <c r="E267">
        <f>INDEX(Batters[AVG],MATCH('2013_roster_v1.4'!$A267*100+'2013_roster_v1.4'!$B267,Batters[[rbikey]:[rbikey]],0))</f>
        <v>222</v>
      </c>
      <c r="F267">
        <f>INDEX(Batters[HR],MATCH('2013_roster_v1.4'!$A267*100+'2013_roster_v1.4'!$B267,Batters[[rbikey]:[rbikey]],0))</f>
        <v>1</v>
      </c>
      <c r="G267">
        <f>INDEX(Batters[Contact],MATCH('2013_roster_v1.4'!$A267*100+'2013_roster_v1.4'!$B267,Batters[[rbikey]:[rbikey]],0))</f>
        <v>25</v>
      </c>
      <c r="H267">
        <f>INDEX(Batters[Power],MATCH('2013_roster_v1.4'!$A267*100+'2013_roster_v1.4'!$B267,Batters[[rbikey]:[rbikey]],0))</f>
        <v>710</v>
      </c>
      <c r="I267">
        <f>INDEX(Batters[Speed],MATCH('2013_roster_v1.4'!$A267*100+'2013_roster_v1.4'!$B267,Batters[[rbikey]:[rbikey]],0))</f>
        <v>122</v>
      </c>
      <c r="J267">
        <f>INDEX(Batters[Fielding],MATCH('2013_roster_v1.4'!$A267*100+'2013_roster_v1.4'!$B267,Batters[[rbikey]:[rbikey]],0))</f>
        <v>2</v>
      </c>
      <c r="K267">
        <f>INDEX(Batters[Switch],MATCH('2013_roster_v1.4'!$A267*100+'2013_roster_v1.4'!$B267,Batters[[rbikey]:[rbikey]],0))</f>
        <v>0</v>
      </c>
    </row>
    <row r="268" spans="1:11" x14ac:dyDescent="0.25">
      <c r="A268">
        <v>50</v>
      </c>
      <c r="B268">
        <v>0</v>
      </c>
      <c r="C268" t="str">
        <f>INDEX(Batters[rbiname],MATCH('2013_roster_v1.4'!$A268*100+'2013_roster_v1.4'!$B268,Batters[[rbikey]:[rbikey]],0))</f>
        <v>S.Marte</v>
      </c>
      <c r="D268">
        <f>INDEX(Batters[Stance],MATCH('2013_roster_v1.4'!$A268*100+'2013_roster_v1.4'!$B268,Batters[[rbikey]:[rbikey]],0))</f>
        <v>0</v>
      </c>
      <c r="E268">
        <f>INDEX(Batters[AVG],MATCH('2013_roster_v1.4'!$A268*100+'2013_roster_v1.4'!$B268,Batters[[rbikey]:[rbikey]],0))</f>
        <v>295</v>
      </c>
      <c r="F268">
        <f>INDEX(Batters[HR],MATCH('2013_roster_v1.4'!$A268*100+'2013_roster_v1.4'!$B268,Batters[[rbikey]:[rbikey]],0))</f>
        <v>23</v>
      </c>
      <c r="G268">
        <f>INDEX(Batters[Contact],MATCH('2013_roster_v1.4'!$A268*100+'2013_roster_v1.4'!$B268,Batters[[rbikey]:[rbikey]],0))</f>
        <v>13</v>
      </c>
      <c r="H268">
        <f>INDEX(Batters[Power],MATCH('2013_roster_v1.4'!$A268*100+'2013_roster_v1.4'!$B268,Batters[[rbikey]:[rbikey]],0))</f>
        <v>834</v>
      </c>
      <c r="I268">
        <f>INDEX(Batters[Speed],MATCH('2013_roster_v1.4'!$A268*100+'2013_roster_v1.4'!$B268,Batters[[rbikey]:[rbikey]],0))</f>
        <v>137</v>
      </c>
      <c r="J268">
        <f>INDEX(Batters[Fielding],MATCH('2013_roster_v1.4'!$A268*100+'2013_roster_v1.4'!$B268,Batters[[rbikey]:[rbikey]],0))</f>
        <v>2</v>
      </c>
      <c r="K268">
        <f>INDEX(Batters[Switch],MATCH('2013_roster_v1.4'!$A268*100+'2013_roster_v1.4'!$B268,Batters[[rbikey]:[rbikey]],0))</f>
        <v>0</v>
      </c>
    </row>
    <row r="269" spans="1:11" x14ac:dyDescent="0.25">
      <c r="A269">
        <v>50</v>
      </c>
      <c r="B269">
        <v>1</v>
      </c>
      <c r="C269" t="str">
        <f>INDEX(Batters[rbiname],MATCH('2013_roster_v1.4'!$A269*100+'2013_roster_v1.4'!$B269,Batters[[rbikey]:[rbikey]],0))</f>
        <v>Reynolds</v>
      </c>
      <c r="D269">
        <f>INDEX(Batters[Stance],MATCH('2013_roster_v1.4'!$A269*100+'2013_roster_v1.4'!$B269,Batters[[rbikey]:[rbikey]],0))</f>
        <v>0</v>
      </c>
      <c r="E269">
        <f>INDEX(Batters[AVG],MATCH('2013_roster_v1.4'!$A269*100+'2013_roster_v1.4'!$B269,Batters[[rbikey]:[rbikey]],0))</f>
        <v>314</v>
      </c>
      <c r="F269">
        <f>INDEX(Batters[HR],MATCH('2013_roster_v1.4'!$A269*100+'2013_roster_v1.4'!$B269,Batters[[rbikey]:[rbikey]],0))</f>
        <v>16</v>
      </c>
      <c r="G269">
        <f>INDEX(Batters[Contact],MATCH('2013_roster_v1.4'!$A269*100+'2013_roster_v1.4'!$B269,Batters[[rbikey]:[rbikey]],0))</f>
        <v>9</v>
      </c>
      <c r="H269">
        <f>INDEX(Batters[Power],MATCH('2013_roster_v1.4'!$A269*100+'2013_roster_v1.4'!$B269,Batters[[rbikey]:[rbikey]],0))</f>
        <v>799</v>
      </c>
      <c r="I269">
        <f>INDEX(Batters[Speed],MATCH('2013_roster_v1.4'!$A269*100+'2013_roster_v1.4'!$B269,Batters[[rbikey]:[rbikey]],0))</f>
        <v>123</v>
      </c>
      <c r="J269">
        <f>INDEX(Batters[Fielding],MATCH('2013_roster_v1.4'!$A269*100+'2013_roster_v1.4'!$B269,Batters[[rbikey]:[rbikey]],0))</f>
        <v>2</v>
      </c>
      <c r="K269">
        <f>INDEX(Batters[Switch],MATCH('2013_roster_v1.4'!$A269*100+'2013_roster_v1.4'!$B269,Batters[[rbikey]:[rbikey]],0))</f>
        <v>1</v>
      </c>
    </row>
    <row r="270" spans="1:11" x14ac:dyDescent="0.25">
      <c r="A270">
        <v>50</v>
      </c>
      <c r="B270">
        <v>2</v>
      </c>
      <c r="C270" t="str">
        <f>INDEX(Batters[rbiname],MATCH('2013_roster_v1.4'!$A270*100+'2013_roster_v1.4'!$B270,Batters[[rbikey]:[rbikey]],0))</f>
        <v>K.Newman</v>
      </c>
      <c r="D270">
        <f>INDEX(Batters[Stance],MATCH('2013_roster_v1.4'!$A270*100+'2013_roster_v1.4'!$B270,Batters[[rbikey]:[rbikey]],0))</f>
        <v>0</v>
      </c>
      <c r="E270">
        <f>INDEX(Batters[AVG],MATCH('2013_roster_v1.4'!$A270*100+'2013_roster_v1.4'!$B270,Batters[[rbikey]:[rbikey]],0))</f>
        <v>308</v>
      </c>
      <c r="F270">
        <f>INDEX(Batters[HR],MATCH('2013_roster_v1.4'!$A270*100+'2013_roster_v1.4'!$B270,Batters[[rbikey]:[rbikey]],0))</f>
        <v>12</v>
      </c>
      <c r="G270">
        <f>INDEX(Batters[Contact],MATCH('2013_roster_v1.4'!$A270*100+'2013_roster_v1.4'!$B270,Batters[[rbikey]:[rbikey]],0))</f>
        <v>10</v>
      </c>
      <c r="H270">
        <f>INDEX(Batters[Power],MATCH('2013_roster_v1.4'!$A270*100+'2013_roster_v1.4'!$B270,Batters[[rbikey]:[rbikey]],0))</f>
        <v>772</v>
      </c>
      <c r="I270">
        <f>INDEX(Batters[Speed],MATCH('2013_roster_v1.4'!$A270*100+'2013_roster_v1.4'!$B270,Batters[[rbikey]:[rbikey]],0))</f>
        <v>129</v>
      </c>
      <c r="J270">
        <f>INDEX(Batters[Fielding],MATCH('2013_roster_v1.4'!$A270*100+'2013_roster_v1.4'!$B270,Batters[[rbikey]:[rbikey]],0))</f>
        <v>1</v>
      </c>
      <c r="K270">
        <f>INDEX(Batters[Switch],MATCH('2013_roster_v1.4'!$A270*100+'2013_roster_v1.4'!$B270,Batters[[rbikey]:[rbikey]],0))</f>
        <v>0</v>
      </c>
    </row>
    <row r="271" spans="1:11" x14ac:dyDescent="0.25">
      <c r="A271">
        <v>50</v>
      </c>
      <c r="B271">
        <v>3</v>
      </c>
      <c r="C271" t="str">
        <f>INDEX(Batters[rbiname],MATCH('2013_roster_v1.4'!$A271*100+'2013_roster_v1.4'!$B271,Batters[[rbikey]:[rbikey]],0))</f>
        <v>J.Bell</v>
      </c>
      <c r="D271">
        <f>INDEX(Batters[Stance],MATCH('2013_roster_v1.4'!$A271*100+'2013_roster_v1.4'!$B271,Batters[[rbikey]:[rbikey]],0))</f>
        <v>0</v>
      </c>
      <c r="E271">
        <f>INDEX(Batters[AVG],MATCH('2013_roster_v1.4'!$A271*100+'2013_roster_v1.4'!$B271,Batters[[rbikey]:[rbikey]],0))</f>
        <v>277</v>
      </c>
      <c r="F271">
        <f>INDEX(Batters[HR],MATCH('2013_roster_v1.4'!$A271*100+'2013_roster_v1.4'!$B271,Batters[[rbikey]:[rbikey]],0))</f>
        <v>37</v>
      </c>
      <c r="G271">
        <f>INDEX(Batters[Contact],MATCH('2013_roster_v1.4'!$A271*100+'2013_roster_v1.4'!$B271,Batters[[rbikey]:[rbikey]],0))</f>
        <v>16</v>
      </c>
      <c r="H271">
        <f>INDEX(Batters[Power],MATCH('2013_roster_v1.4'!$A271*100+'2013_roster_v1.4'!$B271,Batters[[rbikey]:[rbikey]],0))</f>
        <v>911</v>
      </c>
      <c r="I271">
        <f>INDEX(Batters[Speed],MATCH('2013_roster_v1.4'!$A271*100+'2013_roster_v1.4'!$B271,Batters[[rbikey]:[rbikey]],0))</f>
        <v>121</v>
      </c>
      <c r="J271">
        <f>INDEX(Batters[Fielding],MATCH('2013_roster_v1.4'!$A271*100+'2013_roster_v1.4'!$B271,Batters[[rbikey]:[rbikey]],0))</f>
        <v>1</v>
      </c>
      <c r="K271">
        <f>INDEX(Batters[Switch],MATCH('2013_roster_v1.4'!$A271*100+'2013_roster_v1.4'!$B271,Batters[[rbikey]:[rbikey]],0))</f>
        <v>1</v>
      </c>
    </row>
    <row r="272" spans="1:11" x14ac:dyDescent="0.25">
      <c r="A272">
        <v>50</v>
      </c>
      <c r="B272">
        <v>4</v>
      </c>
      <c r="C272" t="str">
        <f>INDEX(Batters[rbiname],MATCH('2013_roster_v1.4'!$A272*100+'2013_roster_v1.4'!$B272,Batters[[rbikey]:[rbikey]],0))</f>
        <v>J.Osuna</v>
      </c>
      <c r="D272">
        <f>INDEX(Batters[Stance],MATCH('2013_roster_v1.4'!$A272*100+'2013_roster_v1.4'!$B272,Batters[[rbikey]:[rbikey]],0))</f>
        <v>0</v>
      </c>
      <c r="E272">
        <f>INDEX(Batters[AVG],MATCH('2013_roster_v1.4'!$A272*100+'2013_roster_v1.4'!$B272,Batters[[rbikey]:[rbikey]],0))</f>
        <v>264</v>
      </c>
      <c r="F272">
        <f>INDEX(Batters[HR],MATCH('2013_roster_v1.4'!$A272*100+'2013_roster_v1.4'!$B272,Batters[[rbikey]:[rbikey]],0))</f>
        <v>10</v>
      </c>
      <c r="G272">
        <f>INDEX(Batters[Contact],MATCH('2013_roster_v1.4'!$A272*100+'2013_roster_v1.4'!$B272,Batters[[rbikey]:[rbikey]],0))</f>
        <v>18</v>
      </c>
      <c r="H272">
        <f>INDEX(Batters[Power],MATCH('2013_roster_v1.4'!$A272*100+'2013_roster_v1.4'!$B272,Batters[[rbikey]:[rbikey]],0))</f>
        <v>764</v>
      </c>
      <c r="I272">
        <f>INDEX(Batters[Speed],MATCH('2013_roster_v1.4'!$A272*100+'2013_roster_v1.4'!$B272,Batters[[rbikey]:[rbikey]],0))</f>
        <v>120</v>
      </c>
      <c r="J272">
        <f>INDEX(Batters[Fielding],MATCH('2013_roster_v1.4'!$A272*100+'2013_roster_v1.4'!$B272,Batters[[rbikey]:[rbikey]],0))</f>
        <v>1</v>
      </c>
      <c r="K272">
        <f>INDEX(Batters[Switch],MATCH('2013_roster_v1.4'!$A272*100+'2013_roster_v1.4'!$B272,Batters[[rbikey]:[rbikey]],0))</f>
        <v>0</v>
      </c>
    </row>
    <row r="273" spans="1:11" x14ac:dyDescent="0.25">
      <c r="A273">
        <v>50</v>
      </c>
      <c r="B273">
        <v>5</v>
      </c>
      <c r="C273" t="str">
        <f>INDEX(Batters[rbiname],MATCH('2013_roster_v1.4'!$A273*100+'2013_roster_v1.4'!$B273,Batters[[rbikey]:[rbikey]],0))</f>
        <v>C.Moran</v>
      </c>
      <c r="D273">
        <f>INDEX(Batters[Stance],MATCH('2013_roster_v1.4'!$A273*100+'2013_roster_v1.4'!$B273,Batters[[rbikey]:[rbikey]],0))</f>
        <v>1</v>
      </c>
      <c r="E273">
        <f>INDEX(Batters[AVG],MATCH('2013_roster_v1.4'!$A273*100+'2013_roster_v1.4'!$B273,Batters[[rbikey]:[rbikey]],0))</f>
        <v>277</v>
      </c>
      <c r="F273">
        <f>INDEX(Batters[HR],MATCH('2013_roster_v1.4'!$A273*100+'2013_roster_v1.4'!$B273,Batters[[rbikey]:[rbikey]],0))</f>
        <v>13</v>
      </c>
      <c r="G273">
        <f>INDEX(Batters[Contact],MATCH('2013_roster_v1.4'!$A273*100+'2013_roster_v1.4'!$B273,Batters[[rbikey]:[rbikey]],0))</f>
        <v>16</v>
      </c>
      <c r="H273">
        <f>INDEX(Batters[Power],MATCH('2013_roster_v1.4'!$A273*100+'2013_roster_v1.4'!$B273,Batters[[rbikey]:[rbikey]],0))</f>
        <v>775</v>
      </c>
      <c r="I273">
        <f>INDEX(Batters[Speed],MATCH('2013_roster_v1.4'!$A273*100+'2013_roster_v1.4'!$B273,Batters[[rbikey]:[rbikey]],0))</f>
        <v>120</v>
      </c>
      <c r="J273">
        <f>INDEX(Batters[Fielding],MATCH('2013_roster_v1.4'!$A273*100+'2013_roster_v1.4'!$B273,Batters[[rbikey]:[rbikey]],0))</f>
        <v>1</v>
      </c>
      <c r="K273">
        <f>INDEX(Batters[Switch],MATCH('2013_roster_v1.4'!$A273*100+'2013_roster_v1.4'!$B273,Batters[[rbikey]:[rbikey]],0))</f>
        <v>0</v>
      </c>
    </row>
    <row r="274" spans="1:11" x14ac:dyDescent="0.25">
      <c r="A274">
        <v>50</v>
      </c>
      <c r="B274">
        <v>6</v>
      </c>
      <c r="C274" t="str">
        <f>INDEX(Batters[rbiname],MATCH('2013_roster_v1.4'!$A274*100+'2013_roster_v1.4'!$B274,Batters[[rbikey]:[rbikey]],0))</f>
        <v>Frazier</v>
      </c>
      <c r="D274">
        <f>INDEX(Batters[Stance],MATCH('2013_roster_v1.4'!$A274*100+'2013_roster_v1.4'!$B274,Batters[[rbikey]:[rbikey]],0))</f>
        <v>1</v>
      </c>
      <c r="E274">
        <f>INDEX(Batters[AVG],MATCH('2013_roster_v1.4'!$A274*100+'2013_roster_v1.4'!$B274,Batters[[rbikey]:[rbikey]],0))</f>
        <v>278</v>
      </c>
      <c r="F274">
        <f>INDEX(Batters[HR],MATCH('2013_roster_v1.4'!$A274*100+'2013_roster_v1.4'!$B274,Batters[[rbikey]:[rbikey]],0))</f>
        <v>10</v>
      </c>
      <c r="G274">
        <f>INDEX(Batters[Contact],MATCH('2013_roster_v1.4'!$A274*100+'2013_roster_v1.4'!$B274,Batters[[rbikey]:[rbikey]],0))</f>
        <v>16</v>
      </c>
      <c r="H274">
        <f>INDEX(Batters[Power],MATCH('2013_roster_v1.4'!$A274*100+'2013_roster_v1.4'!$B274,Batters[[rbikey]:[rbikey]],0))</f>
        <v>758</v>
      </c>
      <c r="I274">
        <f>INDEX(Batters[Speed],MATCH('2013_roster_v1.4'!$A274*100+'2013_roster_v1.4'!$B274,Batters[[rbikey]:[rbikey]],0))</f>
        <v>126</v>
      </c>
      <c r="J274">
        <f>INDEX(Batters[Fielding],MATCH('2013_roster_v1.4'!$A274*100+'2013_roster_v1.4'!$B274,Batters[[rbikey]:[rbikey]],0))</f>
        <v>1</v>
      </c>
      <c r="K274">
        <f>INDEX(Batters[Switch],MATCH('2013_roster_v1.4'!$A274*100+'2013_roster_v1.4'!$B274,Batters[[rbikey]:[rbikey]],0))</f>
        <v>0</v>
      </c>
    </row>
    <row r="275" spans="1:11" x14ac:dyDescent="0.25">
      <c r="A275">
        <v>50</v>
      </c>
      <c r="B275">
        <v>7</v>
      </c>
      <c r="C275" t="str">
        <f>INDEX(Batters[rbiname],MATCH('2013_roster_v1.4'!$A275*100+'2013_roster_v1.4'!$B275,Batters[[rbikey]:[rbikey]],0))</f>
        <v>Polanco</v>
      </c>
      <c r="D275">
        <f>INDEX(Batters[Stance],MATCH('2013_roster_v1.4'!$A275*100+'2013_roster_v1.4'!$B275,Batters[[rbikey]:[rbikey]],0))</f>
        <v>1</v>
      </c>
      <c r="E275">
        <f>INDEX(Batters[AVG],MATCH('2013_roster_v1.4'!$A275*100+'2013_roster_v1.4'!$B275,Batters[[rbikey]:[rbikey]],0))</f>
        <v>242</v>
      </c>
      <c r="F275">
        <f>INDEX(Batters[HR],MATCH('2013_roster_v1.4'!$A275*100+'2013_roster_v1.4'!$B275,Batters[[rbikey]:[rbikey]],0))</f>
        <v>6</v>
      </c>
      <c r="G275">
        <f>INDEX(Batters[Contact],MATCH('2013_roster_v1.4'!$A275*100+'2013_roster_v1.4'!$B275,Batters[[rbikey]:[rbikey]],0))</f>
        <v>22</v>
      </c>
      <c r="H275">
        <f>INDEX(Batters[Power],MATCH('2013_roster_v1.4'!$A275*100+'2013_roster_v1.4'!$B275,Batters[[rbikey]:[rbikey]],0))</f>
        <v>740</v>
      </c>
      <c r="I275">
        <f>INDEX(Batters[Speed],MATCH('2013_roster_v1.4'!$A275*100+'2013_roster_v1.4'!$B275,Batters[[rbikey]:[rbikey]],0))</f>
        <v>122</v>
      </c>
      <c r="J275">
        <f>INDEX(Batters[Fielding],MATCH('2013_roster_v1.4'!$A275*100+'2013_roster_v1.4'!$B275,Batters[[rbikey]:[rbikey]],0))</f>
        <v>2</v>
      </c>
      <c r="K275">
        <f>INDEX(Batters[Switch],MATCH('2013_roster_v1.4'!$A275*100+'2013_roster_v1.4'!$B275,Batters[[rbikey]:[rbikey]],0))</f>
        <v>0</v>
      </c>
    </row>
    <row r="276" spans="1:11" x14ac:dyDescent="0.25">
      <c r="A276">
        <v>50</v>
      </c>
      <c r="B276">
        <v>8</v>
      </c>
      <c r="C276" t="str">
        <f>INDEX(Batters[rbiname],MATCH('2013_roster_v1.4'!$A276*100+'2013_roster_v1.4'!$B276,Batters[[rbikey]:[rbikey]],0))</f>
        <v>Cabrera</v>
      </c>
      <c r="D276">
        <f>INDEX(Batters[Stance],MATCH('2013_roster_v1.4'!$A276*100+'2013_roster_v1.4'!$B276,Batters[[rbikey]:[rbikey]],0))</f>
        <v>0</v>
      </c>
      <c r="E276">
        <f>INDEX(Batters[AVG],MATCH('2013_roster_v1.4'!$A276*100+'2013_roster_v1.4'!$B276,Batters[[rbikey]:[rbikey]],0))</f>
        <v>280</v>
      </c>
      <c r="F276">
        <f>INDEX(Batters[HR],MATCH('2013_roster_v1.4'!$A276*100+'2013_roster_v1.4'!$B276,Batters[[rbikey]:[rbikey]],0))</f>
        <v>7</v>
      </c>
      <c r="G276">
        <f>INDEX(Batters[Contact],MATCH('2013_roster_v1.4'!$A276*100+'2013_roster_v1.4'!$B276,Batters[[rbikey]:[rbikey]],0))</f>
        <v>16</v>
      </c>
      <c r="H276">
        <f>INDEX(Batters[Power],MATCH('2013_roster_v1.4'!$A276*100+'2013_roster_v1.4'!$B276,Batters[[rbikey]:[rbikey]],0))</f>
        <v>740</v>
      </c>
      <c r="I276">
        <f>INDEX(Batters[Speed],MATCH('2013_roster_v1.4'!$A276*100+'2013_roster_v1.4'!$B276,Batters[[rbikey]:[rbikey]],0))</f>
        <v>122</v>
      </c>
      <c r="J276">
        <f>INDEX(Batters[Fielding],MATCH('2013_roster_v1.4'!$A276*100+'2013_roster_v1.4'!$B276,Batters[[rbikey]:[rbikey]],0))</f>
        <v>2</v>
      </c>
      <c r="K276">
        <f>INDEX(Batters[Switch],MATCH('2013_roster_v1.4'!$A276*100+'2013_roster_v1.4'!$B276,Batters[[rbikey]:[rbikey]],0))</f>
        <v>1</v>
      </c>
    </row>
    <row r="277" spans="1:11" x14ac:dyDescent="0.25">
      <c r="A277">
        <v>50</v>
      </c>
      <c r="B277">
        <v>9</v>
      </c>
      <c r="C277" t="str">
        <f>INDEX(Batters[rbiname],MATCH('2013_roster_v1.4'!$A277*100+'2013_roster_v1.4'!$B277,Batters[[rbikey]:[rbikey]],0))</f>
        <v>Stalling</v>
      </c>
      <c r="D277">
        <f>INDEX(Batters[Stance],MATCH('2013_roster_v1.4'!$A277*100+'2013_roster_v1.4'!$B277,Batters[[rbikey]:[rbikey]],0))</f>
        <v>0</v>
      </c>
      <c r="E277">
        <f>INDEX(Batters[AVG],MATCH('2013_roster_v1.4'!$A277*100+'2013_roster_v1.4'!$B277,Batters[[rbikey]:[rbikey]],0))</f>
        <v>262</v>
      </c>
      <c r="F277">
        <f>INDEX(Batters[HR],MATCH('2013_roster_v1.4'!$A277*100+'2013_roster_v1.4'!$B277,Batters[[rbikey]:[rbikey]],0))</f>
        <v>6</v>
      </c>
      <c r="G277">
        <f>INDEX(Batters[Contact],MATCH('2013_roster_v1.4'!$A277*100+'2013_roster_v1.4'!$B277,Batters[[rbikey]:[rbikey]],0))</f>
        <v>19</v>
      </c>
      <c r="H277">
        <f>INDEX(Batters[Power],MATCH('2013_roster_v1.4'!$A277*100+'2013_roster_v1.4'!$B277,Batters[[rbikey]:[rbikey]],0))</f>
        <v>735</v>
      </c>
      <c r="I277">
        <f>INDEX(Batters[Speed],MATCH('2013_roster_v1.4'!$A277*100+'2013_roster_v1.4'!$B277,Batters[[rbikey]:[rbikey]],0))</f>
        <v>120</v>
      </c>
      <c r="J277">
        <f>INDEX(Batters[Fielding],MATCH('2013_roster_v1.4'!$A277*100+'2013_roster_v1.4'!$B277,Batters[[rbikey]:[rbikey]],0))</f>
        <v>0</v>
      </c>
      <c r="K277">
        <f>INDEX(Batters[Switch],MATCH('2013_roster_v1.4'!$A277*100+'2013_roster_v1.4'!$B277,Batters[[rbikey]:[rbikey]],0))</f>
        <v>0</v>
      </c>
    </row>
    <row r="278" spans="1:11" x14ac:dyDescent="0.25">
      <c r="A278">
        <v>50</v>
      </c>
      <c r="B278">
        <v>10</v>
      </c>
      <c r="C278" t="str">
        <f>INDEX(Batters[rbiname],MATCH('2013_roster_v1.4'!$A278*100+'2013_roster_v1.4'!$B278,Batters[[rbikey]:[rbikey]],0))</f>
        <v>C.Tucker</v>
      </c>
      <c r="D278">
        <f>INDEX(Batters[Stance],MATCH('2013_roster_v1.4'!$A278*100+'2013_roster_v1.4'!$B278,Batters[[rbikey]:[rbikey]],0))</f>
        <v>0</v>
      </c>
      <c r="E278">
        <f>INDEX(Batters[AVG],MATCH('2013_roster_v1.4'!$A278*100+'2013_roster_v1.4'!$B278,Batters[[rbikey]:[rbikey]],0))</f>
        <v>211</v>
      </c>
      <c r="F278">
        <f>INDEX(Batters[HR],MATCH('2013_roster_v1.4'!$A278*100+'2013_roster_v1.4'!$B278,Batters[[rbikey]:[rbikey]],0))</f>
        <v>2</v>
      </c>
      <c r="G278">
        <f>INDEX(Batters[Contact],MATCH('2013_roster_v1.4'!$A278*100+'2013_roster_v1.4'!$B278,Batters[[rbikey]:[rbikey]],0))</f>
        <v>26</v>
      </c>
      <c r="H278">
        <f>INDEX(Batters[Power],MATCH('2013_roster_v1.4'!$A278*100+'2013_roster_v1.4'!$B278,Batters[[rbikey]:[rbikey]],0))</f>
        <v>715</v>
      </c>
      <c r="I278">
        <f>INDEX(Batters[Speed],MATCH('2013_roster_v1.4'!$A278*100+'2013_roster_v1.4'!$B278,Batters[[rbikey]:[rbikey]],0))</f>
        <v>122</v>
      </c>
      <c r="J278">
        <f>INDEX(Batters[Fielding],MATCH('2013_roster_v1.4'!$A278*100+'2013_roster_v1.4'!$B278,Batters[[rbikey]:[rbikey]],0))</f>
        <v>1</v>
      </c>
      <c r="K278">
        <f>INDEX(Batters[Switch],MATCH('2013_roster_v1.4'!$A278*100+'2013_roster_v1.4'!$B278,Batters[[rbikey]:[rbikey]],0))</f>
        <v>1</v>
      </c>
    </row>
    <row r="279" spans="1:11" x14ac:dyDescent="0.25">
      <c r="A279">
        <v>50</v>
      </c>
      <c r="B279">
        <v>11</v>
      </c>
      <c r="C279" t="str">
        <f>INDEX(Batters[rbiname],MATCH('2013_roster_v1.4'!$A279*100+'2013_roster_v1.4'!$B279,Batters[[rbikey]:[rbikey]],0))</f>
        <v>J.Kang</v>
      </c>
      <c r="D279">
        <f>INDEX(Batters[Stance],MATCH('2013_roster_v1.4'!$A279*100+'2013_roster_v1.4'!$B279,Batters[[rbikey]:[rbikey]],0))</f>
        <v>0</v>
      </c>
      <c r="E279">
        <f>INDEX(Batters[AVG],MATCH('2013_roster_v1.4'!$A279*100+'2013_roster_v1.4'!$B279,Batters[[rbikey]:[rbikey]],0))</f>
        <v>169</v>
      </c>
      <c r="F279">
        <f>INDEX(Batters[HR],MATCH('2013_roster_v1.4'!$A279*100+'2013_roster_v1.4'!$B279,Batters[[rbikey]:[rbikey]],0))</f>
        <v>10</v>
      </c>
      <c r="G279">
        <f>INDEX(Batters[Contact],MATCH('2013_roster_v1.4'!$A279*100+'2013_roster_v1.4'!$B279,Batters[[rbikey]:[rbikey]],0))</f>
        <v>31</v>
      </c>
      <c r="H279">
        <f>INDEX(Batters[Power],MATCH('2013_roster_v1.4'!$A279*100+'2013_roster_v1.4'!$B279,Batters[[rbikey]:[rbikey]],0))</f>
        <v>754</v>
      </c>
      <c r="I279">
        <f>INDEX(Batters[Speed],MATCH('2013_roster_v1.4'!$A279*100+'2013_roster_v1.4'!$B279,Batters[[rbikey]:[rbikey]],0))</f>
        <v>120</v>
      </c>
      <c r="J279">
        <f>INDEX(Batters[Fielding],MATCH('2013_roster_v1.4'!$A279*100+'2013_roster_v1.4'!$B279,Batters[[rbikey]:[rbikey]],0))</f>
        <v>1</v>
      </c>
      <c r="K279">
        <f>INDEX(Batters[Switch],MATCH('2013_roster_v1.4'!$A279*100+'2013_roster_v1.4'!$B279,Batters[[rbikey]:[rbikey]],0))</f>
        <v>0</v>
      </c>
    </row>
    <row r="280" spans="1:11" x14ac:dyDescent="0.25">
      <c r="A280">
        <v>50</v>
      </c>
      <c r="B280">
        <v>12</v>
      </c>
      <c r="C280" t="str">
        <f>INDEX(Batters[rbiname],MATCH('2013_roster_v1.4'!$A280*100+'2013_roster_v1.4'!$B280,Batters[[rbikey]:[rbikey]],0))</f>
        <v>E.Diaz</v>
      </c>
      <c r="D280">
        <f>INDEX(Batters[Stance],MATCH('2013_roster_v1.4'!$A280*100+'2013_roster_v1.4'!$B280,Batters[[rbikey]:[rbikey]],0))</f>
        <v>0</v>
      </c>
      <c r="E280">
        <f>INDEX(Batters[AVG],MATCH('2013_roster_v1.4'!$A280*100+'2013_roster_v1.4'!$B280,Batters[[rbikey]:[rbikey]],0))</f>
        <v>241</v>
      </c>
      <c r="F280">
        <f>INDEX(Batters[HR],MATCH('2013_roster_v1.4'!$A280*100+'2013_roster_v1.4'!$B280,Batters[[rbikey]:[rbikey]],0))</f>
        <v>2</v>
      </c>
      <c r="G280">
        <f>INDEX(Batters[Contact],MATCH('2013_roster_v1.4'!$A280*100+'2013_roster_v1.4'!$B280,Batters[[rbikey]:[rbikey]],0))</f>
        <v>22</v>
      </c>
      <c r="H280">
        <f>INDEX(Batters[Power],MATCH('2013_roster_v1.4'!$A280*100+'2013_roster_v1.4'!$B280,Batters[[rbikey]:[rbikey]],0))</f>
        <v>715</v>
      </c>
      <c r="I280">
        <f>INDEX(Batters[Speed],MATCH('2013_roster_v1.4'!$A280*100+'2013_roster_v1.4'!$B280,Batters[[rbikey]:[rbikey]],0))</f>
        <v>120</v>
      </c>
      <c r="J280">
        <f>INDEX(Batters[Fielding],MATCH('2013_roster_v1.4'!$A280*100+'2013_roster_v1.4'!$B280,Batters[[rbikey]:[rbikey]],0))</f>
        <v>0</v>
      </c>
      <c r="K280">
        <f>INDEX(Batters[Switch],MATCH('2013_roster_v1.4'!$A280*100+'2013_roster_v1.4'!$B280,Batters[[rbikey]:[rbikey]],0))</f>
        <v>0</v>
      </c>
    </row>
    <row r="281" spans="1:11" x14ac:dyDescent="0.25">
      <c r="A281">
        <v>50</v>
      </c>
      <c r="B281">
        <v>13</v>
      </c>
      <c r="C281" t="str">
        <f>INDEX(Batters[rbiname],MATCH('2013_roster_v1.4'!$A281*100+'2013_roster_v1.4'!$B281,Batters[[rbikey]:[rbikey]],0))</f>
        <v>P.Reyes</v>
      </c>
      <c r="D281">
        <f>INDEX(Batters[Stance],MATCH('2013_roster_v1.4'!$A281*100+'2013_roster_v1.4'!$B281,Batters[[rbikey]:[rbikey]],0))</f>
        <v>0</v>
      </c>
      <c r="E281">
        <f>INDEX(Batters[AVG],MATCH('2013_roster_v1.4'!$A281*100+'2013_roster_v1.4'!$B281,Batters[[rbikey]:[rbikey]],0))</f>
        <v>203</v>
      </c>
      <c r="F281">
        <f>INDEX(Batters[HR],MATCH('2013_roster_v1.4'!$A281*100+'2013_roster_v1.4'!$B281,Batters[[rbikey]:[rbikey]],0))</f>
        <v>2</v>
      </c>
      <c r="G281">
        <f>INDEX(Batters[Contact],MATCH('2013_roster_v1.4'!$A281*100+'2013_roster_v1.4'!$B281,Batters[[rbikey]:[rbikey]],0))</f>
        <v>27</v>
      </c>
      <c r="H281">
        <f>INDEX(Batters[Power],MATCH('2013_roster_v1.4'!$A281*100+'2013_roster_v1.4'!$B281,Batters[[rbikey]:[rbikey]],0))</f>
        <v>715</v>
      </c>
      <c r="I281">
        <f>INDEX(Batters[Speed],MATCH('2013_roster_v1.4'!$A281*100+'2013_roster_v1.4'!$B281,Batters[[rbikey]:[rbikey]],0))</f>
        <v>122</v>
      </c>
      <c r="J281">
        <f>INDEX(Batters[Fielding],MATCH('2013_roster_v1.4'!$A281*100+'2013_roster_v1.4'!$B281,Batters[[rbikey]:[rbikey]],0))</f>
        <v>2</v>
      </c>
      <c r="K281">
        <f>INDEX(Batters[Switch],MATCH('2013_roster_v1.4'!$A281*100+'2013_roster_v1.4'!$B281,Batters[[rbikey]:[rbikey]],0))</f>
        <v>0</v>
      </c>
    </row>
    <row r="282" spans="1:11" x14ac:dyDescent="0.25">
      <c r="A282">
        <v>51</v>
      </c>
      <c r="B282">
        <v>0</v>
      </c>
      <c r="C282" t="str">
        <f>INDEX(Batters[rbiname],MATCH('2013_roster_v1.4'!$A282*100+'2013_roster_v1.4'!$B282,Batters[[rbikey]:[rbikey]],0))</f>
        <v>M.Margot</v>
      </c>
      <c r="D282">
        <f>INDEX(Batters[Stance],MATCH('2013_roster_v1.4'!$A282*100+'2013_roster_v1.4'!$B282,Batters[[rbikey]:[rbikey]],0))</f>
        <v>0</v>
      </c>
      <c r="E282">
        <f>INDEX(Batters[AVG],MATCH('2013_roster_v1.4'!$A282*100+'2013_roster_v1.4'!$B282,Batters[[rbikey]:[rbikey]],0))</f>
        <v>234</v>
      </c>
      <c r="F282">
        <f>INDEX(Batters[HR],MATCH('2013_roster_v1.4'!$A282*100+'2013_roster_v1.4'!$B282,Batters[[rbikey]:[rbikey]],0))</f>
        <v>12</v>
      </c>
      <c r="G282">
        <f>INDEX(Batters[Contact],MATCH('2013_roster_v1.4'!$A282*100+'2013_roster_v1.4'!$B282,Batters[[rbikey]:[rbikey]],0))</f>
        <v>23</v>
      </c>
      <c r="H282">
        <f>INDEX(Batters[Power],MATCH('2013_roster_v1.4'!$A282*100+'2013_roster_v1.4'!$B282,Batters[[rbikey]:[rbikey]],0))</f>
        <v>764</v>
      </c>
      <c r="I282">
        <f>INDEX(Batters[Speed],MATCH('2013_roster_v1.4'!$A282*100+'2013_roster_v1.4'!$B282,Batters[[rbikey]:[rbikey]],0))</f>
        <v>134</v>
      </c>
      <c r="J282">
        <f>INDEX(Batters[Fielding],MATCH('2013_roster_v1.4'!$A282*100+'2013_roster_v1.4'!$B282,Batters[[rbikey]:[rbikey]],0))</f>
        <v>2</v>
      </c>
      <c r="K282">
        <f>INDEX(Batters[Switch],MATCH('2013_roster_v1.4'!$A282*100+'2013_roster_v1.4'!$B282,Batters[[rbikey]:[rbikey]],0))</f>
        <v>0</v>
      </c>
    </row>
    <row r="283" spans="1:11" x14ac:dyDescent="0.25">
      <c r="A283">
        <v>51</v>
      </c>
      <c r="B283">
        <v>1</v>
      </c>
      <c r="C283" t="str">
        <f>INDEX(Batters[rbiname],MATCH('2013_roster_v1.4'!$A283*100+'2013_roster_v1.4'!$B283,Batters[[rbikey]:[rbikey]],0))</f>
        <v>F.Tatis</v>
      </c>
      <c r="D283">
        <f>INDEX(Batters[Stance],MATCH('2013_roster_v1.4'!$A283*100+'2013_roster_v1.4'!$B283,Batters[[rbikey]:[rbikey]],0))</f>
        <v>0</v>
      </c>
      <c r="E283">
        <f>INDEX(Batters[AVG],MATCH('2013_roster_v1.4'!$A283*100+'2013_roster_v1.4'!$B283,Batters[[rbikey]:[rbikey]],0))</f>
        <v>317</v>
      </c>
      <c r="F283">
        <f>INDEX(Batters[HR],MATCH('2013_roster_v1.4'!$A283*100+'2013_roster_v1.4'!$B283,Batters[[rbikey]:[rbikey]],0))</f>
        <v>22</v>
      </c>
      <c r="G283">
        <f>INDEX(Batters[Contact],MATCH('2013_roster_v1.4'!$A283*100+'2013_roster_v1.4'!$B283,Batters[[rbikey]:[rbikey]],0))</f>
        <v>9</v>
      </c>
      <c r="H283">
        <f>INDEX(Batters[Power],MATCH('2013_roster_v1.4'!$A283*100+'2013_roster_v1.4'!$B283,Batters[[rbikey]:[rbikey]],0))</f>
        <v>839</v>
      </c>
      <c r="I283">
        <f>INDEX(Batters[Speed],MATCH('2013_roster_v1.4'!$A283*100+'2013_roster_v1.4'!$B283,Batters[[rbikey]:[rbikey]],0))</f>
        <v>131</v>
      </c>
      <c r="J283">
        <f>INDEX(Batters[Fielding],MATCH('2013_roster_v1.4'!$A283*100+'2013_roster_v1.4'!$B283,Batters[[rbikey]:[rbikey]],0))</f>
        <v>1</v>
      </c>
      <c r="K283">
        <f>INDEX(Batters[Switch],MATCH('2013_roster_v1.4'!$A283*100+'2013_roster_v1.4'!$B283,Batters[[rbikey]:[rbikey]],0))</f>
        <v>0</v>
      </c>
    </row>
    <row r="284" spans="1:11" x14ac:dyDescent="0.25">
      <c r="A284">
        <v>51</v>
      </c>
      <c r="B284">
        <v>2</v>
      </c>
      <c r="C284" t="str">
        <f>INDEX(Batters[rbiname],MATCH('2013_roster_v1.4'!$A284*100+'2013_roster_v1.4'!$B284,Batters[[rbikey]:[rbikey]],0))</f>
        <v>F.Reyes</v>
      </c>
      <c r="D284">
        <f>INDEX(Batters[Stance],MATCH('2013_roster_v1.4'!$A284*100+'2013_roster_v1.4'!$B284,Batters[[rbikey]:[rbikey]],0))</f>
        <v>0</v>
      </c>
      <c r="E284">
        <f>INDEX(Batters[AVG],MATCH('2013_roster_v1.4'!$A284*100+'2013_roster_v1.4'!$B284,Batters[[rbikey]:[rbikey]],0))</f>
        <v>255</v>
      </c>
      <c r="F284">
        <f>INDEX(Batters[HR],MATCH('2013_roster_v1.4'!$A284*100+'2013_roster_v1.4'!$B284,Batters[[rbikey]:[rbikey]],0))</f>
        <v>27</v>
      </c>
      <c r="G284">
        <f>INDEX(Batters[Contact],MATCH('2013_roster_v1.4'!$A284*100+'2013_roster_v1.4'!$B284,Batters[[rbikey]:[rbikey]],0))</f>
        <v>20</v>
      </c>
      <c r="H284">
        <f>INDEX(Batters[Power],MATCH('2013_roster_v1.4'!$A284*100+'2013_roster_v1.4'!$B284,Batters[[rbikey]:[rbikey]],0))</f>
        <v>857</v>
      </c>
      <c r="I284">
        <f>INDEX(Batters[Speed],MATCH('2013_roster_v1.4'!$A284*100+'2013_roster_v1.4'!$B284,Batters[[rbikey]:[rbikey]],0))</f>
        <v>120</v>
      </c>
      <c r="J284">
        <f>INDEX(Batters[Fielding],MATCH('2013_roster_v1.4'!$A284*100+'2013_roster_v1.4'!$B284,Batters[[rbikey]:[rbikey]],0))</f>
        <v>2</v>
      </c>
      <c r="K284">
        <f>INDEX(Batters[Switch],MATCH('2013_roster_v1.4'!$A284*100+'2013_roster_v1.4'!$B284,Batters[[rbikey]:[rbikey]],0))</f>
        <v>0</v>
      </c>
    </row>
    <row r="285" spans="1:11" x14ac:dyDescent="0.25">
      <c r="A285">
        <v>51</v>
      </c>
      <c r="B285">
        <v>3</v>
      </c>
      <c r="C285" t="str">
        <f>INDEX(Batters[rbiname],MATCH('2013_roster_v1.4'!$A285*100+'2013_roster_v1.4'!$B285,Batters[[rbikey]:[rbikey]],0))</f>
        <v>Renfroe</v>
      </c>
      <c r="D285">
        <f>INDEX(Batters[Stance],MATCH('2013_roster_v1.4'!$A285*100+'2013_roster_v1.4'!$B285,Batters[[rbikey]:[rbikey]],0))</f>
        <v>0</v>
      </c>
      <c r="E285">
        <f>INDEX(Batters[AVG],MATCH('2013_roster_v1.4'!$A285*100+'2013_roster_v1.4'!$B285,Batters[[rbikey]:[rbikey]],0))</f>
        <v>216</v>
      </c>
      <c r="F285">
        <f>INDEX(Batters[HR],MATCH('2013_roster_v1.4'!$A285*100+'2013_roster_v1.4'!$B285,Batters[[rbikey]:[rbikey]],0))</f>
        <v>33</v>
      </c>
      <c r="G285">
        <f>INDEX(Batters[Contact],MATCH('2013_roster_v1.4'!$A285*100+'2013_roster_v1.4'!$B285,Batters[[rbikey]:[rbikey]],0))</f>
        <v>25</v>
      </c>
      <c r="H285">
        <f>INDEX(Batters[Power],MATCH('2013_roster_v1.4'!$A285*100+'2013_roster_v1.4'!$B285,Batters[[rbikey]:[rbikey]],0))</f>
        <v>882</v>
      </c>
      <c r="I285">
        <f>INDEX(Batters[Speed],MATCH('2013_roster_v1.4'!$A285*100+'2013_roster_v1.4'!$B285,Batters[[rbikey]:[rbikey]],0))</f>
        <v>125</v>
      </c>
      <c r="J285">
        <f>INDEX(Batters[Fielding],MATCH('2013_roster_v1.4'!$A285*100+'2013_roster_v1.4'!$B285,Batters[[rbikey]:[rbikey]],0))</f>
        <v>2</v>
      </c>
      <c r="K285">
        <f>INDEX(Batters[Switch],MATCH('2013_roster_v1.4'!$A285*100+'2013_roster_v1.4'!$B285,Batters[[rbikey]:[rbikey]],0))</f>
        <v>0</v>
      </c>
    </row>
    <row r="286" spans="1:11" x14ac:dyDescent="0.25">
      <c r="A286">
        <v>51</v>
      </c>
      <c r="B286">
        <v>4</v>
      </c>
      <c r="C286" t="str">
        <f>INDEX(Batters[rbiname],MATCH('2013_roster_v1.4'!$A286*100+'2013_roster_v1.4'!$B286,Batters[[rbikey]:[rbikey]],0))</f>
        <v>Machado</v>
      </c>
      <c r="D286">
        <f>INDEX(Batters[Stance],MATCH('2013_roster_v1.4'!$A286*100+'2013_roster_v1.4'!$B286,Batters[[rbikey]:[rbikey]],0))</f>
        <v>0</v>
      </c>
      <c r="E286">
        <f>INDEX(Batters[AVG],MATCH('2013_roster_v1.4'!$A286*100+'2013_roster_v1.4'!$B286,Batters[[rbikey]:[rbikey]],0))</f>
        <v>256</v>
      </c>
      <c r="F286">
        <f>INDEX(Batters[HR],MATCH('2013_roster_v1.4'!$A286*100+'2013_roster_v1.4'!$B286,Batters[[rbikey]:[rbikey]],0))</f>
        <v>32</v>
      </c>
      <c r="G286">
        <f>INDEX(Batters[Contact],MATCH('2013_roster_v1.4'!$A286*100+'2013_roster_v1.4'!$B286,Batters[[rbikey]:[rbikey]],0))</f>
        <v>20</v>
      </c>
      <c r="H286">
        <f>INDEX(Batters[Power],MATCH('2013_roster_v1.4'!$A286*100+'2013_roster_v1.4'!$B286,Batters[[rbikey]:[rbikey]],0))</f>
        <v>873</v>
      </c>
      <c r="I286">
        <f>INDEX(Batters[Speed],MATCH('2013_roster_v1.4'!$A286*100+'2013_roster_v1.4'!$B286,Batters[[rbikey]:[rbikey]],0))</f>
        <v>123</v>
      </c>
      <c r="J286">
        <f>INDEX(Batters[Fielding],MATCH('2013_roster_v1.4'!$A286*100+'2013_roster_v1.4'!$B286,Batters[[rbikey]:[rbikey]],0))</f>
        <v>1</v>
      </c>
      <c r="K286">
        <f>INDEX(Batters[Switch],MATCH('2013_roster_v1.4'!$A286*100+'2013_roster_v1.4'!$B286,Batters[[rbikey]:[rbikey]],0))</f>
        <v>0</v>
      </c>
    </row>
    <row r="287" spans="1:11" x14ac:dyDescent="0.25">
      <c r="A287">
        <v>51</v>
      </c>
      <c r="B287">
        <v>5</v>
      </c>
      <c r="C287" t="str">
        <f>INDEX(Batters[rbiname],MATCH('2013_roster_v1.4'!$A287*100+'2013_roster_v1.4'!$B287,Batters[[rbikey]:[rbikey]],0))</f>
        <v>F.Mejia</v>
      </c>
      <c r="D287">
        <f>INDEX(Batters[Stance],MATCH('2013_roster_v1.4'!$A287*100+'2013_roster_v1.4'!$B287,Batters[[rbikey]:[rbikey]],0))</f>
        <v>0</v>
      </c>
      <c r="E287">
        <f>INDEX(Batters[AVG],MATCH('2013_roster_v1.4'!$A287*100+'2013_roster_v1.4'!$B287,Batters[[rbikey]:[rbikey]],0))</f>
        <v>265</v>
      </c>
      <c r="F287">
        <f>INDEX(Batters[HR],MATCH('2013_roster_v1.4'!$A287*100+'2013_roster_v1.4'!$B287,Batters[[rbikey]:[rbikey]],0))</f>
        <v>8</v>
      </c>
      <c r="G287">
        <f>INDEX(Batters[Contact],MATCH('2013_roster_v1.4'!$A287*100+'2013_roster_v1.4'!$B287,Batters[[rbikey]:[rbikey]],0))</f>
        <v>18</v>
      </c>
      <c r="H287">
        <f>INDEX(Batters[Power],MATCH('2013_roster_v1.4'!$A287*100+'2013_roster_v1.4'!$B287,Batters[[rbikey]:[rbikey]],0))</f>
        <v>751</v>
      </c>
      <c r="I287">
        <f>INDEX(Batters[Speed],MATCH('2013_roster_v1.4'!$A287*100+'2013_roster_v1.4'!$B287,Batters[[rbikey]:[rbikey]],0))</f>
        <v>122</v>
      </c>
      <c r="J287">
        <f>INDEX(Batters[Fielding],MATCH('2013_roster_v1.4'!$A287*100+'2013_roster_v1.4'!$B287,Batters[[rbikey]:[rbikey]],0))</f>
        <v>0</v>
      </c>
      <c r="K287">
        <f>INDEX(Batters[Switch],MATCH('2013_roster_v1.4'!$A287*100+'2013_roster_v1.4'!$B287,Batters[[rbikey]:[rbikey]],0))</f>
        <v>1</v>
      </c>
    </row>
    <row r="288" spans="1:11" x14ac:dyDescent="0.25">
      <c r="A288">
        <v>51</v>
      </c>
      <c r="B288">
        <v>6</v>
      </c>
      <c r="C288" t="str">
        <f>INDEX(Batters[rbiname],MATCH('2013_roster_v1.4'!$A288*100+'2013_roster_v1.4'!$B288,Batters[[rbikey]:[rbikey]],0))</f>
        <v>W.Myers</v>
      </c>
      <c r="D288">
        <f>INDEX(Batters[Stance],MATCH('2013_roster_v1.4'!$A288*100+'2013_roster_v1.4'!$B288,Batters[[rbikey]:[rbikey]],0))</f>
        <v>0</v>
      </c>
      <c r="E288">
        <f>INDEX(Batters[AVG],MATCH('2013_roster_v1.4'!$A288*100+'2013_roster_v1.4'!$B288,Batters[[rbikey]:[rbikey]],0))</f>
        <v>239</v>
      </c>
      <c r="F288">
        <f>INDEX(Batters[HR],MATCH('2013_roster_v1.4'!$A288*100+'2013_roster_v1.4'!$B288,Batters[[rbikey]:[rbikey]],0))</f>
        <v>18</v>
      </c>
      <c r="G288">
        <f>INDEX(Batters[Contact],MATCH('2013_roster_v1.4'!$A288*100+'2013_roster_v1.4'!$B288,Batters[[rbikey]:[rbikey]],0))</f>
        <v>22</v>
      </c>
      <c r="H288">
        <f>INDEX(Batters[Power],MATCH('2013_roster_v1.4'!$A288*100+'2013_roster_v1.4'!$B288,Batters[[rbikey]:[rbikey]],0))</f>
        <v>798</v>
      </c>
      <c r="I288">
        <f>INDEX(Batters[Speed],MATCH('2013_roster_v1.4'!$A288*100+'2013_roster_v1.4'!$B288,Batters[[rbikey]:[rbikey]],0))</f>
        <v>128</v>
      </c>
      <c r="J288">
        <f>INDEX(Batters[Fielding],MATCH('2013_roster_v1.4'!$A288*100+'2013_roster_v1.4'!$B288,Batters[[rbikey]:[rbikey]],0))</f>
        <v>2</v>
      </c>
      <c r="K288">
        <f>INDEX(Batters[Switch],MATCH('2013_roster_v1.4'!$A288*100+'2013_roster_v1.4'!$B288,Batters[[rbikey]:[rbikey]],0))</f>
        <v>0</v>
      </c>
    </row>
    <row r="289" spans="1:11" x14ac:dyDescent="0.25">
      <c r="A289">
        <v>51</v>
      </c>
      <c r="B289">
        <v>7</v>
      </c>
      <c r="C289" t="str">
        <f>INDEX(Batters[rbiname],MATCH('2013_roster_v1.4'!$A289*100+'2013_roster_v1.4'!$B289,Batters[[rbikey]:[rbikey]],0))</f>
        <v>E.Hosmer</v>
      </c>
      <c r="D289">
        <f>INDEX(Batters[Stance],MATCH('2013_roster_v1.4'!$A289*100+'2013_roster_v1.4'!$B289,Batters[[rbikey]:[rbikey]],0))</f>
        <v>1</v>
      </c>
      <c r="E289">
        <f>INDEX(Batters[AVG],MATCH('2013_roster_v1.4'!$A289*100+'2013_roster_v1.4'!$B289,Batters[[rbikey]:[rbikey]],0))</f>
        <v>265</v>
      </c>
      <c r="F289">
        <f>INDEX(Batters[HR],MATCH('2013_roster_v1.4'!$A289*100+'2013_roster_v1.4'!$B289,Batters[[rbikey]:[rbikey]],0))</f>
        <v>22</v>
      </c>
      <c r="G289">
        <f>INDEX(Batters[Contact],MATCH('2013_roster_v1.4'!$A289*100+'2013_roster_v1.4'!$B289,Batters[[rbikey]:[rbikey]],0))</f>
        <v>18</v>
      </c>
      <c r="H289">
        <f>INDEX(Batters[Power],MATCH('2013_roster_v1.4'!$A289*100+'2013_roster_v1.4'!$B289,Batters[[rbikey]:[rbikey]],0))</f>
        <v>819</v>
      </c>
      <c r="I289">
        <f>INDEX(Batters[Speed],MATCH('2013_roster_v1.4'!$A289*100+'2013_roster_v1.4'!$B289,Batters[[rbikey]:[rbikey]],0))</f>
        <v>120</v>
      </c>
      <c r="J289">
        <f>INDEX(Batters[Fielding],MATCH('2013_roster_v1.4'!$A289*100+'2013_roster_v1.4'!$B289,Batters[[rbikey]:[rbikey]],0))</f>
        <v>1</v>
      </c>
      <c r="K289">
        <f>INDEX(Batters[Switch],MATCH('2013_roster_v1.4'!$A289*100+'2013_roster_v1.4'!$B289,Batters[[rbikey]:[rbikey]],0))</f>
        <v>0</v>
      </c>
    </row>
    <row r="290" spans="1:11" x14ac:dyDescent="0.25">
      <c r="A290">
        <v>51</v>
      </c>
      <c r="B290">
        <v>8</v>
      </c>
      <c r="C290" t="str">
        <f>INDEX(Batters[rbiname],MATCH('2013_roster_v1.4'!$A290*100+'2013_roster_v1.4'!$B290,Batters[[rbikey]:[rbikey]],0))</f>
        <v>J.Naylor</v>
      </c>
      <c r="D290">
        <f>INDEX(Batters[Stance],MATCH('2013_roster_v1.4'!$A290*100+'2013_roster_v1.4'!$B290,Batters[[rbikey]:[rbikey]],0))</f>
        <v>1</v>
      </c>
      <c r="E290">
        <f>INDEX(Batters[AVG],MATCH('2013_roster_v1.4'!$A290*100+'2013_roster_v1.4'!$B290,Batters[[rbikey]:[rbikey]],0))</f>
        <v>249</v>
      </c>
      <c r="F290">
        <f>INDEX(Batters[HR],MATCH('2013_roster_v1.4'!$A290*100+'2013_roster_v1.4'!$B290,Batters[[rbikey]:[rbikey]],0))</f>
        <v>8</v>
      </c>
      <c r="G290">
        <f>INDEX(Batters[Contact],MATCH('2013_roster_v1.4'!$A290*100+'2013_roster_v1.4'!$B290,Batters[[rbikey]:[rbikey]],0))</f>
        <v>21</v>
      </c>
      <c r="H290">
        <f>INDEX(Batters[Power],MATCH('2013_roster_v1.4'!$A290*100+'2013_roster_v1.4'!$B290,Batters[[rbikey]:[rbikey]],0))</f>
        <v>746</v>
      </c>
      <c r="I290">
        <f>INDEX(Batters[Speed],MATCH('2013_roster_v1.4'!$A290*100+'2013_roster_v1.4'!$B290,Batters[[rbikey]:[rbikey]],0))</f>
        <v>120</v>
      </c>
      <c r="J290">
        <f>INDEX(Batters[Fielding],MATCH('2013_roster_v1.4'!$A290*100+'2013_roster_v1.4'!$B290,Batters[[rbikey]:[rbikey]],0))</f>
        <v>2</v>
      </c>
      <c r="K290">
        <f>INDEX(Batters[Switch],MATCH('2013_roster_v1.4'!$A290*100+'2013_roster_v1.4'!$B290,Batters[[rbikey]:[rbikey]],0))</f>
        <v>0</v>
      </c>
    </row>
    <row r="291" spans="1:11" x14ac:dyDescent="0.25">
      <c r="A291">
        <v>51</v>
      </c>
      <c r="B291">
        <v>9</v>
      </c>
      <c r="C291" t="str">
        <f>INDEX(Batters[rbiname],MATCH('2013_roster_v1.4'!$A291*100+'2013_roster_v1.4'!$B291,Batters[[rbikey]:[rbikey]],0))</f>
        <v>G.Garcia</v>
      </c>
      <c r="D291">
        <f>INDEX(Batters[Stance],MATCH('2013_roster_v1.4'!$A291*100+'2013_roster_v1.4'!$B291,Batters[[rbikey]:[rbikey]],0))</f>
        <v>1</v>
      </c>
      <c r="E291">
        <f>INDEX(Batters[AVG],MATCH('2013_roster_v1.4'!$A291*100+'2013_roster_v1.4'!$B291,Batters[[rbikey]:[rbikey]],0))</f>
        <v>248</v>
      </c>
      <c r="F291">
        <f>INDEX(Batters[HR],MATCH('2013_roster_v1.4'!$A291*100+'2013_roster_v1.4'!$B291,Batters[[rbikey]:[rbikey]],0))</f>
        <v>4</v>
      </c>
      <c r="G291">
        <f>INDEX(Batters[Contact],MATCH('2013_roster_v1.4'!$A291*100+'2013_roster_v1.4'!$B291,Batters[[rbikey]:[rbikey]],0))</f>
        <v>21</v>
      </c>
      <c r="H291">
        <f>INDEX(Batters[Power],MATCH('2013_roster_v1.4'!$A291*100+'2013_roster_v1.4'!$B291,Batters[[rbikey]:[rbikey]],0))</f>
        <v>725</v>
      </c>
      <c r="I291">
        <f>INDEX(Batters[Speed],MATCH('2013_roster_v1.4'!$A291*100+'2013_roster_v1.4'!$B291,Batters[[rbikey]:[rbikey]],0))</f>
        <v>121</v>
      </c>
      <c r="J291">
        <f>INDEX(Batters[Fielding],MATCH('2013_roster_v1.4'!$A291*100+'2013_roster_v1.4'!$B291,Batters[[rbikey]:[rbikey]],0))</f>
        <v>1</v>
      </c>
      <c r="K291">
        <f>INDEX(Batters[Switch],MATCH('2013_roster_v1.4'!$A291*100+'2013_roster_v1.4'!$B291,Batters[[rbikey]:[rbikey]],0))</f>
        <v>0</v>
      </c>
    </row>
    <row r="292" spans="1:11" x14ac:dyDescent="0.25">
      <c r="A292">
        <v>51</v>
      </c>
      <c r="B292">
        <v>10</v>
      </c>
      <c r="C292" t="str">
        <f>INDEX(Batters[rbiname],MATCH('2013_roster_v1.4'!$A292*100+'2013_roster_v1.4'!$B292,Batters[[rbikey]:[rbikey]],0))</f>
        <v>T.France</v>
      </c>
      <c r="D292">
        <f>INDEX(Batters[Stance],MATCH('2013_roster_v1.4'!$A292*100+'2013_roster_v1.4'!$B292,Batters[[rbikey]:[rbikey]],0))</f>
        <v>0</v>
      </c>
      <c r="E292">
        <f>INDEX(Batters[AVG],MATCH('2013_roster_v1.4'!$A292*100+'2013_roster_v1.4'!$B292,Batters[[rbikey]:[rbikey]],0))</f>
        <v>234</v>
      </c>
      <c r="F292">
        <f>INDEX(Batters[HR],MATCH('2013_roster_v1.4'!$A292*100+'2013_roster_v1.4'!$B292,Batters[[rbikey]:[rbikey]],0))</f>
        <v>7</v>
      </c>
      <c r="G292">
        <f>INDEX(Batters[Contact],MATCH('2013_roster_v1.4'!$A292*100+'2013_roster_v1.4'!$B292,Batters[[rbikey]:[rbikey]],0))</f>
        <v>23</v>
      </c>
      <c r="H292">
        <f>INDEX(Batters[Power],MATCH('2013_roster_v1.4'!$A292*100+'2013_roster_v1.4'!$B292,Batters[[rbikey]:[rbikey]],0))</f>
        <v>741</v>
      </c>
      <c r="I292">
        <f>INDEX(Batters[Speed],MATCH('2013_roster_v1.4'!$A292*100+'2013_roster_v1.4'!$B292,Batters[[rbikey]:[rbikey]],0))</f>
        <v>120</v>
      </c>
      <c r="J292">
        <f>INDEX(Batters[Fielding],MATCH('2013_roster_v1.4'!$A292*100+'2013_roster_v1.4'!$B292,Batters[[rbikey]:[rbikey]],0))</f>
        <v>1</v>
      </c>
      <c r="K292">
        <f>INDEX(Batters[Switch],MATCH('2013_roster_v1.4'!$A292*100+'2013_roster_v1.4'!$B292,Batters[[rbikey]:[rbikey]],0))</f>
        <v>0</v>
      </c>
    </row>
    <row r="293" spans="1:11" x14ac:dyDescent="0.25">
      <c r="A293">
        <v>51</v>
      </c>
      <c r="B293">
        <v>11</v>
      </c>
      <c r="C293" t="str">
        <f>INDEX(Batters[rbiname],MATCH('2013_roster_v1.4'!$A293*100+'2013_roster_v1.4'!$B293,Batters[[rbikey]:[rbikey]],0))</f>
        <v>L.Urias</v>
      </c>
      <c r="D293">
        <f>INDEX(Batters[Stance],MATCH('2013_roster_v1.4'!$A293*100+'2013_roster_v1.4'!$B293,Batters[[rbikey]:[rbikey]],0))</f>
        <v>0</v>
      </c>
      <c r="E293">
        <f>INDEX(Batters[AVG],MATCH('2013_roster_v1.4'!$A293*100+'2013_roster_v1.4'!$B293,Batters[[rbikey]:[rbikey]],0))</f>
        <v>223</v>
      </c>
      <c r="F293">
        <f>INDEX(Batters[HR],MATCH('2013_roster_v1.4'!$A293*100+'2013_roster_v1.4'!$B293,Batters[[rbikey]:[rbikey]],0))</f>
        <v>4</v>
      </c>
      <c r="G293">
        <f>INDEX(Batters[Contact],MATCH('2013_roster_v1.4'!$A293*100+'2013_roster_v1.4'!$B293,Batters[[rbikey]:[rbikey]],0))</f>
        <v>25</v>
      </c>
      <c r="H293">
        <f>INDEX(Batters[Power],MATCH('2013_roster_v1.4'!$A293*100+'2013_roster_v1.4'!$B293,Batters[[rbikey]:[rbikey]],0))</f>
        <v>725</v>
      </c>
      <c r="I293">
        <f>INDEX(Batters[Speed],MATCH('2013_roster_v1.4'!$A293*100+'2013_roster_v1.4'!$B293,Batters[[rbikey]:[rbikey]],0))</f>
        <v>120</v>
      </c>
      <c r="J293">
        <f>INDEX(Batters[Fielding],MATCH('2013_roster_v1.4'!$A293*100+'2013_roster_v1.4'!$B293,Batters[[rbikey]:[rbikey]],0))</f>
        <v>1</v>
      </c>
      <c r="K293">
        <f>INDEX(Batters[Switch],MATCH('2013_roster_v1.4'!$A293*100+'2013_roster_v1.4'!$B293,Batters[[rbikey]:[rbikey]],0))</f>
        <v>0</v>
      </c>
    </row>
    <row r="294" spans="1:11" x14ac:dyDescent="0.25">
      <c r="A294">
        <v>51</v>
      </c>
      <c r="B294">
        <v>12</v>
      </c>
      <c r="C294" t="str">
        <f>INDEX(Batters[rbiname],MATCH('2013_roster_v1.4'!$A294*100+'2013_roster_v1.4'!$B294,Batters[[rbikey]:[rbikey]],0))</f>
        <v>Kinsler</v>
      </c>
      <c r="D294">
        <f>INDEX(Batters[Stance],MATCH('2013_roster_v1.4'!$A294*100+'2013_roster_v1.4'!$B294,Batters[[rbikey]:[rbikey]],0))</f>
        <v>0</v>
      </c>
      <c r="E294">
        <f>INDEX(Batters[AVG],MATCH('2013_roster_v1.4'!$A294*100+'2013_roster_v1.4'!$B294,Batters[[rbikey]:[rbikey]],0))</f>
        <v>217</v>
      </c>
      <c r="F294">
        <f>INDEX(Batters[HR],MATCH('2013_roster_v1.4'!$A294*100+'2013_roster_v1.4'!$B294,Batters[[rbikey]:[rbikey]],0))</f>
        <v>9</v>
      </c>
      <c r="G294">
        <f>INDEX(Batters[Contact],MATCH('2013_roster_v1.4'!$A294*100+'2013_roster_v1.4'!$B294,Batters[[rbikey]:[rbikey]],0))</f>
        <v>25</v>
      </c>
      <c r="H294">
        <f>INDEX(Batters[Power],MATCH('2013_roster_v1.4'!$A294*100+'2013_roster_v1.4'!$B294,Batters[[rbikey]:[rbikey]],0))</f>
        <v>750</v>
      </c>
      <c r="I294">
        <f>INDEX(Batters[Speed],MATCH('2013_roster_v1.4'!$A294*100+'2013_roster_v1.4'!$B294,Batters[[rbikey]:[rbikey]],0))</f>
        <v>120</v>
      </c>
      <c r="J294">
        <f>INDEX(Batters[Fielding],MATCH('2013_roster_v1.4'!$A294*100+'2013_roster_v1.4'!$B294,Batters[[rbikey]:[rbikey]],0))</f>
        <v>1</v>
      </c>
      <c r="K294">
        <f>INDEX(Batters[Switch],MATCH('2013_roster_v1.4'!$A294*100+'2013_roster_v1.4'!$B294,Batters[[rbikey]:[rbikey]],0))</f>
        <v>0</v>
      </c>
    </row>
    <row r="295" spans="1:11" x14ac:dyDescent="0.25">
      <c r="A295">
        <v>51</v>
      </c>
      <c r="B295">
        <v>13</v>
      </c>
      <c r="C295" t="str">
        <f>INDEX(Batters[rbiname],MATCH('2013_roster_v1.4'!$A295*100+'2013_roster_v1.4'!$B295,Batters[[rbikey]:[rbikey]],0))</f>
        <v>A.Hedges</v>
      </c>
      <c r="D295">
        <f>INDEX(Batters[Stance],MATCH('2013_roster_v1.4'!$A295*100+'2013_roster_v1.4'!$B295,Batters[[rbikey]:[rbikey]],0))</f>
        <v>0</v>
      </c>
      <c r="E295">
        <f>INDEX(Batters[AVG],MATCH('2013_roster_v1.4'!$A295*100+'2013_roster_v1.4'!$B295,Batters[[rbikey]:[rbikey]],0))</f>
        <v>176</v>
      </c>
      <c r="F295">
        <f>INDEX(Batters[HR],MATCH('2013_roster_v1.4'!$A295*100+'2013_roster_v1.4'!$B295,Batters[[rbikey]:[rbikey]],0))</f>
        <v>11</v>
      </c>
      <c r="G295">
        <f>INDEX(Batters[Contact],MATCH('2013_roster_v1.4'!$A295*100+'2013_roster_v1.4'!$B295,Batters[[rbikey]:[rbikey]],0))</f>
        <v>30</v>
      </c>
      <c r="H295">
        <f>INDEX(Batters[Power],MATCH('2013_roster_v1.4'!$A295*100+'2013_roster_v1.4'!$B295,Batters[[rbikey]:[rbikey]],0))</f>
        <v>759</v>
      </c>
      <c r="I295">
        <f>INDEX(Batters[Speed],MATCH('2013_roster_v1.4'!$A295*100+'2013_roster_v1.4'!$B295,Batters[[rbikey]:[rbikey]],0))</f>
        <v>121</v>
      </c>
      <c r="J295">
        <f>INDEX(Batters[Fielding],MATCH('2013_roster_v1.4'!$A295*100+'2013_roster_v1.4'!$B295,Batters[[rbikey]:[rbikey]],0))</f>
        <v>0</v>
      </c>
      <c r="K295">
        <f>INDEX(Batters[Switch],MATCH('2013_roster_v1.4'!$A295*100+'2013_roster_v1.4'!$B295,Batters[[rbikey]:[rbikey]],0))</f>
        <v>0</v>
      </c>
    </row>
    <row r="296" spans="1:11" x14ac:dyDescent="0.25">
      <c r="A296">
        <v>52</v>
      </c>
      <c r="B296">
        <v>0</v>
      </c>
      <c r="C296" t="str">
        <f>INDEX(Batters[rbiname],MATCH('2013_roster_v1.4'!$A296*100+'2013_roster_v1.4'!$B296,Batters[[rbikey]:[rbikey]],0))</f>
        <v>T.Pham</v>
      </c>
      <c r="D296">
        <f>INDEX(Batters[Stance],MATCH('2013_roster_v1.4'!$A296*100+'2013_roster_v1.4'!$B296,Batters[[rbikey]:[rbikey]],0))</f>
        <v>0</v>
      </c>
      <c r="E296">
        <f>INDEX(Batters[AVG],MATCH('2013_roster_v1.4'!$A296*100+'2013_roster_v1.4'!$B296,Batters[[rbikey]:[rbikey]],0))</f>
        <v>273</v>
      </c>
      <c r="F296">
        <f>INDEX(Batters[HR],MATCH('2013_roster_v1.4'!$A296*100+'2013_roster_v1.4'!$B296,Batters[[rbikey]:[rbikey]],0))</f>
        <v>21</v>
      </c>
      <c r="G296">
        <f>INDEX(Batters[Contact],MATCH('2013_roster_v1.4'!$A296*100+'2013_roster_v1.4'!$B296,Batters[[rbikey]:[rbikey]],0))</f>
        <v>17</v>
      </c>
      <c r="H296">
        <f>INDEX(Batters[Power],MATCH('2013_roster_v1.4'!$A296*100+'2013_roster_v1.4'!$B296,Batters[[rbikey]:[rbikey]],0))</f>
        <v>817</v>
      </c>
      <c r="I296">
        <f>INDEX(Batters[Speed],MATCH('2013_roster_v1.4'!$A296*100+'2013_roster_v1.4'!$B296,Batters[[rbikey]:[rbikey]],0))</f>
        <v>136</v>
      </c>
      <c r="J296">
        <f>INDEX(Batters[Fielding],MATCH('2013_roster_v1.4'!$A296*100+'2013_roster_v1.4'!$B296,Batters[[rbikey]:[rbikey]],0))</f>
        <v>2</v>
      </c>
      <c r="K296">
        <f>INDEX(Batters[Switch],MATCH('2013_roster_v1.4'!$A296*100+'2013_roster_v1.4'!$B296,Batters[[rbikey]:[rbikey]],0))</f>
        <v>0</v>
      </c>
    </row>
    <row r="297" spans="1:11" x14ac:dyDescent="0.25">
      <c r="A297">
        <v>52</v>
      </c>
      <c r="B297">
        <v>1</v>
      </c>
      <c r="C297" t="str">
        <f>INDEX(Batters[rbiname],MATCH('2013_roster_v1.4'!$A297*100+'2013_roster_v1.4'!$B297,Batters[[rbikey]:[rbikey]],0))</f>
        <v>B.Lowe</v>
      </c>
      <c r="D297">
        <f>INDEX(Batters[Stance],MATCH('2013_roster_v1.4'!$A297*100+'2013_roster_v1.4'!$B297,Batters[[rbikey]:[rbikey]],0))</f>
        <v>1</v>
      </c>
      <c r="E297">
        <f>INDEX(Batters[AVG],MATCH('2013_roster_v1.4'!$A297*100+'2013_roster_v1.4'!$B297,Batters[[rbikey]:[rbikey]],0))</f>
        <v>270</v>
      </c>
      <c r="F297">
        <f>INDEX(Batters[HR],MATCH('2013_roster_v1.4'!$A297*100+'2013_roster_v1.4'!$B297,Batters[[rbikey]:[rbikey]],0))</f>
        <v>17</v>
      </c>
      <c r="G297">
        <f>INDEX(Batters[Contact],MATCH('2013_roster_v1.4'!$A297*100+'2013_roster_v1.4'!$B297,Batters[[rbikey]:[rbikey]],0))</f>
        <v>17</v>
      </c>
      <c r="H297">
        <f>INDEX(Batters[Power],MATCH('2013_roster_v1.4'!$A297*100+'2013_roster_v1.4'!$B297,Batters[[rbikey]:[rbikey]],0))</f>
        <v>805</v>
      </c>
      <c r="I297">
        <f>INDEX(Batters[Speed],MATCH('2013_roster_v1.4'!$A297*100+'2013_roster_v1.4'!$B297,Batters[[rbikey]:[rbikey]],0))</f>
        <v>125</v>
      </c>
      <c r="J297">
        <f>INDEX(Batters[Fielding],MATCH('2013_roster_v1.4'!$A297*100+'2013_roster_v1.4'!$B297,Batters[[rbikey]:[rbikey]],0))</f>
        <v>1</v>
      </c>
      <c r="K297">
        <f>INDEX(Batters[Switch],MATCH('2013_roster_v1.4'!$A297*100+'2013_roster_v1.4'!$B297,Batters[[rbikey]:[rbikey]],0))</f>
        <v>0</v>
      </c>
    </row>
    <row r="298" spans="1:11" x14ac:dyDescent="0.25">
      <c r="A298">
        <v>52</v>
      </c>
      <c r="B298">
        <v>2</v>
      </c>
      <c r="C298" t="str">
        <f>INDEX(Batters[rbiname],MATCH('2013_roster_v1.4'!$A298*100+'2013_roster_v1.4'!$B298,Batters[[rbikey]:[rbikey]],0))</f>
        <v>J.Choi</v>
      </c>
      <c r="D298">
        <f>INDEX(Batters[Stance],MATCH('2013_roster_v1.4'!$A298*100+'2013_roster_v1.4'!$B298,Batters[[rbikey]:[rbikey]],0))</f>
        <v>1</v>
      </c>
      <c r="E298">
        <f>INDEX(Batters[AVG],MATCH('2013_roster_v1.4'!$A298*100+'2013_roster_v1.4'!$B298,Batters[[rbikey]:[rbikey]],0))</f>
        <v>261</v>
      </c>
      <c r="F298">
        <f>INDEX(Batters[HR],MATCH('2013_roster_v1.4'!$A298*100+'2013_roster_v1.4'!$B298,Batters[[rbikey]:[rbikey]],0))</f>
        <v>19</v>
      </c>
      <c r="G298">
        <f>INDEX(Batters[Contact],MATCH('2013_roster_v1.4'!$A298*100+'2013_roster_v1.4'!$B298,Batters[[rbikey]:[rbikey]],0))</f>
        <v>19</v>
      </c>
      <c r="H298">
        <f>INDEX(Batters[Power],MATCH('2013_roster_v1.4'!$A298*100+'2013_roster_v1.4'!$B298,Batters[[rbikey]:[rbikey]],0))</f>
        <v>809</v>
      </c>
      <c r="I298">
        <f>INDEX(Batters[Speed],MATCH('2013_roster_v1.4'!$A298*100+'2013_roster_v1.4'!$B298,Batters[[rbikey]:[rbikey]],0))</f>
        <v>122</v>
      </c>
      <c r="J298">
        <f>INDEX(Batters[Fielding],MATCH('2013_roster_v1.4'!$A298*100+'2013_roster_v1.4'!$B298,Batters[[rbikey]:[rbikey]],0))</f>
        <v>1</v>
      </c>
      <c r="K298">
        <f>INDEX(Batters[Switch],MATCH('2013_roster_v1.4'!$A298*100+'2013_roster_v1.4'!$B298,Batters[[rbikey]:[rbikey]],0))</f>
        <v>0</v>
      </c>
    </row>
    <row r="299" spans="1:11" x14ac:dyDescent="0.25">
      <c r="A299">
        <v>52</v>
      </c>
      <c r="B299">
        <v>3</v>
      </c>
      <c r="C299" t="str">
        <f>INDEX(Batters[rbiname],MATCH('2013_roster_v1.4'!$A299*100+'2013_roster_v1.4'!$B299,Batters[[rbikey]:[rbikey]],0))</f>
        <v>Meadows</v>
      </c>
      <c r="D299">
        <f>INDEX(Batters[Stance],MATCH('2013_roster_v1.4'!$A299*100+'2013_roster_v1.4'!$B299,Batters[[rbikey]:[rbikey]],0))</f>
        <v>1</v>
      </c>
      <c r="E299">
        <f>INDEX(Batters[AVG],MATCH('2013_roster_v1.4'!$A299*100+'2013_roster_v1.4'!$B299,Batters[[rbikey]:[rbikey]],0))</f>
        <v>291</v>
      </c>
      <c r="F299">
        <f>INDEX(Batters[HR],MATCH('2013_roster_v1.4'!$A299*100+'2013_roster_v1.4'!$B299,Batters[[rbikey]:[rbikey]],0))</f>
        <v>33</v>
      </c>
      <c r="G299">
        <f>INDEX(Batters[Contact],MATCH('2013_roster_v1.4'!$A299*100+'2013_roster_v1.4'!$B299,Batters[[rbikey]:[rbikey]],0))</f>
        <v>14</v>
      </c>
      <c r="H299">
        <f>INDEX(Batters[Power],MATCH('2013_roster_v1.4'!$A299*100+'2013_roster_v1.4'!$B299,Batters[[rbikey]:[rbikey]],0))</f>
        <v>890</v>
      </c>
      <c r="I299">
        <f>INDEX(Batters[Speed],MATCH('2013_roster_v1.4'!$A299*100+'2013_roster_v1.4'!$B299,Batters[[rbikey]:[rbikey]],0))</f>
        <v>128</v>
      </c>
      <c r="J299">
        <f>INDEX(Batters[Fielding],MATCH('2013_roster_v1.4'!$A299*100+'2013_roster_v1.4'!$B299,Batters[[rbikey]:[rbikey]],0))</f>
        <v>2</v>
      </c>
      <c r="K299">
        <f>INDEX(Batters[Switch],MATCH('2013_roster_v1.4'!$A299*100+'2013_roster_v1.4'!$B299,Batters[[rbikey]:[rbikey]],0))</f>
        <v>0</v>
      </c>
    </row>
    <row r="300" spans="1:11" x14ac:dyDescent="0.25">
      <c r="A300">
        <v>52</v>
      </c>
      <c r="B300">
        <v>4</v>
      </c>
      <c r="C300" t="str">
        <f>INDEX(Batters[rbiname],MATCH('2013_roster_v1.4'!$A300*100+'2013_roster_v1.4'!$B300,Batters[[rbikey]:[rbikey]],0))</f>
        <v>Y.Diaz</v>
      </c>
      <c r="D300">
        <f>INDEX(Batters[Stance],MATCH('2013_roster_v1.4'!$A300*100+'2013_roster_v1.4'!$B300,Batters[[rbikey]:[rbikey]],0))</f>
        <v>0</v>
      </c>
      <c r="E300">
        <f>INDEX(Batters[AVG],MATCH('2013_roster_v1.4'!$A300*100+'2013_roster_v1.4'!$B300,Batters[[rbikey]:[rbikey]],0))</f>
        <v>267</v>
      </c>
      <c r="F300">
        <f>INDEX(Batters[HR],MATCH('2013_roster_v1.4'!$A300*100+'2013_roster_v1.4'!$B300,Batters[[rbikey]:[rbikey]],0))</f>
        <v>14</v>
      </c>
      <c r="G300">
        <f>INDEX(Batters[Contact],MATCH('2013_roster_v1.4'!$A300*100+'2013_roster_v1.4'!$B300,Batters[[rbikey]:[rbikey]],0))</f>
        <v>18</v>
      </c>
      <c r="H300">
        <f>INDEX(Batters[Power],MATCH('2013_roster_v1.4'!$A300*100+'2013_roster_v1.4'!$B300,Batters[[rbikey]:[rbikey]],0))</f>
        <v>786</v>
      </c>
      <c r="I300">
        <f>INDEX(Batters[Speed],MATCH('2013_roster_v1.4'!$A300*100+'2013_roster_v1.4'!$B300,Batters[[rbikey]:[rbikey]],0))</f>
        <v>122</v>
      </c>
      <c r="J300">
        <f>INDEX(Batters[Fielding],MATCH('2013_roster_v1.4'!$A300*100+'2013_roster_v1.4'!$B300,Batters[[rbikey]:[rbikey]],0))</f>
        <v>1</v>
      </c>
      <c r="K300">
        <f>INDEX(Batters[Switch],MATCH('2013_roster_v1.4'!$A300*100+'2013_roster_v1.4'!$B300,Batters[[rbikey]:[rbikey]],0))</f>
        <v>0</v>
      </c>
    </row>
    <row r="301" spans="1:11" x14ac:dyDescent="0.25">
      <c r="A301">
        <v>52</v>
      </c>
      <c r="B301">
        <v>5</v>
      </c>
      <c r="C301" t="str">
        <f>INDEX(Batters[rbiname],MATCH('2013_roster_v1.4'!$A301*100+'2013_roster_v1.4'!$B301,Batters[[rbikey]:[rbikey]],0))</f>
        <v>A.Garcia</v>
      </c>
      <c r="D301">
        <f>INDEX(Batters[Stance],MATCH('2013_roster_v1.4'!$A301*100+'2013_roster_v1.4'!$B301,Batters[[rbikey]:[rbikey]],0))</f>
        <v>0</v>
      </c>
      <c r="E301">
        <f>INDEX(Batters[AVG],MATCH('2013_roster_v1.4'!$A301*100+'2013_roster_v1.4'!$B301,Batters[[rbikey]:[rbikey]],0))</f>
        <v>282</v>
      </c>
      <c r="F301">
        <f>INDEX(Batters[HR],MATCH('2013_roster_v1.4'!$A301*100+'2013_roster_v1.4'!$B301,Batters[[rbikey]:[rbikey]],0))</f>
        <v>20</v>
      </c>
      <c r="G301">
        <f>INDEX(Batters[Contact],MATCH('2013_roster_v1.4'!$A301*100+'2013_roster_v1.4'!$B301,Batters[[rbikey]:[rbikey]],0))</f>
        <v>15</v>
      </c>
      <c r="H301">
        <f>INDEX(Batters[Power],MATCH('2013_roster_v1.4'!$A301*100+'2013_roster_v1.4'!$B301,Batters[[rbikey]:[rbikey]],0))</f>
        <v>814</v>
      </c>
      <c r="I301">
        <f>INDEX(Batters[Speed],MATCH('2013_roster_v1.4'!$A301*100+'2013_roster_v1.4'!$B301,Batters[[rbikey]:[rbikey]],0))</f>
        <v>126</v>
      </c>
      <c r="J301">
        <f>INDEX(Batters[Fielding],MATCH('2013_roster_v1.4'!$A301*100+'2013_roster_v1.4'!$B301,Batters[[rbikey]:[rbikey]],0))</f>
        <v>2</v>
      </c>
      <c r="K301">
        <f>INDEX(Batters[Switch],MATCH('2013_roster_v1.4'!$A301*100+'2013_roster_v1.4'!$B301,Batters[[rbikey]:[rbikey]],0))</f>
        <v>0</v>
      </c>
    </row>
    <row r="302" spans="1:11" x14ac:dyDescent="0.25">
      <c r="A302">
        <v>52</v>
      </c>
      <c r="B302">
        <v>6</v>
      </c>
      <c r="C302" t="str">
        <f>INDEX(Batters[rbiname],MATCH('2013_roster_v1.4'!$A302*100+'2013_roster_v1.4'!$B302,Batters[[rbikey]:[rbikey]],0))</f>
        <v>d'Arnaud</v>
      </c>
      <c r="D302">
        <f>INDEX(Batters[Stance],MATCH('2013_roster_v1.4'!$A302*100+'2013_roster_v1.4'!$B302,Batters[[rbikey]:[rbikey]],0))</f>
        <v>0</v>
      </c>
      <c r="E302">
        <f>INDEX(Batters[AVG],MATCH('2013_roster_v1.4'!$A302*100+'2013_roster_v1.4'!$B302,Batters[[rbikey]:[rbikey]],0))</f>
        <v>263</v>
      </c>
      <c r="F302">
        <f>INDEX(Batters[HR],MATCH('2013_roster_v1.4'!$A302*100+'2013_roster_v1.4'!$B302,Batters[[rbikey]:[rbikey]],0))</f>
        <v>16</v>
      </c>
      <c r="G302">
        <f>INDEX(Batters[Contact],MATCH('2013_roster_v1.4'!$A302*100+'2013_roster_v1.4'!$B302,Batters[[rbikey]:[rbikey]],0))</f>
        <v>18</v>
      </c>
      <c r="H302">
        <f>INDEX(Batters[Power],MATCH('2013_roster_v1.4'!$A302*100+'2013_roster_v1.4'!$B302,Batters[[rbikey]:[rbikey]],0))</f>
        <v>794</v>
      </c>
      <c r="I302">
        <f>INDEX(Batters[Speed],MATCH('2013_roster_v1.4'!$A302*100+'2013_roster_v1.4'!$B302,Batters[[rbikey]:[rbikey]],0))</f>
        <v>120</v>
      </c>
      <c r="J302">
        <f>INDEX(Batters[Fielding],MATCH('2013_roster_v1.4'!$A302*100+'2013_roster_v1.4'!$B302,Batters[[rbikey]:[rbikey]],0))</f>
        <v>0</v>
      </c>
      <c r="K302">
        <f>INDEX(Batters[Switch],MATCH('2013_roster_v1.4'!$A302*100+'2013_roster_v1.4'!$B302,Batters[[rbikey]:[rbikey]],0))</f>
        <v>0</v>
      </c>
    </row>
    <row r="303" spans="1:11" x14ac:dyDescent="0.25">
      <c r="A303">
        <v>52</v>
      </c>
      <c r="B303">
        <v>7</v>
      </c>
      <c r="C303" t="str">
        <f>INDEX(Batters[rbiname],MATCH('2013_roster_v1.4'!$A303*100+'2013_roster_v1.4'!$B303,Batters[[rbikey]:[rbikey]],0))</f>
        <v>N.Lowe</v>
      </c>
      <c r="D303">
        <f>INDEX(Batters[Stance],MATCH('2013_roster_v1.4'!$A303*100+'2013_roster_v1.4'!$B303,Batters[[rbikey]:[rbikey]],0))</f>
        <v>1</v>
      </c>
      <c r="E303">
        <f>INDEX(Batters[AVG],MATCH('2013_roster_v1.4'!$A303*100+'2013_roster_v1.4'!$B303,Batters[[rbikey]:[rbikey]],0))</f>
        <v>263</v>
      </c>
      <c r="F303">
        <f>INDEX(Batters[HR],MATCH('2013_roster_v1.4'!$A303*100+'2013_roster_v1.4'!$B303,Batters[[rbikey]:[rbikey]],0))</f>
        <v>7</v>
      </c>
      <c r="G303">
        <f>INDEX(Batters[Contact],MATCH('2013_roster_v1.4'!$A303*100+'2013_roster_v1.4'!$B303,Batters[[rbikey]:[rbikey]],0))</f>
        <v>18</v>
      </c>
      <c r="H303">
        <f>INDEX(Batters[Power],MATCH('2013_roster_v1.4'!$A303*100+'2013_roster_v1.4'!$B303,Batters[[rbikey]:[rbikey]],0))</f>
        <v>749</v>
      </c>
      <c r="I303">
        <f>INDEX(Batters[Speed],MATCH('2013_roster_v1.4'!$A303*100+'2013_roster_v1.4'!$B303,Batters[[rbikey]:[rbikey]],0))</f>
        <v>120</v>
      </c>
      <c r="J303">
        <f>INDEX(Batters[Fielding],MATCH('2013_roster_v1.4'!$A303*100+'2013_roster_v1.4'!$B303,Batters[[rbikey]:[rbikey]],0))</f>
        <v>1</v>
      </c>
      <c r="K303">
        <f>INDEX(Batters[Switch],MATCH('2013_roster_v1.4'!$A303*100+'2013_roster_v1.4'!$B303,Batters[[rbikey]:[rbikey]],0))</f>
        <v>0</v>
      </c>
    </row>
    <row r="304" spans="1:11" x14ac:dyDescent="0.25">
      <c r="A304">
        <v>52</v>
      </c>
      <c r="B304">
        <v>8</v>
      </c>
      <c r="C304" t="str">
        <f>INDEX(Batters[rbiname],MATCH('2013_roster_v1.4'!$A304*100+'2013_roster_v1.4'!$B304,Batters[[rbikey]:[rbikey]],0))</f>
        <v>W.Adames</v>
      </c>
      <c r="D304">
        <f>INDEX(Batters[Stance],MATCH('2013_roster_v1.4'!$A304*100+'2013_roster_v1.4'!$B304,Batters[[rbikey]:[rbikey]],0))</f>
        <v>0</v>
      </c>
      <c r="E304">
        <f>INDEX(Batters[AVG],MATCH('2013_roster_v1.4'!$A304*100+'2013_roster_v1.4'!$B304,Batters[[rbikey]:[rbikey]],0))</f>
        <v>254</v>
      </c>
      <c r="F304">
        <f>INDEX(Batters[HR],MATCH('2013_roster_v1.4'!$A304*100+'2013_roster_v1.4'!$B304,Batters[[rbikey]:[rbikey]],0))</f>
        <v>20</v>
      </c>
      <c r="G304">
        <f>INDEX(Batters[Contact],MATCH('2013_roster_v1.4'!$A304*100+'2013_roster_v1.4'!$B304,Batters[[rbikey]:[rbikey]],0))</f>
        <v>20</v>
      </c>
      <c r="H304">
        <f>INDEX(Batters[Power],MATCH('2013_roster_v1.4'!$A304*100+'2013_roster_v1.4'!$B304,Batters[[rbikey]:[rbikey]],0))</f>
        <v>808</v>
      </c>
      <c r="I304">
        <f>INDEX(Batters[Speed],MATCH('2013_roster_v1.4'!$A304*100+'2013_roster_v1.4'!$B304,Batters[[rbikey]:[rbikey]],0))</f>
        <v>122</v>
      </c>
      <c r="J304">
        <f>INDEX(Batters[Fielding],MATCH('2013_roster_v1.4'!$A304*100+'2013_roster_v1.4'!$B304,Batters[[rbikey]:[rbikey]],0))</f>
        <v>1</v>
      </c>
      <c r="K304">
        <f>INDEX(Batters[Switch],MATCH('2013_roster_v1.4'!$A304*100+'2013_roster_v1.4'!$B304,Batters[[rbikey]:[rbikey]],0))</f>
        <v>0</v>
      </c>
    </row>
    <row r="305" spans="1:11" x14ac:dyDescent="0.25">
      <c r="A305">
        <v>52</v>
      </c>
      <c r="B305">
        <v>9</v>
      </c>
      <c r="C305" t="str">
        <f>INDEX(Batters[rbiname],MATCH('2013_roster_v1.4'!$A305*100+'2013_roster_v1.4'!$B305,Batters[[rbikey]:[rbikey]],0))</f>
        <v>Kiermaie</v>
      </c>
      <c r="D305">
        <f>INDEX(Batters[Stance],MATCH('2013_roster_v1.4'!$A305*100+'2013_roster_v1.4'!$B305,Batters[[rbikey]:[rbikey]],0))</f>
        <v>1</v>
      </c>
      <c r="E305">
        <f>INDEX(Batters[AVG],MATCH('2013_roster_v1.4'!$A305*100+'2013_roster_v1.4'!$B305,Batters[[rbikey]:[rbikey]],0))</f>
        <v>228</v>
      </c>
      <c r="F305">
        <f>INDEX(Batters[HR],MATCH('2013_roster_v1.4'!$A305*100+'2013_roster_v1.4'!$B305,Batters[[rbikey]:[rbikey]],0))</f>
        <v>14</v>
      </c>
      <c r="G305">
        <f>INDEX(Batters[Contact],MATCH('2013_roster_v1.4'!$A305*100+'2013_roster_v1.4'!$B305,Batters[[rbikey]:[rbikey]],0))</f>
        <v>24</v>
      </c>
      <c r="H305">
        <f>INDEX(Batters[Power],MATCH('2013_roster_v1.4'!$A305*100+'2013_roster_v1.4'!$B305,Batters[[rbikey]:[rbikey]],0))</f>
        <v>775</v>
      </c>
      <c r="I305">
        <f>INDEX(Batters[Speed],MATCH('2013_roster_v1.4'!$A305*100+'2013_roster_v1.4'!$B305,Batters[[rbikey]:[rbikey]],0))</f>
        <v>134</v>
      </c>
      <c r="J305">
        <f>INDEX(Batters[Fielding],MATCH('2013_roster_v1.4'!$A305*100+'2013_roster_v1.4'!$B305,Batters[[rbikey]:[rbikey]],0))</f>
        <v>2</v>
      </c>
      <c r="K305">
        <f>INDEX(Batters[Switch],MATCH('2013_roster_v1.4'!$A305*100+'2013_roster_v1.4'!$B305,Batters[[rbikey]:[rbikey]],0))</f>
        <v>0</v>
      </c>
    </row>
    <row r="306" spans="1:11" x14ac:dyDescent="0.25">
      <c r="A306">
        <v>52</v>
      </c>
      <c r="B306">
        <v>10</v>
      </c>
      <c r="C306" t="str">
        <f>INDEX(Batters[rbiname],MATCH('2013_roster_v1.4'!$A306*100+'2013_roster_v1.4'!$B306,Batters[[rbikey]:[rbikey]],0))</f>
        <v>Heredia</v>
      </c>
      <c r="D306">
        <f>INDEX(Batters[Stance],MATCH('2013_roster_v1.4'!$A306*100+'2013_roster_v1.4'!$B306,Batters[[rbikey]:[rbikey]],0))</f>
        <v>0</v>
      </c>
      <c r="E306">
        <f>INDEX(Batters[AVG],MATCH('2013_roster_v1.4'!$A306*100+'2013_roster_v1.4'!$B306,Batters[[rbikey]:[rbikey]],0))</f>
        <v>225</v>
      </c>
      <c r="F306">
        <f>INDEX(Batters[HR],MATCH('2013_roster_v1.4'!$A306*100+'2013_roster_v1.4'!$B306,Batters[[rbikey]:[rbikey]],0))</f>
        <v>5</v>
      </c>
      <c r="G306">
        <f>INDEX(Batters[Contact],MATCH('2013_roster_v1.4'!$A306*100+'2013_roster_v1.4'!$B306,Batters[[rbikey]:[rbikey]],0))</f>
        <v>24</v>
      </c>
      <c r="H306">
        <f>INDEX(Batters[Power],MATCH('2013_roster_v1.4'!$A306*100+'2013_roster_v1.4'!$B306,Batters[[rbikey]:[rbikey]],0))</f>
        <v>730</v>
      </c>
      <c r="I306">
        <f>INDEX(Batters[Speed],MATCH('2013_roster_v1.4'!$A306*100+'2013_roster_v1.4'!$B306,Batters[[rbikey]:[rbikey]],0))</f>
        <v>121</v>
      </c>
      <c r="J306">
        <f>INDEX(Batters[Fielding],MATCH('2013_roster_v1.4'!$A306*100+'2013_roster_v1.4'!$B306,Batters[[rbikey]:[rbikey]],0))</f>
        <v>2</v>
      </c>
      <c r="K306">
        <f>INDEX(Batters[Switch],MATCH('2013_roster_v1.4'!$A306*100+'2013_roster_v1.4'!$B306,Batters[[rbikey]:[rbikey]],0))</f>
        <v>0</v>
      </c>
    </row>
    <row r="307" spans="1:11" x14ac:dyDescent="0.25">
      <c r="A307">
        <v>52</v>
      </c>
      <c r="B307">
        <v>11</v>
      </c>
      <c r="C307" t="str">
        <f>INDEX(Batters[rbiname],MATCH('2013_roster_v1.4'!$A307*100+'2013_roster_v1.4'!$B307,Batters[[rbikey]:[rbikey]],0))</f>
        <v>J.Wendle</v>
      </c>
      <c r="D307">
        <f>INDEX(Batters[Stance],MATCH('2013_roster_v1.4'!$A307*100+'2013_roster_v1.4'!$B307,Batters[[rbikey]:[rbikey]],0))</f>
        <v>1</v>
      </c>
      <c r="E307">
        <f>INDEX(Batters[AVG],MATCH('2013_roster_v1.4'!$A307*100+'2013_roster_v1.4'!$B307,Batters[[rbikey]:[rbikey]],0))</f>
        <v>231</v>
      </c>
      <c r="F307">
        <f>INDEX(Batters[HR],MATCH('2013_roster_v1.4'!$A307*100+'2013_roster_v1.4'!$B307,Batters[[rbikey]:[rbikey]],0))</f>
        <v>3</v>
      </c>
      <c r="G307">
        <f>INDEX(Batters[Contact],MATCH('2013_roster_v1.4'!$A307*100+'2013_roster_v1.4'!$B307,Batters[[rbikey]:[rbikey]],0))</f>
        <v>23</v>
      </c>
      <c r="H307">
        <f>INDEX(Batters[Power],MATCH('2013_roster_v1.4'!$A307*100+'2013_roster_v1.4'!$B307,Batters[[rbikey]:[rbikey]],0))</f>
        <v>720</v>
      </c>
      <c r="I307">
        <f>INDEX(Batters[Speed],MATCH('2013_roster_v1.4'!$A307*100+'2013_roster_v1.4'!$B307,Batters[[rbikey]:[rbikey]],0))</f>
        <v>125</v>
      </c>
      <c r="J307">
        <f>INDEX(Batters[Fielding],MATCH('2013_roster_v1.4'!$A307*100+'2013_roster_v1.4'!$B307,Batters[[rbikey]:[rbikey]],0))</f>
        <v>1</v>
      </c>
      <c r="K307">
        <f>INDEX(Batters[Switch],MATCH('2013_roster_v1.4'!$A307*100+'2013_roster_v1.4'!$B307,Batters[[rbikey]:[rbikey]],0))</f>
        <v>0</v>
      </c>
    </row>
    <row r="308" spans="1:11" x14ac:dyDescent="0.25">
      <c r="A308">
        <v>52</v>
      </c>
      <c r="B308">
        <v>12</v>
      </c>
      <c r="C308" t="str">
        <f>INDEX(Batters[rbiname],MATCH('2013_roster_v1.4'!$A308*100+'2013_roster_v1.4'!$B308,Batters[[rbikey]:[rbikey]],0))</f>
        <v>Robertso</v>
      </c>
      <c r="D308">
        <f>INDEX(Batters[Stance],MATCH('2013_roster_v1.4'!$A308*100+'2013_roster_v1.4'!$B308,Batters[[rbikey]:[rbikey]],0))</f>
        <v>0</v>
      </c>
      <c r="E308">
        <f>INDEX(Batters[AVG],MATCH('2013_roster_v1.4'!$A308*100+'2013_roster_v1.4'!$B308,Batters[[rbikey]:[rbikey]],0))</f>
        <v>213</v>
      </c>
      <c r="F308">
        <f>INDEX(Batters[HR],MATCH('2013_roster_v1.4'!$A308*100+'2013_roster_v1.4'!$B308,Batters[[rbikey]:[rbikey]],0))</f>
        <v>2</v>
      </c>
      <c r="G308">
        <f>INDEX(Batters[Contact],MATCH('2013_roster_v1.4'!$A308*100+'2013_roster_v1.4'!$B308,Batters[[rbikey]:[rbikey]],0))</f>
        <v>26</v>
      </c>
      <c r="H308">
        <f>INDEX(Batters[Power],MATCH('2013_roster_v1.4'!$A308*100+'2013_roster_v1.4'!$B308,Batters[[rbikey]:[rbikey]],0))</f>
        <v>715</v>
      </c>
      <c r="I308">
        <f>INDEX(Batters[Speed],MATCH('2013_roster_v1.4'!$A308*100+'2013_roster_v1.4'!$B308,Batters[[rbikey]:[rbikey]],0))</f>
        <v>122</v>
      </c>
      <c r="J308">
        <f>INDEX(Batters[Fielding],MATCH('2013_roster_v1.4'!$A308*100+'2013_roster_v1.4'!$B308,Batters[[rbikey]:[rbikey]],0))</f>
        <v>1</v>
      </c>
      <c r="K308">
        <f>INDEX(Batters[Switch],MATCH('2013_roster_v1.4'!$A308*100+'2013_roster_v1.4'!$B308,Batters[[rbikey]:[rbikey]],0))</f>
        <v>0</v>
      </c>
    </row>
    <row r="309" spans="1:11" x14ac:dyDescent="0.25">
      <c r="A309">
        <v>52</v>
      </c>
      <c r="B309">
        <v>13</v>
      </c>
      <c r="C309" t="str">
        <f>INDEX(Batters[rbiname],MATCH('2013_roster_v1.4'!$A309*100+'2013_roster_v1.4'!$B309,Batters[[rbikey]:[rbikey]],0))</f>
        <v>M.Zunino</v>
      </c>
      <c r="D309">
        <f>INDEX(Batters[Stance],MATCH('2013_roster_v1.4'!$A309*100+'2013_roster_v1.4'!$B309,Batters[[rbikey]:[rbikey]],0))</f>
        <v>0</v>
      </c>
      <c r="E309">
        <f>INDEX(Batters[AVG],MATCH('2013_roster_v1.4'!$A309*100+'2013_roster_v1.4'!$B309,Batters[[rbikey]:[rbikey]],0))</f>
        <v>165</v>
      </c>
      <c r="F309">
        <f>INDEX(Batters[HR],MATCH('2013_roster_v1.4'!$A309*100+'2013_roster_v1.4'!$B309,Batters[[rbikey]:[rbikey]],0))</f>
        <v>9</v>
      </c>
      <c r="G309">
        <f>INDEX(Batters[Contact],MATCH('2013_roster_v1.4'!$A309*100+'2013_roster_v1.4'!$B309,Batters[[rbikey]:[rbikey]],0))</f>
        <v>32</v>
      </c>
      <c r="H309">
        <f>INDEX(Batters[Power],MATCH('2013_roster_v1.4'!$A309*100+'2013_roster_v1.4'!$B309,Batters[[rbikey]:[rbikey]],0))</f>
        <v>750</v>
      </c>
      <c r="I309">
        <f>INDEX(Batters[Speed],MATCH('2013_roster_v1.4'!$A309*100+'2013_roster_v1.4'!$B309,Batters[[rbikey]:[rbikey]],0))</f>
        <v>120</v>
      </c>
      <c r="J309">
        <f>INDEX(Batters[Fielding],MATCH('2013_roster_v1.4'!$A309*100+'2013_roster_v1.4'!$B309,Batters[[rbikey]:[rbikey]],0))</f>
        <v>0</v>
      </c>
      <c r="K309">
        <f>INDEX(Batters[Switch],MATCH('2013_roster_v1.4'!$A309*100+'2013_roster_v1.4'!$B309,Batters[[rbikey]:[rbikey]],0))</f>
        <v>0</v>
      </c>
    </row>
    <row r="310" spans="1:11" x14ac:dyDescent="0.25">
      <c r="A310">
        <v>53</v>
      </c>
      <c r="B310">
        <v>0</v>
      </c>
      <c r="C310" t="str">
        <f>INDEX(Batters[rbiname],MATCH('2013_roster_v1.4'!$A310*100+'2013_roster_v1.4'!$B310,Batters[[rbikey]:[rbikey]],0))</f>
        <v>Mondesi</v>
      </c>
      <c r="D310">
        <f>INDEX(Batters[Stance],MATCH('2013_roster_v1.4'!$A310*100+'2013_roster_v1.4'!$B310,Batters[[rbikey]:[rbikey]],0))</f>
        <v>0</v>
      </c>
      <c r="E310">
        <f>INDEX(Batters[AVG],MATCH('2013_roster_v1.4'!$A310*100+'2013_roster_v1.4'!$B310,Batters[[rbikey]:[rbikey]],0))</f>
        <v>263</v>
      </c>
      <c r="F310">
        <f>INDEX(Batters[HR],MATCH('2013_roster_v1.4'!$A310*100+'2013_roster_v1.4'!$B310,Batters[[rbikey]:[rbikey]],0))</f>
        <v>9</v>
      </c>
      <c r="G310">
        <f>INDEX(Batters[Contact],MATCH('2013_roster_v1.4'!$A310*100+'2013_roster_v1.4'!$B310,Batters[[rbikey]:[rbikey]],0))</f>
        <v>18</v>
      </c>
      <c r="H310">
        <f>INDEX(Batters[Power],MATCH('2013_roster_v1.4'!$A310*100+'2013_roster_v1.4'!$B310,Batters[[rbikey]:[rbikey]],0))</f>
        <v>754</v>
      </c>
      <c r="I310">
        <f>INDEX(Batters[Speed],MATCH('2013_roster_v1.4'!$A310*100+'2013_roster_v1.4'!$B310,Batters[[rbikey]:[rbikey]],0))</f>
        <v>150</v>
      </c>
      <c r="J310">
        <f>INDEX(Batters[Fielding],MATCH('2013_roster_v1.4'!$A310*100+'2013_roster_v1.4'!$B310,Batters[[rbikey]:[rbikey]],0))</f>
        <v>1</v>
      </c>
      <c r="K310">
        <f>INDEX(Batters[Switch],MATCH('2013_roster_v1.4'!$A310*100+'2013_roster_v1.4'!$B310,Batters[[rbikey]:[rbikey]],0))</f>
        <v>1</v>
      </c>
    </row>
    <row r="311" spans="1:11" x14ac:dyDescent="0.25">
      <c r="A311">
        <v>53</v>
      </c>
      <c r="B311">
        <v>1</v>
      </c>
      <c r="C311" t="str">
        <f>INDEX(Batters[rbiname],MATCH('2013_roster_v1.4'!$A311*100+'2013_roster_v1.4'!$B311,Batters[[rbikey]:[rbikey]],0))</f>
        <v>H.Dozier</v>
      </c>
      <c r="D311">
        <f>INDEX(Batters[Stance],MATCH('2013_roster_v1.4'!$A311*100+'2013_roster_v1.4'!$B311,Batters[[rbikey]:[rbikey]],0))</f>
        <v>0</v>
      </c>
      <c r="E311">
        <f>INDEX(Batters[AVG],MATCH('2013_roster_v1.4'!$A311*100+'2013_roster_v1.4'!$B311,Batters[[rbikey]:[rbikey]],0))</f>
        <v>279</v>
      </c>
      <c r="F311">
        <f>INDEX(Batters[HR],MATCH('2013_roster_v1.4'!$A311*100+'2013_roster_v1.4'!$B311,Batters[[rbikey]:[rbikey]],0))</f>
        <v>26</v>
      </c>
      <c r="G311">
        <f>INDEX(Batters[Contact],MATCH('2013_roster_v1.4'!$A311*100+'2013_roster_v1.4'!$B311,Batters[[rbikey]:[rbikey]],0))</f>
        <v>16</v>
      </c>
      <c r="H311">
        <f>INDEX(Batters[Power],MATCH('2013_roster_v1.4'!$A311*100+'2013_roster_v1.4'!$B311,Batters[[rbikey]:[rbikey]],0))</f>
        <v>851</v>
      </c>
      <c r="I311">
        <f>INDEX(Batters[Speed],MATCH('2013_roster_v1.4'!$A311*100+'2013_roster_v1.4'!$B311,Batters[[rbikey]:[rbikey]],0))</f>
        <v>126</v>
      </c>
      <c r="J311">
        <f>INDEX(Batters[Fielding],MATCH('2013_roster_v1.4'!$A311*100+'2013_roster_v1.4'!$B311,Batters[[rbikey]:[rbikey]],0))</f>
        <v>1</v>
      </c>
      <c r="K311">
        <f>INDEX(Batters[Switch],MATCH('2013_roster_v1.4'!$A311*100+'2013_roster_v1.4'!$B311,Batters[[rbikey]:[rbikey]],0))</f>
        <v>0</v>
      </c>
    </row>
    <row r="312" spans="1:11" x14ac:dyDescent="0.25">
      <c r="A312">
        <v>53</v>
      </c>
      <c r="B312">
        <v>2</v>
      </c>
      <c r="C312" t="str">
        <f>INDEX(Batters[rbiname],MATCH('2013_roster_v1.4'!$A312*100+'2013_roster_v1.4'!$B312,Batters[[rbikey]:[rbikey]],0))</f>
        <v>Merrifie</v>
      </c>
      <c r="D312">
        <f>INDEX(Batters[Stance],MATCH('2013_roster_v1.4'!$A312*100+'2013_roster_v1.4'!$B312,Batters[[rbikey]:[rbikey]],0))</f>
        <v>0</v>
      </c>
      <c r="E312">
        <f>INDEX(Batters[AVG],MATCH('2013_roster_v1.4'!$A312*100+'2013_roster_v1.4'!$B312,Batters[[rbikey]:[rbikey]],0))</f>
        <v>302</v>
      </c>
      <c r="F312">
        <f>INDEX(Batters[HR],MATCH('2013_roster_v1.4'!$A312*100+'2013_roster_v1.4'!$B312,Batters[[rbikey]:[rbikey]],0))</f>
        <v>16</v>
      </c>
      <c r="G312">
        <f>INDEX(Batters[Contact],MATCH('2013_roster_v1.4'!$A312*100+'2013_roster_v1.4'!$B312,Batters[[rbikey]:[rbikey]],0))</f>
        <v>12</v>
      </c>
      <c r="H312">
        <f>INDEX(Batters[Power],MATCH('2013_roster_v1.4'!$A312*100+'2013_roster_v1.4'!$B312,Batters[[rbikey]:[rbikey]],0))</f>
        <v>794</v>
      </c>
      <c r="I312">
        <f>INDEX(Batters[Speed],MATCH('2013_roster_v1.4'!$A312*100+'2013_roster_v1.4'!$B312,Batters[[rbikey]:[rbikey]],0))</f>
        <v>133</v>
      </c>
      <c r="J312">
        <f>INDEX(Batters[Fielding],MATCH('2013_roster_v1.4'!$A312*100+'2013_roster_v1.4'!$B312,Batters[[rbikey]:[rbikey]],0))</f>
        <v>1</v>
      </c>
      <c r="K312">
        <f>INDEX(Batters[Switch],MATCH('2013_roster_v1.4'!$A312*100+'2013_roster_v1.4'!$B312,Batters[[rbikey]:[rbikey]],0))</f>
        <v>0</v>
      </c>
    </row>
    <row r="313" spans="1:11" x14ac:dyDescent="0.25">
      <c r="A313">
        <v>53</v>
      </c>
      <c r="B313">
        <v>3</v>
      </c>
      <c r="C313" t="str">
        <f>INDEX(Batters[rbiname],MATCH('2013_roster_v1.4'!$A313*100+'2013_roster_v1.4'!$B313,Batters[[rbikey]:[rbikey]],0))</f>
        <v>J.Soler</v>
      </c>
      <c r="D313">
        <f>INDEX(Batters[Stance],MATCH('2013_roster_v1.4'!$A313*100+'2013_roster_v1.4'!$B313,Batters[[rbikey]:[rbikey]],0))</f>
        <v>0</v>
      </c>
      <c r="E313">
        <f>INDEX(Batters[AVG],MATCH('2013_roster_v1.4'!$A313*100+'2013_roster_v1.4'!$B313,Batters[[rbikey]:[rbikey]],0))</f>
        <v>265</v>
      </c>
      <c r="F313">
        <f>INDEX(Batters[HR],MATCH('2013_roster_v1.4'!$A313*100+'2013_roster_v1.4'!$B313,Batters[[rbikey]:[rbikey]],0))</f>
        <v>48</v>
      </c>
      <c r="G313">
        <f>INDEX(Batters[Contact],MATCH('2013_roster_v1.4'!$A313*100+'2013_roster_v1.4'!$B313,Batters[[rbikey]:[rbikey]],0))</f>
        <v>18</v>
      </c>
      <c r="H313">
        <f>INDEX(Batters[Power],MATCH('2013_roster_v1.4'!$A313*100+'2013_roster_v1.4'!$B313,Batters[[rbikey]:[rbikey]],0))</f>
        <v>965</v>
      </c>
      <c r="I313">
        <f>INDEX(Batters[Speed],MATCH('2013_roster_v1.4'!$A313*100+'2013_roster_v1.4'!$B313,Batters[[rbikey]:[rbikey]],0))</f>
        <v>122</v>
      </c>
      <c r="J313">
        <f>INDEX(Batters[Fielding],MATCH('2013_roster_v1.4'!$A313*100+'2013_roster_v1.4'!$B313,Batters[[rbikey]:[rbikey]],0))</f>
        <v>2</v>
      </c>
      <c r="K313">
        <f>INDEX(Batters[Switch],MATCH('2013_roster_v1.4'!$A313*100+'2013_roster_v1.4'!$B313,Batters[[rbikey]:[rbikey]],0))</f>
        <v>0</v>
      </c>
    </row>
    <row r="314" spans="1:11" x14ac:dyDescent="0.25">
      <c r="A314">
        <v>53</v>
      </c>
      <c r="B314">
        <v>4</v>
      </c>
      <c r="C314" t="str">
        <f>INDEX(Batters[rbiname],MATCH('2013_roster_v1.4'!$A314*100+'2013_roster_v1.4'!$B314,Batters[[rbikey]:[rbikey]],0))</f>
        <v>A.Gordon</v>
      </c>
      <c r="D314">
        <f>INDEX(Batters[Stance],MATCH('2013_roster_v1.4'!$A314*100+'2013_roster_v1.4'!$B314,Batters[[rbikey]:[rbikey]],0))</f>
        <v>1</v>
      </c>
      <c r="E314">
        <f>INDEX(Batters[AVG],MATCH('2013_roster_v1.4'!$A314*100+'2013_roster_v1.4'!$B314,Batters[[rbikey]:[rbikey]],0))</f>
        <v>266</v>
      </c>
      <c r="F314">
        <f>INDEX(Batters[HR],MATCH('2013_roster_v1.4'!$A314*100+'2013_roster_v1.4'!$B314,Batters[[rbikey]:[rbikey]],0))</f>
        <v>13</v>
      </c>
      <c r="G314">
        <f>INDEX(Batters[Contact],MATCH('2013_roster_v1.4'!$A314*100+'2013_roster_v1.4'!$B314,Batters[[rbikey]:[rbikey]],0))</f>
        <v>18</v>
      </c>
      <c r="H314">
        <f>INDEX(Batters[Power],MATCH('2013_roster_v1.4'!$A314*100+'2013_roster_v1.4'!$B314,Batters[[rbikey]:[rbikey]],0))</f>
        <v>769</v>
      </c>
      <c r="I314">
        <f>INDEX(Batters[Speed],MATCH('2013_roster_v1.4'!$A314*100+'2013_roster_v1.4'!$B314,Batters[[rbikey]:[rbikey]],0))</f>
        <v>122</v>
      </c>
      <c r="J314">
        <f>INDEX(Batters[Fielding],MATCH('2013_roster_v1.4'!$A314*100+'2013_roster_v1.4'!$B314,Batters[[rbikey]:[rbikey]],0))</f>
        <v>2</v>
      </c>
      <c r="K314">
        <f>INDEX(Batters[Switch],MATCH('2013_roster_v1.4'!$A314*100+'2013_roster_v1.4'!$B314,Batters[[rbikey]:[rbikey]],0))</f>
        <v>0</v>
      </c>
    </row>
    <row r="315" spans="1:11" x14ac:dyDescent="0.25">
      <c r="A315">
        <v>53</v>
      </c>
      <c r="B315">
        <v>5</v>
      </c>
      <c r="C315" t="str">
        <f>INDEX(Batters[rbiname],MATCH('2013_roster_v1.4'!$A315*100+'2013_roster_v1.4'!$B315,Batters[[rbikey]:[rbikey]],0))</f>
        <v>Gallaghe</v>
      </c>
      <c r="D315">
        <f>INDEX(Batters[Stance],MATCH('2013_roster_v1.4'!$A315*100+'2013_roster_v1.4'!$B315,Batters[[rbikey]:[rbikey]],0))</f>
        <v>0</v>
      </c>
      <c r="E315">
        <f>INDEX(Batters[AVG],MATCH('2013_roster_v1.4'!$A315*100+'2013_roster_v1.4'!$B315,Batters[[rbikey]:[rbikey]],0))</f>
        <v>238</v>
      </c>
      <c r="F315">
        <f>INDEX(Batters[HR],MATCH('2013_roster_v1.4'!$A315*100+'2013_roster_v1.4'!$B315,Batters[[rbikey]:[rbikey]],0))</f>
        <v>3</v>
      </c>
      <c r="G315">
        <f>INDEX(Batters[Contact],MATCH('2013_roster_v1.4'!$A315*100+'2013_roster_v1.4'!$B315,Batters[[rbikey]:[rbikey]],0))</f>
        <v>22</v>
      </c>
      <c r="H315">
        <f>INDEX(Batters[Power],MATCH('2013_roster_v1.4'!$A315*100+'2013_roster_v1.4'!$B315,Batters[[rbikey]:[rbikey]],0))</f>
        <v>720</v>
      </c>
      <c r="I315">
        <f>INDEX(Batters[Speed],MATCH('2013_roster_v1.4'!$A315*100+'2013_roster_v1.4'!$B315,Batters[[rbikey]:[rbikey]],0))</f>
        <v>120</v>
      </c>
      <c r="J315">
        <f>INDEX(Batters[Fielding],MATCH('2013_roster_v1.4'!$A315*100+'2013_roster_v1.4'!$B315,Batters[[rbikey]:[rbikey]],0))</f>
        <v>0</v>
      </c>
      <c r="K315">
        <f>INDEX(Batters[Switch],MATCH('2013_roster_v1.4'!$A315*100+'2013_roster_v1.4'!$B315,Batters[[rbikey]:[rbikey]],0))</f>
        <v>0</v>
      </c>
    </row>
    <row r="316" spans="1:11" x14ac:dyDescent="0.25">
      <c r="A316">
        <v>53</v>
      </c>
      <c r="B316">
        <v>6</v>
      </c>
      <c r="C316" t="str">
        <f>INDEX(Batters[rbiname],MATCH('2013_roster_v1.4'!$A316*100+'2013_roster_v1.4'!$B316,Batters[[rbikey]:[rbikey]],0))</f>
        <v>Cuthbert</v>
      </c>
      <c r="D316">
        <f>INDEX(Batters[Stance],MATCH('2013_roster_v1.4'!$A316*100+'2013_roster_v1.4'!$B316,Batters[[rbikey]:[rbikey]],0))</f>
        <v>0</v>
      </c>
      <c r="E316">
        <f>INDEX(Batters[AVG],MATCH('2013_roster_v1.4'!$A316*100+'2013_roster_v1.4'!$B316,Batters[[rbikey]:[rbikey]],0))</f>
        <v>246</v>
      </c>
      <c r="F316">
        <f>INDEX(Batters[HR],MATCH('2013_roster_v1.4'!$A316*100+'2013_roster_v1.4'!$B316,Batters[[rbikey]:[rbikey]],0))</f>
        <v>9</v>
      </c>
      <c r="G316">
        <f>INDEX(Batters[Contact],MATCH('2013_roster_v1.4'!$A316*100+'2013_roster_v1.4'!$B316,Batters[[rbikey]:[rbikey]],0))</f>
        <v>21</v>
      </c>
      <c r="H316">
        <f>INDEX(Batters[Power],MATCH('2013_roster_v1.4'!$A316*100+'2013_roster_v1.4'!$B316,Batters[[rbikey]:[rbikey]],0))</f>
        <v>750</v>
      </c>
      <c r="I316">
        <f>INDEX(Batters[Speed],MATCH('2013_roster_v1.4'!$A316*100+'2013_roster_v1.4'!$B316,Batters[[rbikey]:[rbikey]],0))</f>
        <v>121</v>
      </c>
      <c r="J316">
        <f>INDEX(Batters[Fielding],MATCH('2013_roster_v1.4'!$A316*100+'2013_roster_v1.4'!$B316,Batters[[rbikey]:[rbikey]],0))</f>
        <v>1</v>
      </c>
      <c r="K316">
        <f>INDEX(Batters[Switch],MATCH('2013_roster_v1.4'!$A316*100+'2013_roster_v1.4'!$B316,Batters[[rbikey]:[rbikey]],0))</f>
        <v>0</v>
      </c>
    </row>
    <row r="317" spans="1:11" x14ac:dyDescent="0.25">
      <c r="A317">
        <v>53</v>
      </c>
      <c r="B317">
        <v>7</v>
      </c>
      <c r="C317" t="str">
        <f>INDEX(Batters[rbiname],MATCH('2013_roster_v1.4'!$A317*100+'2013_roster_v1.4'!$B317,Batters[[rbikey]:[rbikey]],0))</f>
        <v>Maldonad</v>
      </c>
      <c r="D317">
        <f>INDEX(Batters[Stance],MATCH('2013_roster_v1.4'!$A317*100+'2013_roster_v1.4'!$B317,Batters[[rbikey]:[rbikey]],0))</f>
        <v>0</v>
      </c>
      <c r="E317">
        <f>INDEX(Batters[AVG],MATCH('2013_roster_v1.4'!$A317*100+'2013_roster_v1.4'!$B317,Batters[[rbikey]:[rbikey]],0))</f>
        <v>227</v>
      </c>
      <c r="F317">
        <f>INDEX(Batters[HR],MATCH('2013_roster_v1.4'!$A317*100+'2013_roster_v1.4'!$B317,Batters[[rbikey]:[rbikey]],0))</f>
        <v>6</v>
      </c>
      <c r="G317">
        <f>INDEX(Batters[Contact],MATCH('2013_roster_v1.4'!$A317*100+'2013_roster_v1.4'!$B317,Batters[[rbikey]:[rbikey]],0))</f>
        <v>24</v>
      </c>
      <c r="H317">
        <f>INDEX(Batters[Power],MATCH('2013_roster_v1.4'!$A317*100+'2013_roster_v1.4'!$B317,Batters[[rbikey]:[rbikey]],0))</f>
        <v>735</v>
      </c>
      <c r="I317">
        <f>INDEX(Batters[Speed],MATCH('2013_roster_v1.4'!$A317*100+'2013_roster_v1.4'!$B317,Batters[[rbikey]:[rbikey]],0))</f>
        <v>120</v>
      </c>
      <c r="J317">
        <f>INDEX(Batters[Fielding],MATCH('2013_roster_v1.4'!$A317*100+'2013_roster_v1.4'!$B317,Batters[[rbikey]:[rbikey]],0))</f>
        <v>0</v>
      </c>
      <c r="K317">
        <f>INDEX(Batters[Switch],MATCH('2013_roster_v1.4'!$A317*100+'2013_roster_v1.4'!$B317,Batters[[rbikey]:[rbikey]],0))</f>
        <v>0</v>
      </c>
    </row>
    <row r="318" spans="1:11" x14ac:dyDescent="0.25">
      <c r="A318">
        <v>53</v>
      </c>
      <c r="B318">
        <v>8</v>
      </c>
      <c r="C318" t="str">
        <f>INDEX(Batters[rbiname],MATCH('2013_roster_v1.4'!$A318*100+'2013_roster_v1.4'!$B318,Batters[[rbikey]:[rbikey]],0))</f>
        <v>O'Hearn</v>
      </c>
      <c r="D318">
        <f>INDEX(Batters[Stance],MATCH('2013_roster_v1.4'!$A318*100+'2013_roster_v1.4'!$B318,Batters[[rbikey]:[rbikey]],0))</f>
        <v>1</v>
      </c>
      <c r="E318">
        <f>INDEX(Batters[AVG],MATCH('2013_roster_v1.4'!$A318*100+'2013_roster_v1.4'!$B318,Batters[[rbikey]:[rbikey]],0))</f>
        <v>195</v>
      </c>
      <c r="F318">
        <f>INDEX(Batters[HR],MATCH('2013_roster_v1.4'!$A318*100+'2013_roster_v1.4'!$B318,Batters[[rbikey]:[rbikey]],0))</f>
        <v>14</v>
      </c>
      <c r="G318">
        <f>INDEX(Batters[Contact],MATCH('2013_roster_v1.4'!$A318*100+'2013_roster_v1.4'!$B318,Batters[[rbikey]:[rbikey]],0))</f>
        <v>28</v>
      </c>
      <c r="H318">
        <f>INDEX(Batters[Power],MATCH('2013_roster_v1.4'!$A318*100+'2013_roster_v1.4'!$B318,Batters[[rbikey]:[rbikey]],0))</f>
        <v>774</v>
      </c>
      <c r="I318">
        <f>INDEX(Batters[Speed],MATCH('2013_roster_v1.4'!$A318*100+'2013_roster_v1.4'!$B318,Batters[[rbikey]:[rbikey]],0))</f>
        <v>120</v>
      </c>
      <c r="J318">
        <f>INDEX(Batters[Fielding],MATCH('2013_roster_v1.4'!$A318*100+'2013_roster_v1.4'!$B318,Batters[[rbikey]:[rbikey]],0))</f>
        <v>1</v>
      </c>
      <c r="K318">
        <f>INDEX(Batters[Switch],MATCH('2013_roster_v1.4'!$A318*100+'2013_roster_v1.4'!$B318,Batters[[rbikey]:[rbikey]],0))</f>
        <v>0</v>
      </c>
    </row>
    <row r="319" spans="1:11" x14ac:dyDescent="0.25">
      <c r="A319">
        <v>53</v>
      </c>
      <c r="B319">
        <v>9</v>
      </c>
      <c r="C319" t="str">
        <f>INDEX(Batters[rbiname],MATCH('2013_roster_v1.4'!$A319*100+'2013_roster_v1.4'!$B319,Batters[[rbikey]:[rbikey]],0))</f>
        <v>N.Lopez</v>
      </c>
      <c r="D319">
        <f>INDEX(Batters[Stance],MATCH('2013_roster_v1.4'!$A319*100+'2013_roster_v1.4'!$B319,Batters[[rbikey]:[rbikey]],0))</f>
        <v>1</v>
      </c>
      <c r="E319">
        <f>INDEX(Batters[AVG],MATCH('2013_roster_v1.4'!$A319*100+'2013_roster_v1.4'!$B319,Batters[[rbikey]:[rbikey]],0))</f>
        <v>240</v>
      </c>
      <c r="F319">
        <f>INDEX(Batters[HR],MATCH('2013_roster_v1.4'!$A319*100+'2013_roster_v1.4'!$B319,Batters[[rbikey]:[rbikey]],0))</f>
        <v>2</v>
      </c>
      <c r="G319">
        <f>INDEX(Batters[Contact],MATCH('2013_roster_v1.4'!$A319*100+'2013_roster_v1.4'!$B319,Batters[[rbikey]:[rbikey]],0))</f>
        <v>22</v>
      </c>
      <c r="H319">
        <f>INDEX(Batters[Power],MATCH('2013_roster_v1.4'!$A319*100+'2013_roster_v1.4'!$B319,Batters[[rbikey]:[rbikey]],0))</f>
        <v>715</v>
      </c>
      <c r="I319">
        <f>INDEX(Batters[Speed],MATCH('2013_roster_v1.4'!$A319*100+'2013_roster_v1.4'!$B319,Batters[[rbikey]:[rbikey]],0))</f>
        <v>122</v>
      </c>
      <c r="J319">
        <f>INDEX(Batters[Fielding],MATCH('2013_roster_v1.4'!$A319*100+'2013_roster_v1.4'!$B319,Batters[[rbikey]:[rbikey]],0))</f>
        <v>1</v>
      </c>
      <c r="K319">
        <f>INDEX(Batters[Switch],MATCH('2013_roster_v1.4'!$A319*100+'2013_roster_v1.4'!$B319,Batters[[rbikey]:[rbikey]],0))</f>
        <v>0</v>
      </c>
    </row>
    <row r="320" spans="1:11" x14ac:dyDescent="0.25">
      <c r="A320">
        <v>53</v>
      </c>
      <c r="B320">
        <v>10</v>
      </c>
      <c r="C320" t="str">
        <f>INDEX(Batters[rbiname],MATCH('2013_roster_v1.4'!$A320*100+'2013_roster_v1.4'!$B320,Batters[[rbikey]:[rbikey]],0))</f>
        <v>Starling</v>
      </c>
      <c r="D320">
        <f>INDEX(Batters[Stance],MATCH('2013_roster_v1.4'!$A320*100+'2013_roster_v1.4'!$B320,Batters[[rbikey]:[rbikey]],0))</f>
        <v>0</v>
      </c>
      <c r="E320">
        <f>INDEX(Batters[AVG],MATCH('2013_roster_v1.4'!$A320*100+'2013_roster_v1.4'!$B320,Batters[[rbikey]:[rbikey]],0))</f>
        <v>215</v>
      </c>
      <c r="F320">
        <f>INDEX(Batters[HR],MATCH('2013_roster_v1.4'!$A320*100+'2013_roster_v1.4'!$B320,Batters[[rbikey]:[rbikey]],0))</f>
        <v>4</v>
      </c>
      <c r="G320">
        <f>INDEX(Batters[Contact],MATCH('2013_roster_v1.4'!$A320*100+'2013_roster_v1.4'!$B320,Batters[[rbikey]:[rbikey]],0))</f>
        <v>26</v>
      </c>
      <c r="H320">
        <f>INDEX(Batters[Power],MATCH('2013_roster_v1.4'!$A320*100+'2013_roster_v1.4'!$B320,Batters[[rbikey]:[rbikey]],0))</f>
        <v>725</v>
      </c>
      <c r="I320">
        <f>INDEX(Batters[Speed],MATCH('2013_roster_v1.4'!$A320*100+'2013_roster_v1.4'!$B320,Batters[[rbikey]:[rbikey]],0))</f>
        <v>122</v>
      </c>
      <c r="J320">
        <f>INDEX(Batters[Fielding],MATCH('2013_roster_v1.4'!$A320*100+'2013_roster_v1.4'!$B320,Batters[[rbikey]:[rbikey]],0))</f>
        <v>2</v>
      </c>
      <c r="K320">
        <f>INDEX(Batters[Switch],MATCH('2013_roster_v1.4'!$A320*100+'2013_roster_v1.4'!$B320,Batters[[rbikey]:[rbikey]],0))</f>
        <v>0</v>
      </c>
    </row>
    <row r="321" spans="1:11" x14ac:dyDescent="0.25">
      <c r="A321">
        <v>53</v>
      </c>
      <c r="B321">
        <v>11</v>
      </c>
      <c r="C321" t="str">
        <f>INDEX(Batters[rbiname],MATCH('2013_roster_v1.4'!$A321*100+'2013_roster_v1.4'!$B321,Batters[[rbikey]:[rbikey]],0))</f>
        <v>Viloria</v>
      </c>
      <c r="D321">
        <f>INDEX(Batters[Stance],MATCH('2013_roster_v1.4'!$A321*100+'2013_roster_v1.4'!$B321,Batters[[rbikey]:[rbikey]],0))</f>
        <v>1</v>
      </c>
      <c r="E321">
        <f>INDEX(Batters[AVG],MATCH('2013_roster_v1.4'!$A321*100+'2013_roster_v1.4'!$B321,Batters[[rbikey]:[rbikey]],0))</f>
        <v>211</v>
      </c>
      <c r="F321">
        <f>INDEX(Batters[HR],MATCH('2013_roster_v1.4'!$A321*100+'2013_roster_v1.4'!$B321,Batters[[rbikey]:[rbikey]],0))</f>
        <v>1</v>
      </c>
      <c r="G321">
        <f>INDEX(Batters[Contact],MATCH('2013_roster_v1.4'!$A321*100+'2013_roster_v1.4'!$B321,Batters[[rbikey]:[rbikey]],0))</f>
        <v>26</v>
      </c>
      <c r="H321">
        <f>INDEX(Batters[Power],MATCH('2013_roster_v1.4'!$A321*100+'2013_roster_v1.4'!$B321,Batters[[rbikey]:[rbikey]],0))</f>
        <v>710</v>
      </c>
      <c r="I321">
        <f>INDEX(Batters[Speed],MATCH('2013_roster_v1.4'!$A321*100+'2013_roster_v1.4'!$B321,Batters[[rbikey]:[rbikey]],0))</f>
        <v>120</v>
      </c>
      <c r="J321">
        <f>INDEX(Batters[Fielding],MATCH('2013_roster_v1.4'!$A321*100+'2013_roster_v1.4'!$B321,Batters[[rbikey]:[rbikey]],0))</f>
        <v>0</v>
      </c>
      <c r="K321">
        <f>INDEX(Batters[Switch],MATCH('2013_roster_v1.4'!$A321*100+'2013_roster_v1.4'!$B321,Batters[[rbikey]:[rbikey]],0))</f>
        <v>0</v>
      </c>
    </row>
    <row r="322" spans="1:11" x14ac:dyDescent="0.25">
      <c r="A322">
        <v>53</v>
      </c>
      <c r="B322">
        <v>12</v>
      </c>
      <c r="C322" t="str">
        <f>INDEX(Batters[rbiname],MATCH('2013_roster_v1.4'!$A322*100+'2013_roster_v1.4'!$B322,Batters[[rbikey]:[rbikey]],0))</f>
        <v>Hamilton</v>
      </c>
      <c r="D322">
        <f>INDEX(Batters[Stance],MATCH('2013_roster_v1.4'!$A322*100+'2013_roster_v1.4'!$B322,Batters[[rbikey]:[rbikey]],0))</f>
        <v>0</v>
      </c>
      <c r="E322">
        <f>INDEX(Batters[AVG],MATCH('2013_roster_v1.4'!$A322*100+'2013_roster_v1.4'!$B322,Batters[[rbikey]:[rbikey]],0))</f>
        <v>211</v>
      </c>
      <c r="F322">
        <f>INDEX(Batters[HR],MATCH('2013_roster_v1.4'!$A322*100+'2013_roster_v1.4'!$B322,Batters[[rbikey]:[rbikey]],0))</f>
        <v>0</v>
      </c>
      <c r="G322">
        <f>INDEX(Batters[Contact],MATCH('2013_roster_v1.4'!$A322*100+'2013_roster_v1.4'!$B322,Batters[[rbikey]:[rbikey]],0))</f>
        <v>26</v>
      </c>
      <c r="H322">
        <f>INDEX(Batters[Power],MATCH('2013_roster_v1.4'!$A322*100+'2013_roster_v1.4'!$B322,Batters[[rbikey]:[rbikey]],0))</f>
        <v>705</v>
      </c>
      <c r="I322">
        <f>INDEX(Batters[Speed],MATCH('2013_roster_v1.4'!$A322*100+'2013_roster_v1.4'!$B322,Batters[[rbikey]:[rbikey]],0))</f>
        <v>131</v>
      </c>
      <c r="J322">
        <f>INDEX(Batters[Fielding],MATCH('2013_roster_v1.4'!$A322*100+'2013_roster_v1.4'!$B322,Batters[[rbikey]:[rbikey]],0))</f>
        <v>2</v>
      </c>
      <c r="K322">
        <f>INDEX(Batters[Switch],MATCH('2013_roster_v1.4'!$A322*100+'2013_roster_v1.4'!$B322,Batters[[rbikey]:[rbikey]],0))</f>
        <v>1</v>
      </c>
    </row>
    <row r="323" spans="1:11" x14ac:dyDescent="0.25">
      <c r="A323">
        <v>53</v>
      </c>
      <c r="B323">
        <v>13</v>
      </c>
      <c r="C323" t="str">
        <f>INDEX(Batters[rbiname],MATCH('2013_roster_v1.4'!$A323*100+'2013_roster_v1.4'!$B323,Batters[[rbikey]:[rbikey]],0))</f>
        <v>C.Owings</v>
      </c>
      <c r="D323">
        <f>INDEX(Batters[Stance],MATCH('2013_roster_v1.4'!$A323*100+'2013_roster_v1.4'!$B323,Batters[[rbikey]:[rbikey]],0))</f>
        <v>0</v>
      </c>
      <c r="E323">
        <f>INDEX(Batters[AVG],MATCH('2013_roster_v1.4'!$A323*100+'2013_roster_v1.4'!$B323,Batters[[rbikey]:[rbikey]],0))</f>
        <v>133</v>
      </c>
      <c r="F323">
        <f>INDEX(Batters[HR],MATCH('2013_roster_v1.4'!$A323*100+'2013_roster_v1.4'!$B323,Batters[[rbikey]:[rbikey]],0))</f>
        <v>2</v>
      </c>
      <c r="G323">
        <f>INDEX(Batters[Contact],MATCH('2013_roster_v1.4'!$A323*100+'2013_roster_v1.4'!$B323,Batters[[rbikey]:[rbikey]],0))</f>
        <v>35</v>
      </c>
      <c r="H323">
        <f>INDEX(Batters[Power],MATCH('2013_roster_v1.4'!$A323*100+'2013_roster_v1.4'!$B323,Batters[[rbikey]:[rbikey]],0))</f>
        <v>715</v>
      </c>
      <c r="I323">
        <f>INDEX(Batters[Speed],MATCH('2013_roster_v1.4'!$A323*100+'2013_roster_v1.4'!$B323,Batters[[rbikey]:[rbikey]],0))</f>
        <v>123</v>
      </c>
      <c r="J323">
        <f>INDEX(Batters[Fielding],MATCH('2013_roster_v1.4'!$A323*100+'2013_roster_v1.4'!$B323,Batters[[rbikey]:[rbikey]],0))</f>
        <v>1</v>
      </c>
      <c r="K323">
        <f>INDEX(Batters[Switch],MATCH('2013_roster_v1.4'!$A323*100+'2013_roster_v1.4'!$B323,Batters[[rbikey]:[rbikey]],0))</f>
        <v>0</v>
      </c>
    </row>
    <row r="324" spans="1:11" x14ac:dyDescent="0.25">
      <c r="A324">
        <v>54</v>
      </c>
      <c r="B324">
        <v>0</v>
      </c>
      <c r="C324" t="str">
        <f>INDEX(Batters[rbiname],MATCH('2013_roster_v1.4'!$A324*100+'2013_roster_v1.4'!$B324,Batters[[rbikey]:[rbikey]],0))</f>
        <v>M.Smith</v>
      </c>
      <c r="D324">
        <f>INDEX(Batters[Stance],MATCH('2013_roster_v1.4'!$A324*100+'2013_roster_v1.4'!$B324,Batters[[rbikey]:[rbikey]],0))</f>
        <v>1</v>
      </c>
      <c r="E324">
        <f>INDEX(Batters[AVG],MATCH('2013_roster_v1.4'!$A324*100+'2013_roster_v1.4'!$B324,Batters[[rbikey]:[rbikey]],0))</f>
        <v>227</v>
      </c>
      <c r="F324">
        <f>INDEX(Batters[HR],MATCH('2013_roster_v1.4'!$A324*100+'2013_roster_v1.4'!$B324,Batters[[rbikey]:[rbikey]],0))</f>
        <v>6</v>
      </c>
      <c r="G324">
        <f>INDEX(Batters[Contact],MATCH('2013_roster_v1.4'!$A324*100+'2013_roster_v1.4'!$B324,Batters[[rbikey]:[rbikey]],0))</f>
        <v>24</v>
      </c>
      <c r="H324">
        <f>INDEX(Batters[Power],MATCH('2013_roster_v1.4'!$A324*100+'2013_roster_v1.4'!$B324,Batters[[rbikey]:[rbikey]],0))</f>
        <v>735</v>
      </c>
      <c r="I324">
        <f>INDEX(Batters[Speed],MATCH('2013_roster_v1.4'!$A324*100+'2013_roster_v1.4'!$B324,Batters[[rbikey]:[rbikey]],0))</f>
        <v>150</v>
      </c>
      <c r="J324">
        <f>INDEX(Batters[Fielding],MATCH('2013_roster_v1.4'!$A324*100+'2013_roster_v1.4'!$B324,Batters[[rbikey]:[rbikey]],0))</f>
        <v>2</v>
      </c>
      <c r="K324">
        <f>INDEX(Batters[Switch],MATCH('2013_roster_v1.4'!$A324*100+'2013_roster_v1.4'!$B324,Batters[[rbikey]:[rbikey]],0))</f>
        <v>0</v>
      </c>
    </row>
    <row r="325" spans="1:11" x14ac:dyDescent="0.25">
      <c r="A325">
        <v>54</v>
      </c>
      <c r="B325">
        <v>1</v>
      </c>
      <c r="C325" t="str">
        <f>INDEX(Batters[rbiname],MATCH('2013_roster_v1.4'!$A325*100+'2013_roster_v1.4'!$B325,Batters[[rbikey]:[rbikey]],0))</f>
        <v>Encarnac</v>
      </c>
      <c r="D325">
        <f>INDEX(Batters[Stance],MATCH('2013_roster_v1.4'!$A325*100+'2013_roster_v1.4'!$B325,Batters[[rbikey]:[rbikey]],0))</f>
        <v>0</v>
      </c>
      <c r="E325">
        <f>INDEX(Batters[AVG],MATCH('2013_roster_v1.4'!$A325*100+'2013_roster_v1.4'!$B325,Batters[[rbikey]:[rbikey]],0))</f>
        <v>241</v>
      </c>
      <c r="F325">
        <f>INDEX(Batters[HR],MATCH('2013_roster_v1.4'!$A325*100+'2013_roster_v1.4'!$B325,Batters[[rbikey]:[rbikey]],0))</f>
        <v>21</v>
      </c>
      <c r="G325">
        <f>INDEX(Batters[Contact],MATCH('2013_roster_v1.4'!$A325*100+'2013_roster_v1.4'!$B325,Batters[[rbikey]:[rbikey]],0))</f>
        <v>22</v>
      </c>
      <c r="H325">
        <f>INDEX(Batters[Power],MATCH('2013_roster_v1.4'!$A325*100+'2013_roster_v1.4'!$B325,Batters[[rbikey]:[rbikey]],0))</f>
        <v>827</v>
      </c>
      <c r="I325">
        <f>INDEX(Batters[Speed],MATCH('2013_roster_v1.4'!$A325*100+'2013_roster_v1.4'!$B325,Batters[[rbikey]:[rbikey]],0))</f>
        <v>120</v>
      </c>
      <c r="J325">
        <f>INDEX(Batters[Fielding],MATCH('2013_roster_v1.4'!$A325*100+'2013_roster_v1.4'!$B325,Batters[[rbikey]:[rbikey]],0))</f>
        <v>1</v>
      </c>
      <c r="K325">
        <f>INDEX(Batters[Switch],MATCH('2013_roster_v1.4'!$A325*100+'2013_roster_v1.4'!$B325,Batters[[rbikey]:[rbikey]],0))</f>
        <v>0</v>
      </c>
    </row>
    <row r="326" spans="1:11" x14ac:dyDescent="0.25">
      <c r="A326">
        <v>54</v>
      </c>
      <c r="B326">
        <v>2</v>
      </c>
      <c r="C326" t="str">
        <f>INDEX(Batters[rbiname],MATCH('2013_roster_v1.4'!$A326*100+'2013_roster_v1.4'!$B326,Batters[[rbikey]:[rbikey]],0))</f>
        <v>T.Murphy</v>
      </c>
      <c r="D326">
        <f>INDEX(Batters[Stance],MATCH('2013_roster_v1.4'!$A326*100+'2013_roster_v1.4'!$B326,Batters[[rbikey]:[rbikey]],0))</f>
        <v>0</v>
      </c>
      <c r="E326">
        <f>INDEX(Batters[AVG],MATCH('2013_roster_v1.4'!$A326*100+'2013_roster_v1.4'!$B326,Batters[[rbikey]:[rbikey]],0))</f>
        <v>273</v>
      </c>
      <c r="F326">
        <f>INDEX(Batters[HR],MATCH('2013_roster_v1.4'!$A326*100+'2013_roster_v1.4'!$B326,Batters[[rbikey]:[rbikey]],0))</f>
        <v>18</v>
      </c>
      <c r="G326">
        <f>INDEX(Batters[Contact],MATCH('2013_roster_v1.4'!$A326*100+'2013_roster_v1.4'!$B326,Batters[[rbikey]:[rbikey]],0))</f>
        <v>17</v>
      </c>
      <c r="H326">
        <f>INDEX(Batters[Power],MATCH('2013_roster_v1.4'!$A326*100+'2013_roster_v1.4'!$B326,Batters[[rbikey]:[rbikey]],0))</f>
        <v>813</v>
      </c>
      <c r="I326">
        <f>INDEX(Batters[Speed],MATCH('2013_roster_v1.4'!$A326*100+'2013_roster_v1.4'!$B326,Batters[[rbikey]:[rbikey]],0))</f>
        <v>122</v>
      </c>
      <c r="J326">
        <f>INDEX(Batters[Fielding],MATCH('2013_roster_v1.4'!$A326*100+'2013_roster_v1.4'!$B326,Batters[[rbikey]:[rbikey]],0))</f>
        <v>0</v>
      </c>
      <c r="K326">
        <f>INDEX(Batters[Switch],MATCH('2013_roster_v1.4'!$A326*100+'2013_roster_v1.4'!$B326,Batters[[rbikey]:[rbikey]],0))</f>
        <v>0</v>
      </c>
    </row>
    <row r="327" spans="1:11" x14ac:dyDescent="0.25">
      <c r="A327">
        <v>54</v>
      </c>
      <c r="B327">
        <v>3</v>
      </c>
      <c r="C327" t="str">
        <f>INDEX(Batters[rbiname],MATCH('2013_roster_v1.4'!$A327*100+'2013_roster_v1.4'!$B327,Batters[[rbikey]:[rbikey]],0))</f>
        <v>Vogelbac</v>
      </c>
      <c r="D327">
        <f>INDEX(Batters[Stance],MATCH('2013_roster_v1.4'!$A327*100+'2013_roster_v1.4'!$B327,Batters[[rbikey]:[rbikey]],0))</f>
        <v>1</v>
      </c>
      <c r="E327">
        <f>INDEX(Batters[AVG],MATCH('2013_roster_v1.4'!$A327*100+'2013_roster_v1.4'!$B327,Batters[[rbikey]:[rbikey]],0))</f>
        <v>208</v>
      </c>
      <c r="F327">
        <f>INDEX(Batters[HR],MATCH('2013_roster_v1.4'!$A327*100+'2013_roster_v1.4'!$B327,Batters[[rbikey]:[rbikey]],0))</f>
        <v>30</v>
      </c>
      <c r="G327">
        <f>INDEX(Batters[Contact],MATCH('2013_roster_v1.4'!$A327*100+'2013_roster_v1.4'!$B327,Batters[[rbikey]:[rbikey]],0))</f>
        <v>27</v>
      </c>
      <c r="H327">
        <f>INDEX(Batters[Power],MATCH('2013_roster_v1.4'!$A327*100+'2013_roster_v1.4'!$B327,Batters[[rbikey]:[rbikey]],0))</f>
        <v>860</v>
      </c>
      <c r="I327">
        <f>INDEX(Batters[Speed],MATCH('2013_roster_v1.4'!$A327*100+'2013_roster_v1.4'!$B327,Batters[[rbikey]:[rbikey]],0))</f>
        <v>120</v>
      </c>
      <c r="J327">
        <f>INDEX(Batters[Fielding],MATCH('2013_roster_v1.4'!$A327*100+'2013_roster_v1.4'!$B327,Batters[[rbikey]:[rbikey]],0))</f>
        <v>1</v>
      </c>
      <c r="K327">
        <f>INDEX(Batters[Switch],MATCH('2013_roster_v1.4'!$A327*100+'2013_roster_v1.4'!$B327,Batters[[rbikey]:[rbikey]],0))</f>
        <v>0</v>
      </c>
    </row>
    <row r="328" spans="1:11" x14ac:dyDescent="0.25">
      <c r="A328">
        <v>54</v>
      </c>
      <c r="B328">
        <v>4</v>
      </c>
      <c r="C328" t="str">
        <f>INDEX(Batters[rbiname],MATCH('2013_roster_v1.4'!$A328*100+'2013_roster_v1.4'!$B328,Batters[[rbikey]:[rbikey]],0))</f>
        <v>Narvaez</v>
      </c>
      <c r="D328">
        <f>INDEX(Batters[Stance],MATCH('2013_roster_v1.4'!$A328*100+'2013_roster_v1.4'!$B328,Batters[[rbikey]:[rbikey]],0))</f>
        <v>1</v>
      </c>
      <c r="E328">
        <f>INDEX(Batters[AVG],MATCH('2013_roster_v1.4'!$A328*100+'2013_roster_v1.4'!$B328,Batters[[rbikey]:[rbikey]],0))</f>
        <v>278</v>
      </c>
      <c r="F328">
        <f>INDEX(Batters[HR],MATCH('2013_roster_v1.4'!$A328*100+'2013_roster_v1.4'!$B328,Batters[[rbikey]:[rbikey]],0))</f>
        <v>22</v>
      </c>
      <c r="G328">
        <f>INDEX(Batters[Contact],MATCH('2013_roster_v1.4'!$A328*100+'2013_roster_v1.4'!$B328,Batters[[rbikey]:[rbikey]],0))</f>
        <v>16</v>
      </c>
      <c r="H328">
        <f>INDEX(Batters[Power],MATCH('2013_roster_v1.4'!$A328*100+'2013_roster_v1.4'!$B328,Batters[[rbikey]:[rbikey]],0))</f>
        <v>824</v>
      </c>
      <c r="I328">
        <f>INDEX(Batters[Speed],MATCH('2013_roster_v1.4'!$A328*100+'2013_roster_v1.4'!$B328,Batters[[rbikey]:[rbikey]],0))</f>
        <v>120</v>
      </c>
      <c r="J328">
        <f>INDEX(Batters[Fielding],MATCH('2013_roster_v1.4'!$A328*100+'2013_roster_v1.4'!$B328,Batters[[rbikey]:[rbikey]],0))</f>
        <v>0</v>
      </c>
      <c r="K328">
        <f>INDEX(Batters[Switch],MATCH('2013_roster_v1.4'!$A328*100+'2013_roster_v1.4'!$B328,Batters[[rbikey]:[rbikey]],0))</f>
        <v>0</v>
      </c>
    </row>
    <row r="329" spans="1:11" x14ac:dyDescent="0.25">
      <c r="A329">
        <v>54</v>
      </c>
      <c r="B329">
        <v>5</v>
      </c>
      <c r="C329" t="str">
        <f>INDEX(Batters[rbiname],MATCH('2013_roster_v1.4'!$A329*100+'2013_roster_v1.4'!$B329,Batters[[rbikey]:[rbikey]],0))</f>
        <v>A.Nola</v>
      </c>
      <c r="D329">
        <f>INDEX(Batters[Stance],MATCH('2013_roster_v1.4'!$A329*100+'2013_roster_v1.4'!$B329,Batters[[rbikey]:[rbikey]],0))</f>
        <v>0</v>
      </c>
      <c r="E329">
        <f>INDEX(Batters[AVG],MATCH('2013_roster_v1.4'!$A329*100+'2013_roster_v1.4'!$B329,Batters[[rbikey]:[rbikey]],0))</f>
        <v>269</v>
      </c>
      <c r="F329">
        <f>INDEX(Batters[HR],MATCH('2013_roster_v1.4'!$A329*100+'2013_roster_v1.4'!$B329,Batters[[rbikey]:[rbikey]],0))</f>
        <v>10</v>
      </c>
      <c r="G329">
        <f>INDEX(Batters[Contact],MATCH('2013_roster_v1.4'!$A329*100+'2013_roster_v1.4'!$B329,Batters[[rbikey]:[rbikey]],0))</f>
        <v>17</v>
      </c>
      <c r="H329">
        <f>INDEX(Batters[Power],MATCH('2013_roster_v1.4'!$A329*100+'2013_roster_v1.4'!$B329,Batters[[rbikey]:[rbikey]],0))</f>
        <v>763</v>
      </c>
      <c r="I329">
        <f>INDEX(Batters[Speed],MATCH('2013_roster_v1.4'!$A329*100+'2013_roster_v1.4'!$B329,Batters[[rbikey]:[rbikey]],0))</f>
        <v>122</v>
      </c>
      <c r="J329">
        <f>INDEX(Batters[Fielding],MATCH('2013_roster_v1.4'!$A329*100+'2013_roster_v1.4'!$B329,Batters[[rbikey]:[rbikey]],0))</f>
        <v>1</v>
      </c>
      <c r="K329">
        <f>INDEX(Batters[Switch],MATCH('2013_roster_v1.4'!$A329*100+'2013_roster_v1.4'!$B329,Batters[[rbikey]:[rbikey]],0))</f>
        <v>0</v>
      </c>
    </row>
    <row r="330" spans="1:11" x14ac:dyDescent="0.25">
      <c r="A330">
        <v>54</v>
      </c>
      <c r="B330">
        <v>6</v>
      </c>
      <c r="C330" t="str">
        <f>INDEX(Batters[rbiname],MATCH('2013_roster_v1.4'!$A330*100+'2013_roster_v1.4'!$B330,Batters[[rbikey]:[rbikey]],0))</f>
        <v>K.Seager</v>
      </c>
      <c r="D330">
        <f>INDEX(Batters[Stance],MATCH('2013_roster_v1.4'!$A330*100+'2013_roster_v1.4'!$B330,Batters[[rbikey]:[rbikey]],0))</f>
        <v>1</v>
      </c>
      <c r="E330">
        <f>INDEX(Batters[AVG],MATCH('2013_roster_v1.4'!$A330*100+'2013_roster_v1.4'!$B330,Batters[[rbikey]:[rbikey]],0))</f>
        <v>239</v>
      </c>
      <c r="F330">
        <f>INDEX(Batters[HR],MATCH('2013_roster_v1.4'!$A330*100+'2013_roster_v1.4'!$B330,Batters[[rbikey]:[rbikey]],0))</f>
        <v>23</v>
      </c>
      <c r="G330">
        <f>INDEX(Batters[Contact],MATCH('2013_roster_v1.4'!$A330*100+'2013_roster_v1.4'!$B330,Batters[[rbikey]:[rbikey]],0))</f>
        <v>22</v>
      </c>
      <c r="H330">
        <f>INDEX(Batters[Power],MATCH('2013_roster_v1.4'!$A330*100+'2013_roster_v1.4'!$B330,Batters[[rbikey]:[rbikey]],0))</f>
        <v>830</v>
      </c>
      <c r="I330">
        <f>INDEX(Batters[Speed],MATCH('2013_roster_v1.4'!$A330*100+'2013_roster_v1.4'!$B330,Batters[[rbikey]:[rbikey]],0))</f>
        <v>122</v>
      </c>
      <c r="J330">
        <f>INDEX(Batters[Fielding],MATCH('2013_roster_v1.4'!$A330*100+'2013_roster_v1.4'!$B330,Batters[[rbikey]:[rbikey]],0))</f>
        <v>1</v>
      </c>
      <c r="K330">
        <f>INDEX(Batters[Switch],MATCH('2013_roster_v1.4'!$A330*100+'2013_roster_v1.4'!$B330,Batters[[rbikey]:[rbikey]],0))</f>
        <v>0</v>
      </c>
    </row>
    <row r="331" spans="1:11" x14ac:dyDescent="0.25">
      <c r="A331">
        <v>54</v>
      </c>
      <c r="B331">
        <v>7</v>
      </c>
      <c r="C331" t="str">
        <f>INDEX(Batters[rbiname],MATCH('2013_roster_v1.4'!$A331*100+'2013_roster_v1.4'!$B331,Batters[[rbikey]:[rbikey]],0))</f>
        <v>Haniger</v>
      </c>
      <c r="D331">
        <f>INDEX(Batters[Stance],MATCH('2013_roster_v1.4'!$A331*100+'2013_roster_v1.4'!$B331,Batters[[rbikey]:[rbikey]],0))</f>
        <v>0</v>
      </c>
      <c r="E331">
        <f>INDEX(Batters[AVG],MATCH('2013_roster_v1.4'!$A331*100+'2013_roster_v1.4'!$B331,Batters[[rbikey]:[rbikey]],0))</f>
        <v>220</v>
      </c>
      <c r="F331">
        <f>INDEX(Batters[HR],MATCH('2013_roster_v1.4'!$A331*100+'2013_roster_v1.4'!$B331,Batters[[rbikey]:[rbikey]],0))</f>
        <v>15</v>
      </c>
      <c r="G331">
        <f>INDEX(Batters[Contact],MATCH('2013_roster_v1.4'!$A331*100+'2013_roster_v1.4'!$B331,Batters[[rbikey]:[rbikey]],0))</f>
        <v>25</v>
      </c>
      <c r="H331">
        <f>INDEX(Batters[Power],MATCH('2013_roster_v1.4'!$A331*100+'2013_roster_v1.4'!$B331,Batters[[rbikey]:[rbikey]],0))</f>
        <v>789</v>
      </c>
      <c r="I331">
        <f>INDEX(Batters[Speed],MATCH('2013_roster_v1.4'!$A331*100+'2013_roster_v1.4'!$B331,Batters[[rbikey]:[rbikey]],0))</f>
        <v>124</v>
      </c>
      <c r="J331">
        <f>INDEX(Batters[Fielding],MATCH('2013_roster_v1.4'!$A331*100+'2013_roster_v1.4'!$B331,Batters[[rbikey]:[rbikey]],0))</f>
        <v>2</v>
      </c>
      <c r="K331">
        <f>INDEX(Batters[Switch],MATCH('2013_roster_v1.4'!$A331*100+'2013_roster_v1.4'!$B331,Batters[[rbikey]:[rbikey]],0))</f>
        <v>0</v>
      </c>
    </row>
    <row r="332" spans="1:11" x14ac:dyDescent="0.25">
      <c r="A332">
        <v>54</v>
      </c>
      <c r="B332">
        <v>8</v>
      </c>
      <c r="C332" t="str">
        <f>INDEX(Batters[rbiname],MATCH('2013_roster_v1.4'!$A332*100+'2013_roster_v1.4'!$B332,Batters[[rbikey]:[rbikey]],0))</f>
        <v>Santana</v>
      </c>
      <c r="D332">
        <f>INDEX(Batters[Stance],MATCH('2013_roster_v1.4'!$A332*100+'2013_roster_v1.4'!$B332,Batters[[rbikey]:[rbikey]],0))</f>
        <v>0</v>
      </c>
      <c r="E332">
        <f>INDEX(Batters[AVG],MATCH('2013_roster_v1.4'!$A332*100+'2013_roster_v1.4'!$B332,Batters[[rbikey]:[rbikey]],0))</f>
        <v>253</v>
      </c>
      <c r="F332">
        <f>INDEX(Batters[HR],MATCH('2013_roster_v1.4'!$A332*100+'2013_roster_v1.4'!$B332,Batters[[rbikey]:[rbikey]],0))</f>
        <v>21</v>
      </c>
      <c r="G332">
        <f>INDEX(Batters[Contact],MATCH('2013_roster_v1.4'!$A332*100+'2013_roster_v1.4'!$B332,Batters[[rbikey]:[rbikey]],0))</f>
        <v>20</v>
      </c>
      <c r="H332">
        <f>INDEX(Batters[Power],MATCH('2013_roster_v1.4'!$A332*100+'2013_roster_v1.4'!$B332,Batters[[rbikey]:[rbikey]],0))</f>
        <v>816</v>
      </c>
      <c r="I332">
        <f>INDEX(Batters[Speed],MATCH('2013_roster_v1.4'!$A332*100+'2013_roster_v1.4'!$B332,Batters[[rbikey]:[rbikey]],0))</f>
        <v>125</v>
      </c>
      <c r="J332">
        <f>INDEX(Batters[Fielding],MATCH('2013_roster_v1.4'!$A332*100+'2013_roster_v1.4'!$B332,Batters[[rbikey]:[rbikey]],0))</f>
        <v>2</v>
      </c>
      <c r="K332">
        <f>INDEX(Batters[Switch],MATCH('2013_roster_v1.4'!$A332*100+'2013_roster_v1.4'!$B332,Batters[[rbikey]:[rbikey]],0))</f>
        <v>0</v>
      </c>
    </row>
    <row r="333" spans="1:11" x14ac:dyDescent="0.25">
      <c r="A333">
        <v>54</v>
      </c>
      <c r="B333">
        <v>9</v>
      </c>
      <c r="C333" t="str">
        <f>INDEX(Batters[rbiname],MATCH('2013_roster_v1.4'!$A333*100+'2013_roster_v1.4'!$B333,Batters[[rbikey]:[rbikey]],0))</f>
        <v>Beckham</v>
      </c>
      <c r="D333">
        <f>INDEX(Batters[Stance],MATCH('2013_roster_v1.4'!$A333*100+'2013_roster_v1.4'!$B333,Batters[[rbikey]:[rbikey]],0))</f>
        <v>0</v>
      </c>
      <c r="E333">
        <f>INDEX(Batters[AVG],MATCH('2013_roster_v1.4'!$A333*100+'2013_roster_v1.4'!$B333,Batters[[rbikey]:[rbikey]],0))</f>
        <v>237</v>
      </c>
      <c r="F333">
        <f>INDEX(Batters[HR],MATCH('2013_roster_v1.4'!$A333*100+'2013_roster_v1.4'!$B333,Batters[[rbikey]:[rbikey]],0))</f>
        <v>15</v>
      </c>
      <c r="G333">
        <f>INDEX(Batters[Contact],MATCH('2013_roster_v1.4'!$A333*100+'2013_roster_v1.4'!$B333,Batters[[rbikey]:[rbikey]],0))</f>
        <v>23</v>
      </c>
      <c r="H333">
        <f>INDEX(Batters[Power],MATCH('2013_roster_v1.4'!$A333*100+'2013_roster_v1.4'!$B333,Batters[[rbikey]:[rbikey]],0))</f>
        <v>789</v>
      </c>
      <c r="I333">
        <f>INDEX(Batters[Speed],MATCH('2013_roster_v1.4'!$A333*100+'2013_roster_v1.4'!$B333,Batters[[rbikey]:[rbikey]],0))</f>
        <v>120</v>
      </c>
      <c r="J333">
        <f>INDEX(Batters[Fielding],MATCH('2013_roster_v1.4'!$A333*100+'2013_roster_v1.4'!$B333,Batters[[rbikey]:[rbikey]],0))</f>
        <v>1</v>
      </c>
      <c r="K333">
        <f>INDEX(Batters[Switch],MATCH('2013_roster_v1.4'!$A333*100+'2013_roster_v1.4'!$B333,Batters[[rbikey]:[rbikey]],0))</f>
        <v>0</v>
      </c>
    </row>
    <row r="334" spans="1:11" x14ac:dyDescent="0.25">
      <c r="A334">
        <v>54</v>
      </c>
      <c r="B334">
        <v>10</v>
      </c>
      <c r="C334" t="str">
        <f>INDEX(Batters[rbiname],MATCH('2013_roster_v1.4'!$A334*100+'2013_roster_v1.4'!$B334,Batters[[rbikey]:[rbikey]],0))</f>
        <v>R.Healy</v>
      </c>
      <c r="D334">
        <f>INDEX(Batters[Stance],MATCH('2013_roster_v1.4'!$A334*100+'2013_roster_v1.4'!$B334,Batters[[rbikey]:[rbikey]],0))</f>
        <v>0</v>
      </c>
      <c r="E334">
        <f>INDEX(Batters[AVG],MATCH('2013_roster_v1.4'!$A334*100+'2013_roster_v1.4'!$B334,Batters[[rbikey]:[rbikey]],0))</f>
        <v>237</v>
      </c>
      <c r="F334">
        <f>INDEX(Batters[HR],MATCH('2013_roster_v1.4'!$A334*100+'2013_roster_v1.4'!$B334,Batters[[rbikey]:[rbikey]],0))</f>
        <v>7</v>
      </c>
      <c r="G334">
        <f>INDEX(Batters[Contact],MATCH('2013_roster_v1.4'!$A334*100+'2013_roster_v1.4'!$B334,Batters[[rbikey]:[rbikey]],0))</f>
        <v>23</v>
      </c>
      <c r="H334">
        <f>INDEX(Batters[Power],MATCH('2013_roster_v1.4'!$A334*100+'2013_roster_v1.4'!$B334,Batters[[rbikey]:[rbikey]],0))</f>
        <v>749</v>
      </c>
      <c r="I334">
        <f>INDEX(Batters[Speed],MATCH('2013_roster_v1.4'!$A334*100+'2013_roster_v1.4'!$B334,Batters[[rbikey]:[rbikey]],0))</f>
        <v>120</v>
      </c>
      <c r="J334">
        <f>INDEX(Batters[Fielding],MATCH('2013_roster_v1.4'!$A334*100+'2013_roster_v1.4'!$B334,Batters[[rbikey]:[rbikey]],0))</f>
        <v>1</v>
      </c>
      <c r="K334">
        <f>INDEX(Batters[Switch],MATCH('2013_roster_v1.4'!$A334*100+'2013_roster_v1.4'!$B334,Batters[[rbikey]:[rbikey]],0))</f>
        <v>0</v>
      </c>
    </row>
    <row r="335" spans="1:11" x14ac:dyDescent="0.25">
      <c r="A335">
        <v>54</v>
      </c>
      <c r="B335">
        <v>11</v>
      </c>
      <c r="C335" t="str">
        <f>INDEX(Batters[rbiname],MATCH('2013_roster_v1.4'!$A335*100+'2013_roster_v1.4'!$B335,Batters[[rbikey]:[rbikey]],0))</f>
        <v>D.Moore</v>
      </c>
      <c r="D335">
        <f>INDEX(Batters[Stance],MATCH('2013_roster_v1.4'!$A335*100+'2013_roster_v1.4'!$B335,Batters[[rbikey]:[rbikey]],0))</f>
        <v>0</v>
      </c>
      <c r="E335">
        <f>INDEX(Batters[AVG],MATCH('2013_roster_v1.4'!$A335*100+'2013_roster_v1.4'!$B335,Batters[[rbikey]:[rbikey]],0))</f>
        <v>206</v>
      </c>
      <c r="F335">
        <f>INDEX(Batters[HR],MATCH('2013_roster_v1.4'!$A335*100+'2013_roster_v1.4'!$B335,Batters[[rbikey]:[rbikey]],0))</f>
        <v>9</v>
      </c>
      <c r="G335">
        <f>INDEX(Batters[Contact],MATCH('2013_roster_v1.4'!$A335*100+'2013_roster_v1.4'!$B335,Batters[[rbikey]:[rbikey]],0))</f>
        <v>27</v>
      </c>
      <c r="H335">
        <f>INDEX(Batters[Power],MATCH('2013_roster_v1.4'!$A335*100+'2013_roster_v1.4'!$B335,Batters[[rbikey]:[rbikey]],0))</f>
        <v>750</v>
      </c>
      <c r="I335">
        <f>INDEX(Batters[Speed],MATCH('2013_roster_v1.4'!$A335*100+'2013_roster_v1.4'!$B335,Batters[[rbikey]:[rbikey]],0))</f>
        <v>123</v>
      </c>
      <c r="J335">
        <f>INDEX(Batters[Fielding],MATCH('2013_roster_v1.4'!$A335*100+'2013_roster_v1.4'!$B335,Batters[[rbikey]:[rbikey]],0))</f>
        <v>1</v>
      </c>
      <c r="K335">
        <f>INDEX(Batters[Switch],MATCH('2013_roster_v1.4'!$A335*100+'2013_roster_v1.4'!$B335,Batters[[rbikey]:[rbikey]],0))</f>
        <v>0</v>
      </c>
    </row>
    <row r="336" spans="1:11" x14ac:dyDescent="0.25">
      <c r="A336">
        <v>54</v>
      </c>
      <c r="B336">
        <v>12</v>
      </c>
      <c r="C336" t="str">
        <f>INDEX(Batters[rbiname],MATCH('2013_roster_v1.4'!$A336*100+'2013_roster_v1.4'!$B336,Batters[[rbikey]:[rbikey]],0))</f>
        <v>Crawford</v>
      </c>
      <c r="D336">
        <f>INDEX(Batters[Stance],MATCH('2013_roster_v1.4'!$A336*100+'2013_roster_v1.4'!$B336,Batters[[rbikey]:[rbikey]],0))</f>
        <v>1</v>
      </c>
      <c r="E336">
        <f>INDEX(Batters[AVG],MATCH('2013_roster_v1.4'!$A336*100+'2013_roster_v1.4'!$B336,Batters[[rbikey]:[rbikey]],0))</f>
        <v>226</v>
      </c>
      <c r="F336">
        <f>INDEX(Batters[HR],MATCH('2013_roster_v1.4'!$A336*100+'2013_roster_v1.4'!$B336,Batters[[rbikey]:[rbikey]],0))</f>
        <v>7</v>
      </c>
      <c r="G336">
        <f>INDEX(Batters[Contact],MATCH('2013_roster_v1.4'!$A336*100+'2013_roster_v1.4'!$B336,Batters[[rbikey]:[rbikey]],0))</f>
        <v>24</v>
      </c>
      <c r="H336">
        <f>INDEX(Batters[Power],MATCH('2013_roster_v1.4'!$A336*100+'2013_roster_v1.4'!$B336,Batters[[rbikey]:[rbikey]],0))</f>
        <v>740</v>
      </c>
      <c r="I336">
        <f>INDEX(Batters[Speed],MATCH('2013_roster_v1.4'!$A336*100+'2013_roster_v1.4'!$B336,Batters[[rbikey]:[rbikey]],0))</f>
        <v>124</v>
      </c>
      <c r="J336">
        <f>INDEX(Batters[Fielding],MATCH('2013_roster_v1.4'!$A336*100+'2013_roster_v1.4'!$B336,Batters[[rbikey]:[rbikey]],0))</f>
        <v>1</v>
      </c>
      <c r="K336">
        <f>INDEX(Batters[Switch],MATCH('2013_roster_v1.4'!$A336*100+'2013_roster_v1.4'!$B336,Batters[[rbikey]:[rbikey]],0))</f>
        <v>0</v>
      </c>
    </row>
    <row r="337" spans="1:11" x14ac:dyDescent="0.25">
      <c r="A337">
        <v>54</v>
      </c>
      <c r="B337">
        <v>13</v>
      </c>
      <c r="C337" t="str">
        <f>INDEX(Batters[rbiname],MATCH('2013_roster_v1.4'!$A337*100+'2013_roster_v1.4'!$B337,Batters[[rbikey]:[rbikey]],0))</f>
        <v>D.Gordon</v>
      </c>
      <c r="D337">
        <f>INDEX(Batters[Stance],MATCH('2013_roster_v1.4'!$A337*100+'2013_roster_v1.4'!$B337,Batters[[rbikey]:[rbikey]],0))</f>
        <v>1</v>
      </c>
      <c r="E337">
        <f>INDEX(Batters[AVG],MATCH('2013_roster_v1.4'!$A337*100+'2013_roster_v1.4'!$B337,Batters[[rbikey]:[rbikey]],0))</f>
        <v>275</v>
      </c>
      <c r="F337">
        <f>INDEX(Batters[HR],MATCH('2013_roster_v1.4'!$A337*100+'2013_roster_v1.4'!$B337,Batters[[rbikey]:[rbikey]],0))</f>
        <v>3</v>
      </c>
      <c r="G337">
        <f>INDEX(Batters[Contact],MATCH('2013_roster_v1.4'!$A337*100+'2013_roster_v1.4'!$B337,Batters[[rbikey]:[rbikey]],0))</f>
        <v>16</v>
      </c>
      <c r="H337">
        <f>INDEX(Batters[Power],MATCH('2013_roster_v1.4'!$A337*100+'2013_roster_v1.4'!$B337,Batters[[rbikey]:[rbikey]],0))</f>
        <v>720</v>
      </c>
      <c r="I337">
        <f>INDEX(Batters[Speed],MATCH('2013_roster_v1.4'!$A337*100+'2013_roster_v1.4'!$B337,Batters[[rbikey]:[rbikey]],0))</f>
        <v>136</v>
      </c>
      <c r="J337">
        <f>INDEX(Batters[Fielding],MATCH('2013_roster_v1.4'!$A337*100+'2013_roster_v1.4'!$B337,Batters[[rbikey]:[rbikey]],0))</f>
        <v>1</v>
      </c>
      <c r="K337">
        <f>INDEX(Batters[Switch],MATCH('2013_roster_v1.4'!$A337*100+'2013_roster_v1.4'!$B337,Batters[[rbikey]:[rbikey]],0))</f>
        <v>0</v>
      </c>
    </row>
    <row r="338" spans="1:11" x14ac:dyDescent="0.25">
      <c r="A338">
        <v>55</v>
      </c>
      <c r="B338">
        <v>0</v>
      </c>
      <c r="C338" t="str">
        <f>INDEX(Batters[rbiname],MATCH('2013_roster_v1.4'!$A338*100+'2013_roster_v1.4'!$B338,Batters[[rbikey]:[rbikey]],0))</f>
        <v>T.Turner</v>
      </c>
      <c r="D338">
        <f>INDEX(Batters[Stance],MATCH('2013_roster_v1.4'!$A338*100+'2013_roster_v1.4'!$B338,Batters[[rbikey]:[rbikey]],0))</f>
        <v>0</v>
      </c>
      <c r="E338">
        <f>INDEX(Batters[AVG],MATCH('2013_roster_v1.4'!$A338*100+'2013_roster_v1.4'!$B338,Batters[[rbikey]:[rbikey]],0))</f>
        <v>298</v>
      </c>
      <c r="F338">
        <f>INDEX(Batters[HR],MATCH('2013_roster_v1.4'!$A338*100+'2013_roster_v1.4'!$B338,Batters[[rbikey]:[rbikey]],0))</f>
        <v>19</v>
      </c>
      <c r="G338">
        <f>INDEX(Batters[Contact],MATCH('2013_roster_v1.4'!$A338*100+'2013_roster_v1.4'!$B338,Batters[[rbikey]:[rbikey]],0))</f>
        <v>12</v>
      </c>
      <c r="H338">
        <f>INDEX(Batters[Power],MATCH('2013_roster_v1.4'!$A338*100+'2013_roster_v1.4'!$B338,Batters[[rbikey]:[rbikey]],0))</f>
        <v>813</v>
      </c>
      <c r="I338">
        <f>INDEX(Batters[Speed],MATCH('2013_roster_v1.4'!$A338*100+'2013_roster_v1.4'!$B338,Batters[[rbikey]:[rbikey]],0))</f>
        <v>144</v>
      </c>
      <c r="J338">
        <f>INDEX(Batters[Fielding],MATCH('2013_roster_v1.4'!$A338*100+'2013_roster_v1.4'!$B338,Batters[[rbikey]:[rbikey]],0))</f>
        <v>1</v>
      </c>
      <c r="K338">
        <f>INDEX(Batters[Switch],MATCH('2013_roster_v1.4'!$A338*100+'2013_roster_v1.4'!$B338,Batters[[rbikey]:[rbikey]],0))</f>
        <v>0</v>
      </c>
    </row>
    <row r="339" spans="1:11" x14ac:dyDescent="0.25">
      <c r="A339">
        <v>55</v>
      </c>
      <c r="B339">
        <v>1</v>
      </c>
      <c r="C339" t="str">
        <f>INDEX(Batters[rbiname],MATCH('2013_roster_v1.4'!$A339*100+'2013_roster_v1.4'!$B339,Batters[[rbikey]:[rbikey]],0))</f>
        <v>Cabrera</v>
      </c>
      <c r="D339">
        <f>INDEX(Batters[Stance],MATCH('2013_roster_v1.4'!$A339*100+'2013_roster_v1.4'!$B339,Batters[[rbikey]:[rbikey]],0))</f>
        <v>0</v>
      </c>
      <c r="E339">
        <f>INDEX(Batters[AVG],MATCH('2013_roster_v1.4'!$A339*100+'2013_roster_v1.4'!$B339,Batters[[rbikey]:[rbikey]],0))</f>
        <v>323</v>
      </c>
      <c r="F339">
        <f>INDEX(Batters[HR],MATCH('2013_roster_v1.4'!$A339*100+'2013_roster_v1.4'!$B339,Batters[[rbikey]:[rbikey]],0))</f>
        <v>6</v>
      </c>
      <c r="G339">
        <f>INDEX(Batters[Contact],MATCH('2013_roster_v1.4'!$A339*100+'2013_roster_v1.4'!$B339,Batters[[rbikey]:[rbikey]],0))</f>
        <v>7</v>
      </c>
      <c r="H339">
        <f>INDEX(Batters[Power],MATCH('2013_roster_v1.4'!$A339*100+'2013_roster_v1.4'!$B339,Batters[[rbikey]:[rbikey]],0))</f>
        <v>757</v>
      </c>
      <c r="I339">
        <f>INDEX(Batters[Speed],MATCH('2013_roster_v1.4'!$A339*100+'2013_roster_v1.4'!$B339,Batters[[rbikey]:[rbikey]],0))</f>
        <v>120</v>
      </c>
      <c r="J339">
        <f>INDEX(Batters[Fielding],MATCH('2013_roster_v1.4'!$A339*100+'2013_roster_v1.4'!$B339,Batters[[rbikey]:[rbikey]],0))</f>
        <v>1</v>
      </c>
      <c r="K339">
        <f>INDEX(Batters[Switch],MATCH('2013_roster_v1.4'!$A339*100+'2013_roster_v1.4'!$B339,Batters[[rbikey]:[rbikey]],0))</f>
        <v>1</v>
      </c>
    </row>
    <row r="340" spans="1:11" x14ac:dyDescent="0.25">
      <c r="A340">
        <v>55</v>
      </c>
      <c r="B340">
        <v>2</v>
      </c>
      <c r="C340" t="str">
        <f>INDEX(Batters[rbiname],MATCH('2013_roster_v1.4'!$A340*100+'2013_roster_v1.4'!$B340,Batters[[rbikey]:[rbikey]],0))</f>
        <v>Kendrick</v>
      </c>
      <c r="D340">
        <f>INDEX(Batters[Stance],MATCH('2013_roster_v1.4'!$A340*100+'2013_roster_v1.4'!$B340,Batters[[rbikey]:[rbikey]],0))</f>
        <v>0</v>
      </c>
      <c r="E340">
        <f>INDEX(Batters[AVG],MATCH('2013_roster_v1.4'!$A340*100+'2013_roster_v1.4'!$B340,Batters[[rbikey]:[rbikey]],0))</f>
        <v>344</v>
      </c>
      <c r="F340">
        <f>INDEX(Batters[HR],MATCH('2013_roster_v1.4'!$A340*100+'2013_roster_v1.4'!$B340,Batters[[rbikey]:[rbikey]],0))</f>
        <v>17</v>
      </c>
      <c r="G340">
        <f>INDEX(Batters[Contact],MATCH('2013_roster_v1.4'!$A340*100+'2013_roster_v1.4'!$B340,Batters[[rbikey]:[rbikey]],0))</f>
        <v>3</v>
      </c>
      <c r="H340">
        <f>INDEX(Batters[Power],MATCH('2013_roster_v1.4'!$A340*100+'2013_roster_v1.4'!$B340,Batters[[rbikey]:[rbikey]],0))</f>
        <v>812</v>
      </c>
      <c r="I340">
        <f>INDEX(Batters[Speed],MATCH('2013_roster_v1.4'!$A340*100+'2013_roster_v1.4'!$B340,Batters[[rbikey]:[rbikey]],0))</f>
        <v>122</v>
      </c>
      <c r="J340">
        <f>INDEX(Batters[Fielding],MATCH('2013_roster_v1.4'!$A340*100+'2013_roster_v1.4'!$B340,Batters[[rbikey]:[rbikey]],0))</f>
        <v>1</v>
      </c>
      <c r="K340">
        <f>INDEX(Batters[Switch],MATCH('2013_roster_v1.4'!$A340*100+'2013_roster_v1.4'!$B340,Batters[[rbikey]:[rbikey]],0))</f>
        <v>0</v>
      </c>
    </row>
    <row r="341" spans="1:11" x14ac:dyDescent="0.25">
      <c r="A341">
        <v>55</v>
      </c>
      <c r="B341">
        <v>3</v>
      </c>
      <c r="C341" t="str">
        <f>INDEX(Batters[rbiname],MATCH('2013_roster_v1.4'!$A341*100+'2013_roster_v1.4'!$B341,Batters[[rbikey]:[rbikey]],0))</f>
        <v>A.Rendon</v>
      </c>
      <c r="D341">
        <f>INDEX(Batters[Stance],MATCH('2013_roster_v1.4'!$A341*100+'2013_roster_v1.4'!$B341,Batters[[rbikey]:[rbikey]],0))</f>
        <v>0</v>
      </c>
      <c r="E341">
        <f>INDEX(Batters[AVG],MATCH('2013_roster_v1.4'!$A341*100+'2013_roster_v1.4'!$B341,Batters[[rbikey]:[rbikey]],0))</f>
        <v>319</v>
      </c>
      <c r="F341">
        <f>INDEX(Batters[HR],MATCH('2013_roster_v1.4'!$A341*100+'2013_roster_v1.4'!$B341,Batters[[rbikey]:[rbikey]],0))</f>
        <v>34</v>
      </c>
      <c r="G341">
        <f>INDEX(Batters[Contact],MATCH('2013_roster_v1.4'!$A341*100+'2013_roster_v1.4'!$B341,Batters[[rbikey]:[rbikey]],0))</f>
        <v>8</v>
      </c>
      <c r="H341">
        <f>INDEX(Batters[Power],MATCH('2013_roster_v1.4'!$A341*100+'2013_roster_v1.4'!$B341,Batters[[rbikey]:[rbikey]],0))</f>
        <v>899</v>
      </c>
      <c r="I341">
        <f>INDEX(Batters[Speed],MATCH('2013_roster_v1.4'!$A341*100+'2013_roster_v1.4'!$B341,Batters[[rbikey]:[rbikey]],0))</f>
        <v>125</v>
      </c>
      <c r="J341">
        <f>INDEX(Batters[Fielding],MATCH('2013_roster_v1.4'!$A341*100+'2013_roster_v1.4'!$B341,Batters[[rbikey]:[rbikey]],0))</f>
        <v>1</v>
      </c>
      <c r="K341">
        <f>INDEX(Batters[Switch],MATCH('2013_roster_v1.4'!$A341*100+'2013_roster_v1.4'!$B341,Batters[[rbikey]:[rbikey]],0))</f>
        <v>0</v>
      </c>
    </row>
    <row r="342" spans="1:11" x14ac:dyDescent="0.25">
      <c r="A342">
        <v>55</v>
      </c>
      <c r="B342">
        <v>4</v>
      </c>
      <c r="C342" t="str">
        <f>INDEX(Batters[rbiname],MATCH('2013_roster_v1.4'!$A342*100+'2013_roster_v1.4'!$B342,Batters[[rbikey]:[rbikey]],0))</f>
        <v>J.Soto</v>
      </c>
      <c r="D342">
        <f>INDEX(Batters[Stance],MATCH('2013_roster_v1.4'!$A342*100+'2013_roster_v1.4'!$B342,Batters[[rbikey]:[rbikey]],0))</f>
        <v>1</v>
      </c>
      <c r="E342">
        <f>INDEX(Batters[AVG],MATCH('2013_roster_v1.4'!$A342*100+'2013_roster_v1.4'!$B342,Batters[[rbikey]:[rbikey]],0))</f>
        <v>282</v>
      </c>
      <c r="F342">
        <f>INDEX(Batters[HR],MATCH('2013_roster_v1.4'!$A342*100+'2013_roster_v1.4'!$B342,Batters[[rbikey]:[rbikey]],0))</f>
        <v>34</v>
      </c>
      <c r="G342">
        <f>INDEX(Batters[Contact],MATCH('2013_roster_v1.4'!$A342*100+'2013_roster_v1.4'!$B342,Batters[[rbikey]:[rbikey]],0))</f>
        <v>15</v>
      </c>
      <c r="H342">
        <f>INDEX(Batters[Power],MATCH('2013_roster_v1.4'!$A342*100+'2013_roster_v1.4'!$B342,Batters[[rbikey]:[rbikey]],0))</f>
        <v>893</v>
      </c>
      <c r="I342">
        <f>INDEX(Batters[Speed],MATCH('2013_roster_v1.4'!$A342*100+'2013_roster_v1.4'!$B342,Batters[[rbikey]:[rbikey]],0))</f>
        <v>131</v>
      </c>
      <c r="J342">
        <f>INDEX(Batters[Fielding],MATCH('2013_roster_v1.4'!$A342*100+'2013_roster_v1.4'!$B342,Batters[[rbikey]:[rbikey]],0))</f>
        <v>2</v>
      </c>
      <c r="K342">
        <f>INDEX(Batters[Switch],MATCH('2013_roster_v1.4'!$A342*100+'2013_roster_v1.4'!$B342,Batters[[rbikey]:[rbikey]],0))</f>
        <v>0</v>
      </c>
    </row>
    <row r="343" spans="1:11" x14ac:dyDescent="0.25">
      <c r="A343">
        <v>55</v>
      </c>
      <c r="B343">
        <v>5</v>
      </c>
      <c r="C343" t="str">
        <f>INDEX(Batters[rbiname],MATCH('2013_roster_v1.4'!$A343*100+'2013_roster_v1.4'!$B343,Batters[[rbikey]:[rbikey]],0))</f>
        <v>K.Suzuki</v>
      </c>
      <c r="D343">
        <f>INDEX(Batters[Stance],MATCH('2013_roster_v1.4'!$A343*100+'2013_roster_v1.4'!$B343,Batters[[rbikey]:[rbikey]],0))</f>
        <v>0</v>
      </c>
      <c r="E343">
        <f>INDEX(Batters[AVG],MATCH('2013_roster_v1.4'!$A343*100+'2013_roster_v1.4'!$B343,Batters[[rbikey]:[rbikey]],0))</f>
        <v>264</v>
      </c>
      <c r="F343">
        <f>INDEX(Batters[HR],MATCH('2013_roster_v1.4'!$A343*100+'2013_roster_v1.4'!$B343,Batters[[rbikey]:[rbikey]],0))</f>
        <v>17</v>
      </c>
      <c r="G343">
        <f>INDEX(Batters[Contact],MATCH('2013_roster_v1.4'!$A343*100+'2013_roster_v1.4'!$B343,Batters[[rbikey]:[rbikey]],0))</f>
        <v>18</v>
      </c>
      <c r="H343">
        <f>INDEX(Batters[Power],MATCH('2013_roster_v1.4'!$A343*100+'2013_roster_v1.4'!$B343,Batters[[rbikey]:[rbikey]],0))</f>
        <v>802</v>
      </c>
      <c r="I343">
        <f>INDEX(Batters[Speed],MATCH('2013_roster_v1.4'!$A343*100+'2013_roster_v1.4'!$B343,Batters[[rbikey]:[rbikey]],0))</f>
        <v>120</v>
      </c>
      <c r="J343">
        <f>INDEX(Batters[Fielding],MATCH('2013_roster_v1.4'!$A343*100+'2013_roster_v1.4'!$B343,Batters[[rbikey]:[rbikey]],0))</f>
        <v>0</v>
      </c>
      <c r="K343">
        <f>INDEX(Batters[Switch],MATCH('2013_roster_v1.4'!$A343*100+'2013_roster_v1.4'!$B343,Batters[[rbikey]:[rbikey]],0))</f>
        <v>0</v>
      </c>
    </row>
    <row r="344" spans="1:11" x14ac:dyDescent="0.25">
      <c r="A344">
        <v>55</v>
      </c>
      <c r="B344">
        <v>6</v>
      </c>
      <c r="C344" t="str">
        <f>INDEX(Batters[rbiname],MATCH('2013_roster_v1.4'!$A344*100+'2013_roster_v1.4'!$B344,Batters[[rbikey]:[rbikey]],0))</f>
        <v>A.Eaton</v>
      </c>
      <c r="D344">
        <f>INDEX(Batters[Stance],MATCH('2013_roster_v1.4'!$A344*100+'2013_roster_v1.4'!$B344,Batters[[rbikey]:[rbikey]],0))</f>
        <v>1</v>
      </c>
      <c r="E344">
        <f>INDEX(Batters[AVG],MATCH('2013_roster_v1.4'!$A344*100+'2013_roster_v1.4'!$B344,Batters[[rbikey]:[rbikey]],0))</f>
        <v>279</v>
      </c>
      <c r="F344">
        <f>INDEX(Batters[HR],MATCH('2013_roster_v1.4'!$A344*100+'2013_roster_v1.4'!$B344,Batters[[rbikey]:[rbikey]],0))</f>
        <v>15</v>
      </c>
      <c r="G344">
        <f>INDEX(Batters[Contact],MATCH('2013_roster_v1.4'!$A344*100+'2013_roster_v1.4'!$B344,Batters[[rbikey]:[rbikey]],0))</f>
        <v>16</v>
      </c>
      <c r="H344">
        <f>INDEX(Batters[Power],MATCH('2013_roster_v1.4'!$A344*100+'2013_roster_v1.4'!$B344,Batters[[rbikey]:[rbikey]],0))</f>
        <v>785</v>
      </c>
      <c r="I344">
        <f>INDEX(Batters[Speed],MATCH('2013_roster_v1.4'!$A344*100+'2013_roster_v1.4'!$B344,Batters[[rbikey]:[rbikey]],0))</f>
        <v>133</v>
      </c>
      <c r="J344">
        <f>INDEX(Batters[Fielding],MATCH('2013_roster_v1.4'!$A344*100+'2013_roster_v1.4'!$B344,Batters[[rbikey]:[rbikey]],0))</f>
        <v>2</v>
      </c>
      <c r="K344">
        <f>INDEX(Batters[Switch],MATCH('2013_roster_v1.4'!$A344*100+'2013_roster_v1.4'!$B344,Batters[[rbikey]:[rbikey]],0))</f>
        <v>0</v>
      </c>
    </row>
    <row r="345" spans="1:11" x14ac:dyDescent="0.25">
      <c r="A345">
        <v>55</v>
      </c>
      <c r="B345">
        <v>7</v>
      </c>
      <c r="C345" t="str">
        <f>INDEX(Batters[rbiname],MATCH('2013_roster_v1.4'!$A345*100+'2013_roster_v1.4'!$B345,Batters[[rbikey]:[rbikey]],0))</f>
        <v>B.Dozier</v>
      </c>
      <c r="D345">
        <f>INDEX(Batters[Stance],MATCH('2013_roster_v1.4'!$A345*100+'2013_roster_v1.4'!$B345,Batters[[rbikey]:[rbikey]],0))</f>
        <v>0</v>
      </c>
      <c r="E345">
        <f>INDEX(Batters[AVG],MATCH('2013_roster_v1.4'!$A345*100+'2013_roster_v1.4'!$B345,Batters[[rbikey]:[rbikey]],0))</f>
        <v>238</v>
      </c>
      <c r="F345">
        <f>INDEX(Batters[HR],MATCH('2013_roster_v1.4'!$A345*100+'2013_roster_v1.4'!$B345,Batters[[rbikey]:[rbikey]],0))</f>
        <v>20</v>
      </c>
      <c r="G345">
        <f>INDEX(Batters[Contact],MATCH('2013_roster_v1.4'!$A345*100+'2013_roster_v1.4'!$B345,Batters[[rbikey]:[rbikey]],0))</f>
        <v>22</v>
      </c>
      <c r="H345">
        <f>INDEX(Batters[Power],MATCH('2013_roster_v1.4'!$A345*100+'2013_roster_v1.4'!$B345,Batters[[rbikey]:[rbikey]],0))</f>
        <v>810</v>
      </c>
      <c r="I345">
        <f>INDEX(Batters[Speed],MATCH('2013_roster_v1.4'!$A345*100+'2013_roster_v1.4'!$B345,Batters[[rbikey]:[rbikey]],0))</f>
        <v>121</v>
      </c>
      <c r="J345">
        <f>INDEX(Batters[Fielding],MATCH('2013_roster_v1.4'!$A345*100+'2013_roster_v1.4'!$B345,Batters[[rbikey]:[rbikey]],0))</f>
        <v>1</v>
      </c>
      <c r="K345">
        <f>INDEX(Batters[Switch],MATCH('2013_roster_v1.4'!$A345*100+'2013_roster_v1.4'!$B345,Batters[[rbikey]:[rbikey]],0))</f>
        <v>0</v>
      </c>
    </row>
    <row r="346" spans="1:11" x14ac:dyDescent="0.25">
      <c r="A346">
        <v>55</v>
      </c>
      <c r="B346">
        <v>8</v>
      </c>
      <c r="C346" t="str">
        <f>INDEX(Batters[rbiname],MATCH('2013_roster_v1.4'!$A346*100+'2013_roster_v1.4'!$B346,Batters[[rbikey]:[rbikey]],0))</f>
        <v>G.Parra</v>
      </c>
      <c r="D346">
        <f>INDEX(Batters[Stance],MATCH('2013_roster_v1.4'!$A346*100+'2013_roster_v1.4'!$B346,Batters[[rbikey]:[rbikey]],0))</f>
        <v>1</v>
      </c>
      <c r="E346">
        <f>INDEX(Batters[AVG],MATCH('2013_roster_v1.4'!$A346*100+'2013_roster_v1.4'!$B346,Batters[[rbikey]:[rbikey]],0))</f>
        <v>250</v>
      </c>
      <c r="F346">
        <f>INDEX(Batters[HR],MATCH('2013_roster_v1.4'!$A346*100+'2013_roster_v1.4'!$B346,Batters[[rbikey]:[rbikey]],0))</f>
        <v>8</v>
      </c>
      <c r="G346">
        <f>INDEX(Batters[Contact],MATCH('2013_roster_v1.4'!$A346*100+'2013_roster_v1.4'!$B346,Batters[[rbikey]:[rbikey]],0))</f>
        <v>21</v>
      </c>
      <c r="H346">
        <f>INDEX(Batters[Power],MATCH('2013_roster_v1.4'!$A346*100+'2013_roster_v1.4'!$B346,Batters[[rbikey]:[rbikey]],0))</f>
        <v>753</v>
      </c>
      <c r="I346">
        <f>INDEX(Batters[Speed],MATCH('2013_roster_v1.4'!$A346*100+'2013_roster_v1.4'!$B346,Batters[[rbikey]:[rbikey]],0))</f>
        <v>124</v>
      </c>
      <c r="J346">
        <f>INDEX(Batters[Fielding],MATCH('2013_roster_v1.4'!$A346*100+'2013_roster_v1.4'!$B346,Batters[[rbikey]:[rbikey]],0))</f>
        <v>2</v>
      </c>
      <c r="K346">
        <f>INDEX(Batters[Switch],MATCH('2013_roster_v1.4'!$A346*100+'2013_roster_v1.4'!$B346,Batters[[rbikey]:[rbikey]],0))</f>
        <v>0</v>
      </c>
    </row>
    <row r="347" spans="1:11" x14ac:dyDescent="0.25">
      <c r="A347">
        <v>55</v>
      </c>
      <c r="B347">
        <v>9</v>
      </c>
      <c r="C347" t="str">
        <f>INDEX(Batters[rbiname],MATCH('2013_roster_v1.4'!$A347*100+'2013_roster_v1.4'!$B347,Batters[[rbikey]:[rbikey]],0))</f>
        <v>V.Robles</v>
      </c>
      <c r="D347">
        <f>INDEX(Batters[Stance],MATCH('2013_roster_v1.4'!$A347*100+'2013_roster_v1.4'!$B347,Batters[[rbikey]:[rbikey]],0))</f>
        <v>0</v>
      </c>
      <c r="E347">
        <f>INDEX(Batters[AVG],MATCH('2013_roster_v1.4'!$A347*100+'2013_roster_v1.4'!$B347,Batters[[rbikey]:[rbikey]],0))</f>
        <v>255</v>
      </c>
      <c r="F347">
        <f>INDEX(Batters[HR],MATCH('2013_roster_v1.4'!$A347*100+'2013_roster_v1.4'!$B347,Batters[[rbikey]:[rbikey]],0))</f>
        <v>17</v>
      </c>
      <c r="G347">
        <f>INDEX(Batters[Contact],MATCH('2013_roster_v1.4'!$A347*100+'2013_roster_v1.4'!$B347,Batters[[rbikey]:[rbikey]],0))</f>
        <v>20</v>
      </c>
      <c r="H347">
        <f>INDEX(Batters[Power],MATCH('2013_roster_v1.4'!$A347*100+'2013_roster_v1.4'!$B347,Batters[[rbikey]:[rbikey]],0))</f>
        <v>793</v>
      </c>
      <c r="I347">
        <f>INDEX(Batters[Speed],MATCH('2013_roster_v1.4'!$A347*100+'2013_roster_v1.4'!$B347,Batters[[rbikey]:[rbikey]],0))</f>
        <v>136</v>
      </c>
      <c r="J347">
        <f>INDEX(Batters[Fielding],MATCH('2013_roster_v1.4'!$A347*100+'2013_roster_v1.4'!$B347,Batters[[rbikey]:[rbikey]],0))</f>
        <v>2</v>
      </c>
      <c r="K347">
        <f>INDEX(Batters[Switch],MATCH('2013_roster_v1.4'!$A347*100+'2013_roster_v1.4'!$B347,Batters[[rbikey]:[rbikey]],0))</f>
        <v>0</v>
      </c>
    </row>
    <row r="348" spans="1:11" x14ac:dyDescent="0.25">
      <c r="A348">
        <v>55</v>
      </c>
      <c r="B348">
        <v>10</v>
      </c>
      <c r="C348" t="str">
        <f>INDEX(Batters[rbiname],MATCH('2013_roster_v1.4'!$A348*100+'2013_roster_v1.4'!$B348,Batters[[rbikey]:[rbikey]],0))</f>
        <v>M.Adams</v>
      </c>
      <c r="D348">
        <f>INDEX(Batters[Stance],MATCH('2013_roster_v1.4'!$A348*100+'2013_roster_v1.4'!$B348,Batters[[rbikey]:[rbikey]],0))</f>
        <v>1</v>
      </c>
      <c r="E348">
        <f>INDEX(Batters[AVG],MATCH('2013_roster_v1.4'!$A348*100+'2013_roster_v1.4'!$B348,Batters[[rbikey]:[rbikey]],0))</f>
        <v>226</v>
      </c>
      <c r="F348">
        <f>INDEX(Batters[HR],MATCH('2013_roster_v1.4'!$A348*100+'2013_roster_v1.4'!$B348,Batters[[rbikey]:[rbikey]],0))</f>
        <v>20</v>
      </c>
      <c r="G348">
        <f>INDEX(Batters[Contact],MATCH('2013_roster_v1.4'!$A348*100+'2013_roster_v1.4'!$B348,Batters[[rbikey]:[rbikey]],0))</f>
        <v>24</v>
      </c>
      <c r="H348">
        <f>INDEX(Batters[Power],MATCH('2013_roster_v1.4'!$A348*100+'2013_roster_v1.4'!$B348,Batters[[rbikey]:[rbikey]],0))</f>
        <v>814</v>
      </c>
      <c r="I348">
        <f>INDEX(Batters[Speed],MATCH('2013_roster_v1.4'!$A348*100+'2013_roster_v1.4'!$B348,Batters[[rbikey]:[rbikey]],0))</f>
        <v>120</v>
      </c>
      <c r="J348">
        <f>INDEX(Batters[Fielding],MATCH('2013_roster_v1.4'!$A348*100+'2013_roster_v1.4'!$B348,Batters[[rbikey]:[rbikey]],0))</f>
        <v>1</v>
      </c>
      <c r="K348">
        <f>INDEX(Batters[Switch],MATCH('2013_roster_v1.4'!$A348*100+'2013_roster_v1.4'!$B348,Batters[[rbikey]:[rbikey]],0))</f>
        <v>0</v>
      </c>
    </row>
    <row r="349" spans="1:11" x14ac:dyDescent="0.25">
      <c r="A349">
        <v>55</v>
      </c>
      <c r="B349">
        <v>11</v>
      </c>
      <c r="C349" t="str">
        <f>INDEX(Batters[rbiname],MATCH('2013_roster_v1.4'!$A349*100+'2013_roster_v1.4'!$B349,Batters[[rbikey]:[rbikey]],0))</f>
        <v>Zimmerma</v>
      </c>
      <c r="D349">
        <f>INDEX(Batters[Stance],MATCH('2013_roster_v1.4'!$A349*100+'2013_roster_v1.4'!$B349,Batters[[rbikey]:[rbikey]],0))</f>
        <v>0</v>
      </c>
      <c r="E349">
        <f>INDEX(Batters[AVG],MATCH('2013_roster_v1.4'!$A349*100+'2013_roster_v1.4'!$B349,Batters[[rbikey]:[rbikey]],0))</f>
        <v>257</v>
      </c>
      <c r="F349">
        <f>INDEX(Batters[HR],MATCH('2013_roster_v1.4'!$A349*100+'2013_roster_v1.4'!$B349,Batters[[rbikey]:[rbikey]],0))</f>
        <v>6</v>
      </c>
      <c r="G349">
        <f>INDEX(Batters[Contact],MATCH('2013_roster_v1.4'!$A349*100+'2013_roster_v1.4'!$B349,Batters[[rbikey]:[rbikey]],0))</f>
        <v>19</v>
      </c>
      <c r="H349">
        <f>INDEX(Batters[Power],MATCH('2013_roster_v1.4'!$A349*100+'2013_roster_v1.4'!$B349,Batters[[rbikey]:[rbikey]],0))</f>
        <v>738</v>
      </c>
      <c r="I349">
        <f>INDEX(Batters[Speed],MATCH('2013_roster_v1.4'!$A349*100+'2013_roster_v1.4'!$B349,Batters[[rbikey]:[rbikey]],0))</f>
        <v>120</v>
      </c>
      <c r="J349">
        <f>INDEX(Batters[Fielding],MATCH('2013_roster_v1.4'!$A349*100+'2013_roster_v1.4'!$B349,Batters[[rbikey]:[rbikey]],0))</f>
        <v>1</v>
      </c>
      <c r="K349">
        <f>INDEX(Batters[Switch],MATCH('2013_roster_v1.4'!$A349*100+'2013_roster_v1.4'!$B349,Batters[[rbikey]:[rbikey]],0))</f>
        <v>0</v>
      </c>
    </row>
    <row r="350" spans="1:11" x14ac:dyDescent="0.25">
      <c r="A350">
        <v>55</v>
      </c>
      <c r="B350">
        <v>12</v>
      </c>
      <c r="C350" t="str">
        <f>INDEX(Batters[rbiname],MATCH('2013_roster_v1.4'!$A350*100+'2013_roster_v1.4'!$B350,Batters[[rbikey]:[rbikey]],0))</f>
        <v>Y.Gomes</v>
      </c>
      <c r="D350">
        <f>INDEX(Batters[Stance],MATCH('2013_roster_v1.4'!$A350*100+'2013_roster_v1.4'!$B350,Batters[[rbikey]:[rbikey]],0))</f>
        <v>0</v>
      </c>
      <c r="E350">
        <f>INDEX(Batters[AVG],MATCH('2013_roster_v1.4'!$A350*100+'2013_roster_v1.4'!$B350,Batters[[rbikey]:[rbikey]],0))</f>
        <v>223</v>
      </c>
      <c r="F350">
        <f>INDEX(Batters[HR],MATCH('2013_roster_v1.4'!$A350*100+'2013_roster_v1.4'!$B350,Batters[[rbikey]:[rbikey]],0))</f>
        <v>12</v>
      </c>
      <c r="G350">
        <f>INDEX(Batters[Contact],MATCH('2013_roster_v1.4'!$A350*100+'2013_roster_v1.4'!$B350,Batters[[rbikey]:[rbikey]],0))</f>
        <v>25</v>
      </c>
      <c r="H350">
        <f>INDEX(Batters[Power],MATCH('2013_roster_v1.4'!$A350*100+'2013_roster_v1.4'!$B350,Batters[[rbikey]:[rbikey]],0))</f>
        <v>764</v>
      </c>
      <c r="I350">
        <f>INDEX(Batters[Speed],MATCH('2013_roster_v1.4'!$A350*100+'2013_roster_v1.4'!$B350,Batters[[rbikey]:[rbikey]],0))</f>
        <v>122</v>
      </c>
      <c r="J350">
        <f>INDEX(Batters[Fielding],MATCH('2013_roster_v1.4'!$A350*100+'2013_roster_v1.4'!$B350,Batters[[rbikey]:[rbikey]],0))</f>
        <v>0</v>
      </c>
      <c r="K350">
        <f>INDEX(Batters[Switch],MATCH('2013_roster_v1.4'!$A350*100+'2013_roster_v1.4'!$B350,Batters[[rbikey]:[rbikey]],0))</f>
        <v>0</v>
      </c>
    </row>
    <row r="351" spans="1:11" x14ac:dyDescent="0.25">
      <c r="A351">
        <v>55</v>
      </c>
      <c r="B351">
        <v>13</v>
      </c>
      <c r="C351" t="str">
        <f>INDEX(Batters[rbiname],MATCH('2013_roster_v1.4'!$A351*100+'2013_roster_v1.4'!$B351,Batters[[rbikey]:[rbikey]],0))</f>
        <v>W.Difo</v>
      </c>
      <c r="D351">
        <f>INDEX(Batters[Stance],MATCH('2013_roster_v1.4'!$A351*100+'2013_roster_v1.4'!$B351,Batters[[rbikey]:[rbikey]],0))</f>
        <v>0</v>
      </c>
      <c r="E351">
        <f>INDEX(Batters[AVG],MATCH('2013_roster_v1.4'!$A351*100+'2013_roster_v1.4'!$B351,Batters[[rbikey]:[rbikey]],0))</f>
        <v>252</v>
      </c>
      <c r="F351">
        <f>INDEX(Batters[HR],MATCH('2013_roster_v1.4'!$A351*100+'2013_roster_v1.4'!$B351,Batters[[rbikey]:[rbikey]],0))</f>
        <v>2</v>
      </c>
      <c r="G351">
        <f>INDEX(Batters[Contact],MATCH('2013_roster_v1.4'!$A351*100+'2013_roster_v1.4'!$B351,Batters[[rbikey]:[rbikey]],0))</f>
        <v>20</v>
      </c>
      <c r="H351">
        <f>INDEX(Batters[Power],MATCH('2013_roster_v1.4'!$A351*100+'2013_roster_v1.4'!$B351,Batters[[rbikey]:[rbikey]],0))</f>
        <v>715</v>
      </c>
      <c r="I351">
        <f>INDEX(Batters[Speed],MATCH('2013_roster_v1.4'!$A351*100+'2013_roster_v1.4'!$B351,Batters[[rbikey]:[rbikey]],0))</f>
        <v>120</v>
      </c>
      <c r="J351">
        <f>INDEX(Batters[Fielding],MATCH('2013_roster_v1.4'!$A351*100+'2013_roster_v1.4'!$B351,Batters[[rbikey]:[rbikey]],0))</f>
        <v>1</v>
      </c>
      <c r="K351">
        <f>INDEX(Batters[Switch],MATCH('2013_roster_v1.4'!$A351*100+'2013_roster_v1.4'!$B351,Batters[[rbikey]:[rbikey]],0))</f>
        <v>1</v>
      </c>
    </row>
    <row r="352" spans="1:11" x14ac:dyDescent="0.25">
      <c r="A352">
        <v>56</v>
      </c>
      <c r="B352">
        <v>0</v>
      </c>
      <c r="C352" t="str">
        <f>INDEX(Batters[rbiname],MATCH('2013_roster_v1.4'!$A352*100+'2013_roster_v1.4'!$B352,Batters[[rbikey]:[rbikey]],0))</f>
        <v>K.Wong</v>
      </c>
      <c r="D352">
        <f>INDEX(Batters[Stance],MATCH('2013_roster_v1.4'!$A352*100+'2013_roster_v1.4'!$B352,Batters[[rbikey]:[rbikey]],0))</f>
        <v>1</v>
      </c>
      <c r="E352">
        <f>INDEX(Batters[AVG],MATCH('2013_roster_v1.4'!$A352*100+'2013_roster_v1.4'!$B352,Batters[[rbikey]:[rbikey]],0))</f>
        <v>285</v>
      </c>
      <c r="F352">
        <f>INDEX(Batters[HR],MATCH('2013_roster_v1.4'!$A352*100+'2013_roster_v1.4'!$B352,Batters[[rbikey]:[rbikey]],0))</f>
        <v>11</v>
      </c>
      <c r="G352">
        <f>INDEX(Batters[Contact],MATCH('2013_roster_v1.4'!$A352*100+'2013_roster_v1.4'!$B352,Batters[[rbikey]:[rbikey]],0))</f>
        <v>15</v>
      </c>
      <c r="H352">
        <f>INDEX(Batters[Power],MATCH('2013_roster_v1.4'!$A352*100+'2013_roster_v1.4'!$B352,Batters[[rbikey]:[rbikey]],0))</f>
        <v>764</v>
      </c>
      <c r="I352">
        <f>INDEX(Batters[Speed],MATCH('2013_roster_v1.4'!$A352*100+'2013_roster_v1.4'!$B352,Batters[[rbikey]:[rbikey]],0))</f>
        <v>137</v>
      </c>
      <c r="J352">
        <f>INDEX(Batters[Fielding],MATCH('2013_roster_v1.4'!$A352*100+'2013_roster_v1.4'!$B352,Batters[[rbikey]:[rbikey]],0))</f>
        <v>1</v>
      </c>
      <c r="K352">
        <f>INDEX(Batters[Switch],MATCH('2013_roster_v1.4'!$A352*100+'2013_roster_v1.4'!$B352,Batters[[rbikey]:[rbikey]],0))</f>
        <v>0</v>
      </c>
    </row>
    <row r="353" spans="1:11" x14ac:dyDescent="0.25">
      <c r="A353">
        <v>56</v>
      </c>
      <c r="B353">
        <v>1</v>
      </c>
      <c r="C353" t="str">
        <f>INDEX(Batters[rbiname],MATCH('2013_roster_v1.4'!$A353*100+'2013_roster_v1.4'!$B353,Batters[[rbikey]:[rbikey]],0))</f>
        <v>T.Edman</v>
      </c>
      <c r="D353">
        <f>INDEX(Batters[Stance],MATCH('2013_roster_v1.4'!$A353*100+'2013_roster_v1.4'!$B353,Batters[[rbikey]:[rbikey]],0))</f>
        <v>0</v>
      </c>
      <c r="E353">
        <f>INDEX(Batters[AVG],MATCH('2013_roster_v1.4'!$A353*100+'2013_roster_v1.4'!$B353,Batters[[rbikey]:[rbikey]],0))</f>
        <v>304</v>
      </c>
      <c r="F353">
        <f>INDEX(Batters[HR],MATCH('2013_roster_v1.4'!$A353*100+'2013_roster_v1.4'!$B353,Batters[[rbikey]:[rbikey]],0))</f>
        <v>11</v>
      </c>
      <c r="G353">
        <f>INDEX(Batters[Contact],MATCH('2013_roster_v1.4'!$A353*100+'2013_roster_v1.4'!$B353,Batters[[rbikey]:[rbikey]],0))</f>
        <v>11</v>
      </c>
      <c r="H353">
        <f>INDEX(Batters[Power],MATCH('2013_roster_v1.4'!$A353*100+'2013_roster_v1.4'!$B353,Batters[[rbikey]:[rbikey]],0))</f>
        <v>774</v>
      </c>
      <c r="I353">
        <f>INDEX(Batters[Speed],MATCH('2013_roster_v1.4'!$A353*100+'2013_roster_v1.4'!$B353,Batters[[rbikey]:[rbikey]],0))</f>
        <v>134</v>
      </c>
      <c r="J353">
        <f>INDEX(Batters[Fielding],MATCH('2013_roster_v1.4'!$A353*100+'2013_roster_v1.4'!$B353,Batters[[rbikey]:[rbikey]],0))</f>
        <v>1</v>
      </c>
      <c r="K353">
        <f>INDEX(Batters[Switch],MATCH('2013_roster_v1.4'!$A353*100+'2013_roster_v1.4'!$B353,Batters[[rbikey]:[rbikey]],0))</f>
        <v>1</v>
      </c>
    </row>
    <row r="354" spans="1:11" x14ac:dyDescent="0.25">
      <c r="A354">
        <v>56</v>
      </c>
      <c r="B354">
        <v>2</v>
      </c>
      <c r="C354" t="str">
        <f>INDEX(Batters[rbiname],MATCH('2013_roster_v1.4'!$A354*100+'2013_roster_v1.4'!$B354,Batters[[rbikey]:[rbikey]],0))</f>
        <v>M.Ozuna</v>
      </c>
      <c r="D354">
        <f>INDEX(Batters[Stance],MATCH('2013_roster_v1.4'!$A354*100+'2013_roster_v1.4'!$B354,Batters[[rbikey]:[rbikey]],0))</f>
        <v>0</v>
      </c>
      <c r="E354">
        <f>INDEX(Batters[AVG],MATCH('2013_roster_v1.4'!$A354*100+'2013_roster_v1.4'!$B354,Batters[[rbikey]:[rbikey]],0))</f>
        <v>241</v>
      </c>
      <c r="F354">
        <f>INDEX(Batters[HR],MATCH('2013_roster_v1.4'!$A354*100+'2013_roster_v1.4'!$B354,Batters[[rbikey]:[rbikey]],0))</f>
        <v>29</v>
      </c>
      <c r="G354">
        <f>INDEX(Batters[Contact],MATCH('2013_roster_v1.4'!$A354*100+'2013_roster_v1.4'!$B354,Batters[[rbikey]:[rbikey]],0))</f>
        <v>22</v>
      </c>
      <c r="H354">
        <f>INDEX(Batters[Power],MATCH('2013_roster_v1.4'!$A354*100+'2013_roster_v1.4'!$B354,Batters[[rbikey]:[rbikey]],0))</f>
        <v>860</v>
      </c>
      <c r="I354">
        <f>INDEX(Batters[Speed],MATCH('2013_roster_v1.4'!$A354*100+'2013_roster_v1.4'!$B354,Batters[[rbikey]:[rbikey]],0))</f>
        <v>128</v>
      </c>
      <c r="J354">
        <f>INDEX(Batters[Fielding],MATCH('2013_roster_v1.4'!$A354*100+'2013_roster_v1.4'!$B354,Batters[[rbikey]:[rbikey]],0))</f>
        <v>2</v>
      </c>
      <c r="K354">
        <f>INDEX(Batters[Switch],MATCH('2013_roster_v1.4'!$A354*100+'2013_roster_v1.4'!$B354,Batters[[rbikey]:[rbikey]],0))</f>
        <v>0</v>
      </c>
    </row>
    <row r="355" spans="1:11" x14ac:dyDescent="0.25">
      <c r="A355">
        <v>56</v>
      </c>
      <c r="B355">
        <v>3</v>
      </c>
      <c r="C355" t="str">
        <f>INDEX(Batters[rbiname],MATCH('2013_roster_v1.4'!$A355*100+'2013_roster_v1.4'!$B355,Batters[[rbikey]:[rbikey]],0))</f>
        <v>Goldschm</v>
      </c>
      <c r="D355">
        <f>INDEX(Batters[Stance],MATCH('2013_roster_v1.4'!$A355*100+'2013_roster_v1.4'!$B355,Batters[[rbikey]:[rbikey]],0))</f>
        <v>0</v>
      </c>
      <c r="E355">
        <f>INDEX(Batters[AVG],MATCH('2013_roster_v1.4'!$A355*100+'2013_roster_v1.4'!$B355,Batters[[rbikey]:[rbikey]],0))</f>
        <v>260</v>
      </c>
      <c r="F355">
        <f>INDEX(Batters[HR],MATCH('2013_roster_v1.4'!$A355*100+'2013_roster_v1.4'!$B355,Batters[[rbikey]:[rbikey]],0))</f>
        <v>34</v>
      </c>
      <c r="G355">
        <f>INDEX(Batters[Contact],MATCH('2013_roster_v1.4'!$A355*100+'2013_roster_v1.4'!$B355,Batters[[rbikey]:[rbikey]],0))</f>
        <v>19</v>
      </c>
      <c r="H355">
        <f>INDEX(Batters[Power],MATCH('2013_roster_v1.4'!$A355*100+'2013_roster_v1.4'!$B355,Batters[[rbikey]:[rbikey]],0))</f>
        <v>885</v>
      </c>
      <c r="I355">
        <f>INDEX(Batters[Speed],MATCH('2013_roster_v1.4'!$A355*100+'2013_roster_v1.4'!$B355,Batters[[rbikey]:[rbikey]],0))</f>
        <v>122</v>
      </c>
      <c r="J355">
        <f>INDEX(Batters[Fielding],MATCH('2013_roster_v1.4'!$A355*100+'2013_roster_v1.4'!$B355,Batters[[rbikey]:[rbikey]],0))</f>
        <v>1</v>
      </c>
      <c r="K355">
        <f>INDEX(Batters[Switch],MATCH('2013_roster_v1.4'!$A355*100+'2013_roster_v1.4'!$B355,Batters[[rbikey]:[rbikey]],0))</f>
        <v>0</v>
      </c>
    </row>
    <row r="356" spans="1:11" x14ac:dyDescent="0.25">
      <c r="A356">
        <v>56</v>
      </c>
      <c r="B356">
        <v>4</v>
      </c>
      <c r="C356" t="str">
        <f>INDEX(Batters[rbiname],MATCH('2013_roster_v1.4'!$A356*100+'2013_roster_v1.4'!$B356,Batters[[rbikey]:[rbikey]],0))</f>
        <v>P.DeJong</v>
      </c>
      <c r="D356">
        <f>INDEX(Batters[Stance],MATCH('2013_roster_v1.4'!$A356*100+'2013_roster_v1.4'!$B356,Batters[[rbikey]:[rbikey]],0))</f>
        <v>0</v>
      </c>
      <c r="E356">
        <f>INDEX(Batters[AVG],MATCH('2013_roster_v1.4'!$A356*100+'2013_roster_v1.4'!$B356,Batters[[rbikey]:[rbikey]],0))</f>
        <v>233</v>
      </c>
      <c r="F356">
        <f>INDEX(Batters[HR],MATCH('2013_roster_v1.4'!$A356*100+'2013_roster_v1.4'!$B356,Batters[[rbikey]:[rbikey]],0))</f>
        <v>30</v>
      </c>
      <c r="G356">
        <f>INDEX(Batters[Contact],MATCH('2013_roster_v1.4'!$A356*100+'2013_roster_v1.4'!$B356,Batters[[rbikey]:[rbikey]],0))</f>
        <v>23</v>
      </c>
      <c r="H356">
        <f>INDEX(Batters[Power],MATCH('2013_roster_v1.4'!$A356*100+'2013_roster_v1.4'!$B356,Batters[[rbikey]:[rbikey]],0))</f>
        <v>861</v>
      </c>
      <c r="I356">
        <f>INDEX(Batters[Speed],MATCH('2013_roster_v1.4'!$A356*100+'2013_roster_v1.4'!$B356,Batters[[rbikey]:[rbikey]],0))</f>
        <v>124</v>
      </c>
      <c r="J356">
        <f>INDEX(Batters[Fielding],MATCH('2013_roster_v1.4'!$A356*100+'2013_roster_v1.4'!$B356,Batters[[rbikey]:[rbikey]],0))</f>
        <v>1</v>
      </c>
      <c r="K356">
        <f>INDEX(Batters[Switch],MATCH('2013_roster_v1.4'!$A356*100+'2013_roster_v1.4'!$B356,Batters[[rbikey]:[rbikey]],0))</f>
        <v>0</v>
      </c>
    </row>
    <row r="357" spans="1:11" x14ac:dyDescent="0.25">
      <c r="A357">
        <v>56</v>
      </c>
      <c r="B357">
        <v>5</v>
      </c>
      <c r="C357" t="str">
        <f>INDEX(Batters[rbiname],MATCH('2013_roster_v1.4'!$A357*100+'2013_roster_v1.4'!$B357,Batters[[rbikey]:[rbikey]],0))</f>
        <v>D.Fowler</v>
      </c>
      <c r="D357">
        <f>INDEX(Batters[Stance],MATCH('2013_roster_v1.4'!$A357*100+'2013_roster_v1.4'!$B357,Batters[[rbikey]:[rbikey]],0))</f>
        <v>0</v>
      </c>
      <c r="E357">
        <f>INDEX(Batters[AVG],MATCH('2013_roster_v1.4'!$A357*100+'2013_roster_v1.4'!$B357,Batters[[rbikey]:[rbikey]],0))</f>
        <v>238</v>
      </c>
      <c r="F357">
        <f>INDEX(Batters[HR],MATCH('2013_roster_v1.4'!$A357*100+'2013_roster_v1.4'!$B357,Batters[[rbikey]:[rbikey]],0))</f>
        <v>19</v>
      </c>
      <c r="G357">
        <f>INDEX(Batters[Contact],MATCH('2013_roster_v1.4'!$A357*100+'2013_roster_v1.4'!$B357,Batters[[rbikey]:[rbikey]],0))</f>
        <v>22</v>
      </c>
      <c r="H357">
        <f>INDEX(Batters[Power],MATCH('2013_roster_v1.4'!$A357*100+'2013_roster_v1.4'!$B357,Batters[[rbikey]:[rbikey]],0))</f>
        <v>801</v>
      </c>
      <c r="I357">
        <f>INDEX(Batters[Speed],MATCH('2013_roster_v1.4'!$A357*100+'2013_roster_v1.4'!$B357,Batters[[rbikey]:[rbikey]],0))</f>
        <v>123</v>
      </c>
      <c r="J357">
        <f>INDEX(Batters[Fielding],MATCH('2013_roster_v1.4'!$A357*100+'2013_roster_v1.4'!$B357,Batters[[rbikey]:[rbikey]],0))</f>
        <v>2</v>
      </c>
      <c r="K357">
        <f>INDEX(Batters[Switch],MATCH('2013_roster_v1.4'!$A357*100+'2013_roster_v1.4'!$B357,Batters[[rbikey]:[rbikey]],0))</f>
        <v>1</v>
      </c>
    </row>
    <row r="358" spans="1:11" x14ac:dyDescent="0.25">
      <c r="A358">
        <v>56</v>
      </c>
      <c r="B358">
        <v>6</v>
      </c>
      <c r="C358" t="str">
        <f>INDEX(Batters[rbiname],MATCH('2013_roster_v1.4'!$A358*100+'2013_roster_v1.4'!$B358,Batters[[rbikey]:[rbikey]],0))</f>
        <v>Martinez</v>
      </c>
      <c r="D358">
        <f>INDEX(Batters[Stance],MATCH('2013_roster_v1.4'!$A358*100+'2013_roster_v1.4'!$B358,Batters[[rbikey]:[rbikey]],0))</f>
        <v>0</v>
      </c>
      <c r="E358">
        <f>INDEX(Batters[AVG],MATCH('2013_roster_v1.4'!$A358*100+'2013_roster_v1.4'!$B358,Batters[[rbikey]:[rbikey]],0))</f>
        <v>269</v>
      </c>
      <c r="F358">
        <f>INDEX(Batters[HR],MATCH('2013_roster_v1.4'!$A358*100+'2013_roster_v1.4'!$B358,Batters[[rbikey]:[rbikey]],0))</f>
        <v>10</v>
      </c>
      <c r="G358">
        <f>INDEX(Batters[Contact],MATCH('2013_roster_v1.4'!$A358*100+'2013_roster_v1.4'!$B358,Batters[[rbikey]:[rbikey]],0))</f>
        <v>17</v>
      </c>
      <c r="H358">
        <f>INDEX(Batters[Power],MATCH('2013_roster_v1.4'!$A358*100+'2013_roster_v1.4'!$B358,Batters[[rbikey]:[rbikey]],0))</f>
        <v>757</v>
      </c>
      <c r="I358">
        <f>INDEX(Batters[Speed],MATCH('2013_roster_v1.4'!$A358*100+'2013_roster_v1.4'!$B358,Batters[[rbikey]:[rbikey]],0))</f>
        <v>124</v>
      </c>
      <c r="J358">
        <f>INDEX(Batters[Fielding],MATCH('2013_roster_v1.4'!$A358*100+'2013_roster_v1.4'!$B358,Batters[[rbikey]:[rbikey]],0))</f>
        <v>2</v>
      </c>
      <c r="K358">
        <f>INDEX(Batters[Switch],MATCH('2013_roster_v1.4'!$A358*100+'2013_roster_v1.4'!$B358,Batters[[rbikey]:[rbikey]],0))</f>
        <v>0</v>
      </c>
    </row>
    <row r="359" spans="1:11" x14ac:dyDescent="0.25">
      <c r="A359">
        <v>56</v>
      </c>
      <c r="B359">
        <v>7</v>
      </c>
      <c r="C359" t="str">
        <f>INDEX(Batters[rbiname],MATCH('2013_roster_v1.4'!$A359*100+'2013_roster_v1.4'!$B359,Batters[[rbikey]:[rbikey]],0))</f>
        <v>Carpente</v>
      </c>
      <c r="D359">
        <f>INDEX(Batters[Stance],MATCH('2013_roster_v1.4'!$A359*100+'2013_roster_v1.4'!$B359,Batters[[rbikey]:[rbikey]],0))</f>
        <v>1</v>
      </c>
      <c r="E359">
        <f>INDEX(Batters[AVG],MATCH('2013_roster_v1.4'!$A359*100+'2013_roster_v1.4'!$B359,Batters[[rbikey]:[rbikey]],0))</f>
        <v>226</v>
      </c>
      <c r="F359">
        <f>INDEX(Batters[HR],MATCH('2013_roster_v1.4'!$A359*100+'2013_roster_v1.4'!$B359,Batters[[rbikey]:[rbikey]],0))</f>
        <v>15</v>
      </c>
      <c r="G359">
        <f>INDEX(Batters[Contact],MATCH('2013_roster_v1.4'!$A359*100+'2013_roster_v1.4'!$B359,Batters[[rbikey]:[rbikey]],0))</f>
        <v>24</v>
      </c>
      <c r="H359">
        <f>INDEX(Batters[Power],MATCH('2013_roster_v1.4'!$A359*100+'2013_roster_v1.4'!$B359,Batters[[rbikey]:[rbikey]],0))</f>
        <v>779</v>
      </c>
      <c r="I359">
        <f>INDEX(Batters[Speed],MATCH('2013_roster_v1.4'!$A359*100+'2013_roster_v1.4'!$B359,Batters[[rbikey]:[rbikey]],0))</f>
        <v>125</v>
      </c>
      <c r="J359">
        <f>INDEX(Batters[Fielding],MATCH('2013_roster_v1.4'!$A359*100+'2013_roster_v1.4'!$B359,Batters[[rbikey]:[rbikey]],0))</f>
        <v>1</v>
      </c>
      <c r="K359">
        <f>INDEX(Batters[Switch],MATCH('2013_roster_v1.4'!$A359*100+'2013_roster_v1.4'!$B359,Batters[[rbikey]:[rbikey]],0))</f>
        <v>0</v>
      </c>
    </row>
    <row r="360" spans="1:11" x14ac:dyDescent="0.25">
      <c r="A360">
        <v>56</v>
      </c>
      <c r="B360">
        <v>8</v>
      </c>
      <c r="C360" t="str">
        <f>INDEX(Batters[rbiname],MATCH('2013_roster_v1.4'!$A360*100+'2013_roster_v1.4'!$B360,Batters[[rbikey]:[rbikey]],0))</f>
        <v>O'Neill</v>
      </c>
      <c r="D360">
        <f>INDEX(Batters[Stance],MATCH('2013_roster_v1.4'!$A360*100+'2013_roster_v1.4'!$B360,Batters[[rbikey]:[rbikey]],0))</f>
        <v>0</v>
      </c>
      <c r="E360">
        <f>INDEX(Batters[AVG],MATCH('2013_roster_v1.4'!$A360*100+'2013_roster_v1.4'!$B360,Batters[[rbikey]:[rbikey]],0))</f>
        <v>262</v>
      </c>
      <c r="F360">
        <f>INDEX(Batters[HR],MATCH('2013_roster_v1.4'!$A360*100+'2013_roster_v1.4'!$B360,Batters[[rbikey]:[rbikey]],0))</f>
        <v>5</v>
      </c>
      <c r="G360">
        <f>INDEX(Batters[Contact],MATCH('2013_roster_v1.4'!$A360*100+'2013_roster_v1.4'!$B360,Batters[[rbikey]:[rbikey]],0))</f>
        <v>19</v>
      </c>
      <c r="H360">
        <f>INDEX(Batters[Power],MATCH('2013_roster_v1.4'!$A360*100+'2013_roster_v1.4'!$B360,Batters[[rbikey]:[rbikey]],0))</f>
        <v>733</v>
      </c>
      <c r="I360">
        <f>INDEX(Batters[Speed],MATCH('2013_roster_v1.4'!$A360*100+'2013_roster_v1.4'!$B360,Batters[[rbikey]:[rbikey]],0))</f>
        <v>121</v>
      </c>
      <c r="J360">
        <f>INDEX(Batters[Fielding],MATCH('2013_roster_v1.4'!$A360*100+'2013_roster_v1.4'!$B360,Batters[[rbikey]:[rbikey]],0))</f>
        <v>2</v>
      </c>
      <c r="K360">
        <f>INDEX(Batters[Switch],MATCH('2013_roster_v1.4'!$A360*100+'2013_roster_v1.4'!$B360,Batters[[rbikey]:[rbikey]],0))</f>
        <v>0</v>
      </c>
    </row>
    <row r="361" spans="1:11" x14ac:dyDescent="0.25">
      <c r="A361">
        <v>56</v>
      </c>
      <c r="B361">
        <v>9</v>
      </c>
      <c r="C361" t="str">
        <f>INDEX(Batters[rbiname],MATCH('2013_roster_v1.4'!$A361*100+'2013_roster_v1.4'!$B361,Batters[[rbikey]:[rbikey]],0))</f>
        <v>Y.Molina</v>
      </c>
      <c r="D361">
        <f>INDEX(Batters[Stance],MATCH('2013_roster_v1.4'!$A361*100+'2013_roster_v1.4'!$B361,Batters[[rbikey]:[rbikey]],0))</f>
        <v>0</v>
      </c>
      <c r="E361">
        <f>INDEX(Batters[AVG],MATCH('2013_roster_v1.4'!$A361*100+'2013_roster_v1.4'!$B361,Batters[[rbikey]:[rbikey]],0))</f>
        <v>270</v>
      </c>
      <c r="F361">
        <f>INDEX(Batters[HR],MATCH('2013_roster_v1.4'!$A361*100+'2013_roster_v1.4'!$B361,Batters[[rbikey]:[rbikey]],0))</f>
        <v>10</v>
      </c>
      <c r="G361">
        <f>INDEX(Batters[Contact],MATCH('2013_roster_v1.4'!$A361*100+'2013_roster_v1.4'!$B361,Batters[[rbikey]:[rbikey]],0))</f>
        <v>17</v>
      </c>
      <c r="H361">
        <f>INDEX(Batters[Power],MATCH('2013_roster_v1.4'!$A361*100+'2013_roster_v1.4'!$B361,Batters[[rbikey]:[rbikey]],0))</f>
        <v>755</v>
      </c>
      <c r="I361">
        <f>INDEX(Batters[Speed],MATCH('2013_roster_v1.4'!$A361*100+'2013_roster_v1.4'!$B361,Batters[[rbikey]:[rbikey]],0))</f>
        <v>125</v>
      </c>
      <c r="J361">
        <f>INDEX(Batters[Fielding],MATCH('2013_roster_v1.4'!$A361*100+'2013_roster_v1.4'!$B361,Batters[[rbikey]:[rbikey]],0))</f>
        <v>0</v>
      </c>
      <c r="K361">
        <f>INDEX(Batters[Switch],MATCH('2013_roster_v1.4'!$A361*100+'2013_roster_v1.4'!$B361,Batters[[rbikey]:[rbikey]],0))</f>
        <v>0</v>
      </c>
    </row>
    <row r="362" spans="1:11" x14ac:dyDescent="0.25">
      <c r="A362">
        <v>56</v>
      </c>
      <c r="B362">
        <v>10</v>
      </c>
      <c r="C362" t="str">
        <f>INDEX(Batters[rbiname],MATCH('2013_roster_v1.4'!$A362*100+'2013_roster_v1.4'!$B362,Batters[[rbikey]:[rbikey]],0))</f>
        <v>Wieters</v>
      </c>
      <c r="D362">
        <f>INDEX(Batters[Stance],MATCH('2013_roster_v1.4'!$A362*100+'2013_roster_v1.4'!$B362,Batters[[rbikey]:[rbikey]],0))</f>
        <v>0</v>
      </c>
      <c r="E362">
        <f>INDEX(Batters[AVG],MATCH('2013_roster_v1.4'!$A362*100+'2013_roster_v1.4'!$B362,Batters[[rbikey]:[rbikey]],0))</f>
        <v>214</v>
      </c>
      <c r="F362">
        <f>INDEX(Batters[HR],MATCH('2013_roster_v1.4'!$A362*100+'2013_roster_v1.4'!$B362,Batters[[rbikey]:[rbikey]],0))</f>
        <v>11</v>
      </c>
      <c r="G362">
        <f>INDEX(Batters[Contact],MATCH('2013_roster_v1.4'!$A362*100+'2013_roster_v1.4'!$B362,Batters[[rbikey]:[rbikey]],0))</f>
        <v>26</v>
      </c>
      <c r="H362">
        <f>INDEX(Batters[Power],MATCH('2013_roster_v1.4'!$A362*100+'2013_roster_v1.4'!$B362,Batters[[rbikey]:[rbikey]],0))</f>
        <v>766</v>
      </c>
      <c r="I362">
        <f>INDEX(Batters[Speed],MATCH('2013_roster_v1.4'!$A362*100+'2013_roster_v1.4'!$B362,Batters[[rbikey]:[rbikey]],0))</f>
        <v>120</v>
      </c>
      <c r="J362">
        <f>INDEX(Batters[Fielding],MATCH('2013_roster_v1.4'!$A362*100+'2013_roster_v1.4'!$B362,Batters[[rbikey]:[rbikey]],0))</f>
        <v>0</v>
      </c>
      <c r="K362">
        <f>INDEX(Batters[Switch],MATCH('2013_roster_v1.4'!$A362*100+'2013_roster_v1.4'!$B362,Batters[[rbikey]:[rbikey]],0))</f>
        <v>1</v>
      </c>
    </row>
    <row r="363" spans="1:11" x14ac:dyDescent="0.25">
      <c r="A363">
        <v>56</v>
      </c>
      <c r="B363">
        <v>11</v>
      </c>
      <c r="C363" t="str">
        <f>INDEX(Batters[rbiname],MATCH('2013_roster_v1.4'!$A363*100+'2013_roster_v1.4'!$B363,Batters[[rbikey]:[rbikey]],0))</f>
        <v>H.Bader</v>
      </c>
      <c r="D363">
        <f>INDEX(Batters[Stance],MATCH('2013_roster_v1.4'!$A363*100+'2013_roster_v1.4'!$B363,Batters[[rbikey]:[rbikey]],0))</f>
        <v>0</v>
      </c>
      <c r="E363">
        <f>INDEX(Batters[AVG],MATCH('2013_roster_v1.4'!$A363*100+'2013_roster_v1.4'!$B363,Batters[[rbikey]:[rbikey]],0))</f>
        <v>205</v>
      </c>
      <c r="F363">
        <f>INDEX(Batters[HR],MATCH('2013_roster_v1.4'!$A363*100+'2013_roster_v1.4'!$B363,Batters[[rbikey]:[rbikey]],0))</f>
        <v>12</v>
      </c>
      <c r="G363">
        <f>INDEX(Batters[Contact],MATCH('2013_roster_v1.4'!$A363*100+'2013_roster_v1.4'!$B363,Batters[[rbikey]:[rbikey]],0))</f>
        <v>27</v>
      </c>
      <c r="H363">
        <f>INDEX(Batters[Power],MATCH('2013_roster_v1.4'!$A363*100+'2013_roster_v1.4'!$B363,Batters[[rbikey]:[rbikey]],0))</f>
        <v>764</v>
      </c>
      <c r="I363">
        <f>INDEX(Batters[Speed],MATCH('2013_roster_v1.4'!$A363*100+'2013_roster_v1.4'!$B363,Batters[[rbikey]:[rbikey]],0))</f>
        <v>128</v>
      </c>
      <c r="J363">
        <f>INDEX(Batters[Fielding],MATCH('2013_roster_v1.4'!$A363*100+'2013_roster_v1.4'!$B363,Batters[[rbikey]:[rbikey]],0))</f>
        <v>2</v>
      </c>
      <c r="K363">
        <f>INDEX(Batters[Switch],MATCH('2013_roster_v1.4'!$A363*100+'2013_roster_v1.4'!$B363,Batters[[rbikey]:[rbikey]],0))</f>
        <v>0</v>
      </c>
    </row>
    <row r="364" spans="1:11" x14ac:dyDescent="0.25">
      <c r="A364">
        <v>56</v>
      </c>
      <c r="B364">
        <v>12</v>
      </c>
      <c r="C364" t="str">
        <f>INDEX(Batters[rbiname],MATCH('2013_roster_v1.4'!$A364*100+'2013_roster_v1.4'!$B364,Batters[[rbikey]:[rbikey]],0))</f>
        <v>Y.Munoz</v>
      </c>
      <c r="D364">
        <f>INDEX(Batters[Stance],MATCH('2013_roster_v1.4'!$A364*100+'2013_roster_v1.4'!$B364,Batters[[rbikey]:[rbikey]],0))</f>
        <v>0</v>
      </c>
      <c r="E364">
        <f>INDEX(Batters[AVG],MATCH('2013_roster_v1.4'!$A364*100+'2013_roster_v1.4'!$B364,Batters[[rbikey]:[rbikey]],0))</f>
        <v>267</v>
      </c>
      <c r="F364">
        <f>INDEX(Batters[HR],MATCH('2013_roster_v1.4'!$A364*100+'2013_roster_v1.4'!$B364,Batters[[rbikey]:[rbikey]],0))</f>
        <v>2</v>
      </c>
      <c r="G364">
        <f>INDEX(Batters[Contact],MATCH('2013_roster_v1.4'!$A364*100+'2013_roster_v1.4'!$B364,Batters[[rbikey]:[rbikey]],0))</f>
        <v>18</v>
      </c>
      <c r="H364">
        <f>INDEX(Batters[Power],MATCH('2013_roster_v1.4'!$A364*100+'2013_roster_v1.4'!$B364,Batters[[rbikey]:[rbikey]],0))</f>
        <v>715</v>
      </c>
      <c r="I364">
        <f>INDEX(Batters[Speed],MATCH('2013_roster_v1.4'!$A364*100+'2013_roster_v1.4'!$B364,Batters[[rbikey]:[rbikey]],0))</f>
        <v>125</v>
      </c>
      <c r="J364">
        <f>INDEX(Batters[Fielding],MATCH('2013_roster_v1.4'!$A364*100+'2013_roster_v1.4'!$B364,Batters[[rbikey]:[rbikey]],0))</f>
        <v>1</v>
      </c>
      <c r="K364">
        <f>INDEX(Batters[Switch],MATCH('2013_roster_v1.4'!$A364*100+'2013_roster_v1.4'!$B364,Batters[[rbikey]:[rbikey]],0))</f>
        <v>0</v>
      </c>
    </row>
    <row r="365" spans="1:11" x14ac:dyDescent="0.25">
      <c r="A365">
        <v>56</v>
      </c>
      <c r="B365">
        <v>13</v>
      </c>
      <c r="C365" t="str">
        <f>INDEX(Batters[rbiname],MATCH('2013_roster_v1.4'!$A365*100+'2013_roster_v1.4'!$B365,Batters[[rbikey]:[rbikey]],0))</f>
        <v>J.Gyorko</v>
      </c>
      <c r="D365">
        <f>INDEX(Batters[Stance],MATCH('2013_roster_v1.4'!$A365*100+'2013_roster_v1.4'!$B365,Batters[[rbikey]:[rbikey]],0))</f>
        <v>0</v>
      </c>
      <c r="E365">
        <f>INDEX(Batters[AVG],MATCH('2013_roster_v1.4'!$A365*100+'2013_roster_v1.4'!$B365,Batters[[rbikey]:[rbikey]],0))</f>
        <v>196</v>
      </c>
      <c r="F365">
        <f>INDEX(Batters[HR],MATCH('2013_roster_v1.4'!$A365*100+'2013_roster_v1.4'!$B365,Batters[[rbikey]:[rbikey]],0))</f>
        <v>2</v>
      </c>
      <c r="G365">
        <f>INDEX(Batters[Contact],MATCH('2013_roster_v1.4'!$A365*100+'2013_roster_v1.4'!$B365,Batters[[rbikey]:[rbikey]],0))</f>
        <v>28</v>
      </c>
      <c r="H365">
        <f>INDEX(Batters[Power],MATCH('2013_roster_v1.4'!$A365*100+'2013_roster_v1.4'!$B365,Batters[[rbikey]:[rbikey]],0))</f>
        <v>715</v>
      </c>
      <c r="I365">
        <f>INDEX(Batters[Speed],MATCH('2013_roster_v1.4'!$A365*100+'2013_roster_v1.4'!$B365,Batters[[rbikey]:[rbikey]],0))</f>
        <v>122</v>
      </c>
      <c r="J365">
        <f>INDEX(Batters[Fielding],MATCH('2013_roster_v1.4'!$A365*100+'2013_roster_v1.4'!$B365,Batters[[rbikey]:[rbikey]],0))</f>
        <v>1</v>
      </c>
      <c r="K365">
        <f>INDEX(Batters[Switch],MATCH('2013_roster_v1.4'!$A365*100+'2013_roster_v1.4'!$B365,Batters[[rbikey]:[rbikey]],0))</f>
        <v>0</v>
      </c>
    </row>
    <row r="366" spans="1:11" x14ac:dyDescent="0.25">
      <c r="A366">
        <v>57</v>
      </c>
      <c r="B366">
        <v>0</v>
      </c>
      <c r="C366" t="str">
        <f>INDEX(Batters[rbiname],MATCH('2013_roster_v1.4'!$A366*100+'2013_roster_v1.4'!$B366,Batters[[rbikey]:[rbikey]],0))</f>
        <v>K.Pillar</v>
      </c>
      <c r="D366">
        <f>INDEX(Batters[Stance],MATCH('2013_roster_v1.4'!$A366*100+'2013_roster_v1.4'!$B366,Batters[[rbikey]:[rbikey]],0))</f>
        <v>0</v>
      </c>
      <c r="E366">
        <f>INDEX(Batters[AVG],MATCH('2013_roster_v1.4'!$A366*100+'2013_roster_v1.4'!$B366,Batters[[rbikey]:[rbikey]],0))</f>
        <v>264</v>
      </c>
      <c r="F366">
        <f>INDEX(Batters[HR],MATCH('2013_roster_v1.4'!$A366*100+'2013_roster_v1.4'!$B366,Batters[[rbikey]:[rbikey]],0))</f>
        <v>21</v>
      </c>
      <c r="G366">
        <f>INDEX(Batters[Contact],MATCH('2013_roster_v1.4'!$A366*100+'2013_roster_v1.4'!$B366,Batters[[rbikey]:[rbikey]],0))</f>
        <v>18</v>
      </c>
      <c r="H366">
        <f>INDEX(Batters[Power],MATCH('2013_roster_v1.4'!$A366*100+'2013_roster_v1.4'!$B366,Batters[[rbikey]:[rbikey]],0))</f>
        <v>816</v>
      </c>
      <c r="I366">
        <f>INDEX(Batters[Speed],MATCH('2013_roster_v1.4'!$A366*100+'2013_roster_v1.4'!$B366,Batters[[rbikey]:[rbikey]],0))</f>
        <v>129</v>
      </c>
      <c r="J366">
        <f>INDEX(Batters[Fielding],MATCH('2013_roster_v1.4'!$A366*100+'2013_roster_v1.4'!$B366,Batters[[rbikey]:[rbikey]],0))</f>
        <v>2</v>
      </c>
      <c r="K366">
        <f>INDEX(Batters[Switch],MATCH('2013_roster_v1.4'!$A366*100+'2013_roster_v1.4'!$B366,Batters[[rbikey]:[rbikey]],0))</f>
        <v>0</v>
      </c>
    </row>
    <row r="367" spans="1:11" x14ac:dyDescent="0.25">
      <c r="A367">
        <v>57</v>
      </c>
      <c r="B367">
        <v>1</v>
      </c>
      <c r="C367" t="str">
        <f>INDEX(Batters[rbiname],MATCH('2013_roster_v1.4'!$A367*100+'2013_roster_v1.4'!$B367,Batters[[rbikey]:[rbikey]],0))</f>
        <v>Dickerso</v>
      </c>
      <c r="D367">
        <f>INDEX(Batters[Stance],MATCH('2013_roster_v1.4'!$A367*100+'2013_roster_v1.4'!$B367,Batters[[rbikey]:[rbikey]],0))</f>
        <v>1</v>
      </c>
      <c r="E367">
        <f>INDEX(Batters[AVG],MATCH('2013_roster_v1.4'!$A367*100+'2013_roster_v1.4'!$B367,Batters[[rbikey]:[rbikey]],0))</f>
        <v>290</v>
      </c>
      <c r="F367">
        <f>INDEX(Batters[HR],MATCH('2013_roster_v1.4'!$A367*100+'2013_roster_v1.4'!$B367,Batters[[rbikey]:[rbikey]],0))</f>
        <v>6</v>
      </c>
      <c r="G367">
        <f>INDEX(Batters[Contact],MATCH('2013_roster_v1.4'!$A367*100+'2013_roster_v1.4'!$B367,Batters[[rbikey]:[rbikey]],0))</f>
        <v>14</v>
      </c>
      <c r="H367">
        <f>INDEX(Batters[Power],MATCH('2013_roster_v1.4'!$A367*100+'2013_roster_v1.4'!$B367,Batters[[rbikey]:[rbikey]],0))</f>
        <v>753</v>
      </c>
      <c r="I367">
        <f>INDEX(Batters[Speed],MATCH('2013_roster_v1.4'!$A367*100+'2013_roster_v1.4'!$B367,Batters[[rbikey]:[rbikey]],0))</f>
        <v>122</v>
      </c>
      <c r="J367">
        <f>INDEX(Batters[Fielding],MATCH('2013_roster_v1.4'!$A367*100+'2013_roster_v1.4'!$B367,Batters[[rbikey]:[rbikey]],0))</f>
        <v>2</v>
      </c>
      <c r="K367">
        <f>INDEX(Batters[Switch],MATCH('2013_roster_v1.4'!$A367*100+'2013_roster_v1.4'!$B367,Batters[[rbikey]:[rbikey]],0))</f>
        <v>0</v>
      </c>
    </row>
    <row r="368" spans="1:11" x14ac:dyDescent="0.25">
      <c r="A368">
        <v>57</v>
      </c>
      <c r="B368">
        <v>2</v>
      </c>
      <c r="C368" t="str">
        <f>INDEX(Batters[rbiname],MATCH('2013_roster_v1.4'!$A368*100+'2013_roster_v1.4'!$B368,Batters[[rbikey]:[rbikey]],0))</f>
        <v>Sandoval</v>
      </c>
      <c r="D368">
        <f>INDEX(Batters[Stance],MATCH('2013_roster_v1.4'!$A368*100+'2013_roster_v1.4'!$B368,Batters[[rbikey]:[rbikey]],0))</f>
        <v>0</v>
      </c>
      <c r="E368">
        <f>INDEX(Batters[AVG],MATCH('2013_roster_v1.4'!$A368*100+'2013_roster_v1.4'!$B368,Batters[[rbikey]:[rbikey]],0))</f>
        <v>268</v>
      </c>
      <c r="F368">
        <f>INDEX(Batters[HR],MATCH('2013_roster_v1.4'!$A368*100+'2013_roster_v1.4'!$B368,Batters[[rbikey]:[rbikey]],0))</f>
        <v>14</v>
      </c>
      <c r="G368">
        <f>INDEX(Batters[Contact],MATCH('2013_roster_v1.4'!$A368*100+'2013_roster_v1.4'!$B368,Batters[[rbikey]:[rbikey]],0))</f>
        <v>18</v>
      </c>
      <c r="H368">
        <f>INDEX(Batters[Power],MATCH('2013_roster_v1.4'!$A368*100+'2013_roster_v1.4'!$B368,Batters[[rbikey]:[rbikey]],0))</f>
        <v>790</v>
      </c>
      <c r="I368">
        <f>INDEX(Batters[Speed],MATCH('2013_roster_v1.4'!$A368*100+'2013_roster_v1.4'!$B368,Batters[[rbikey]:[rbikey]],0))</f>
        <v>121</v>
      </c>
      <c r="J368">
        <f>INDEX(Batters[Fielding],MATCH('2013_roster_v1.4'!$A368*100+'2013_roster_v1.4'!$B368,Batters[[rbikey]:[rbikey]],0))</f>
        <v>1</v>
      </c>
      <c r="K368">
        <f>INDEX(Batters[Switch],MATCH('2013_roster_v1.4'!$A368*100+'2013_roster_v1.4'!$B368,Batters[[rbikey]:[rbikey]],0))</f>
        <v>1</v>
      </c>
    </row>
    <row r="369" spans="1:11" x14ac:dyDescent="0.25">
      <c r="A369">
        <v>57</v>
      </c>
      <c r="B369">
        <v>3</v>
      </c>
      <c r="C369" t="str">
        <f>INDEX(Batters[rbiname],MATCH('2013_roster_v1.4'!$A369*100+'2013_roster_v1.4'!$B369,Batters[[rbikey]:[rbikey]],0))</f>
        <v>Yastrzem</v>
      </c>
      <c r="D369">
        <f>INDEX(Batters[Stance],MATCH('2013_roster_v1.4'!$A369*100+'2013_roster_v1.4'!$B369,Batters[[rbikey]:[rbikey]],0))</f>
        <v>1</v>
      </c>
      <c r="E369">
        <f>INDEX(Batters[AVG],MATCH('2013_roster_v1.4'!$A369*100+'2013_roster_v1.4'!$B369,Batters[[rbikey]:[rbikey]],0))</f>
        <v>272</v>
      </c>
      <c r="F369">
        <f>INDEX(Batters[HR],MATCH('2013_roster_v1.4'!$A369*100+'2013_roster_v1.4'!$B369,Batters[[rbikey]:[rbikey]],0))</f>
        <v>21</v>
      </c>
      <c r="G369">
        <f>INDEX(Batters[Contact],MATCH('2013_roster_v1.4'!$A369*100+'2013_roster_v1.4'!$B369,Batters[[rbikey]:[rbikey]],0))</f>
        <v>17</v>
      </c>
      <c r="H369">
        <f>INDEX(Batters[Power],MATCH('2013_roster_v1.4'!$A369*100+'2013_roster_v1.4'!$B369,Batters[[rbikey]:[rbikey]],0))</f>
        <v>826</v>
      </c>
      <c r="I369">
        <f>INDEX(Batters[Speed],MATCH('2013_roster_v1.4'!$A369*100+'2013_roster_v1.4'!$B369,Batters[[rbikey]:[rbikey]],0))</f>
        <v>122</v>
      </c>
      <c r="J369">
        <f>INDEX(Batters[Fielding],MATCH('2013_roster_v1.4'!$A369*100+'2013_roster_v1.4'!$B369,Batters[[rbikey]:[rbikey]],0))</f>
        <v>2</v>
      </c>
      <c r="K369">
        <f>INDEX(Batters[Switch],MATCH('2013_roster_v1.4'!$A369*100+'2013_roster_v1.4'!$B369,Batters[[rbikey]:[rbikey]],0))</f>
        <v>0</v>
      </c>
    </row>
    <row r="370" spans="1:11" x14ac:dyDescent="0.25">
      <c r="A370">
        <v>57</v>
      </c>
      <c r="B370">
        <v>4</v>
      </c>
      <c r="C370" t="str">
        <f>INDEX(Batters[rbiname],MATCH('2013_roster_v1.4'!$A370*100+'2013_roster_v1.4'!$B370,Batters[[rbikey]:[rbikey]],0))</f>
        <v>D.Solano</v>
      </c>
      <c r="D370">
        <f>INDEX(Batters[Stance],MATCH('2013_roster_v1.4'!$A370*100+'2013_roster_v1.4'!$B370,Batters[[rbikey]:[rbikey]],0))</f>
        <v>0</v>
      </c>
      <c r="E370">
        <f>INDEX(Batters[AVG],MATCH('2013_roster_v1.4'!$A370*100+'2013_roster_v1.4'!$B370,Batters[[rbikey]:[rbikey]],0))</f>
        <v>330</v>
      </c>
      <c r="F370">
        <f>INDEX(Batters[HR],MATCH('2013_roster_v1.4'!$A370*100+'2013_roster_v1.4'!$B370,Batters[[rbikey]:[rbikey]],0))</f>
        <v>4</v>
      </c>
      <c r="G370">
        <f>INDEX(Batters[Contact],MATCH('2013_roster_v1.4'!$A370*100+'2013_roster_v1.4'!$B370,Batters[[rbikey]:[rbikey]],0))</f>
        <v>6</v>
      </c>
      <c r="H370">
        <f>INDEX(Batters[Power],MATCH('2013_roster_v1.4'!$A370*100+'2013_roster_v1.4'!$B370,Batters[[rbikey]:[rbikey]],0))</f>
        <v>734</v>
      </c>
      <c r="I370">
        <f>INDEX(Batters[Speed],MATCH('2013_roster_v1.4'!$A370*100+'2013_roster_v1.4'!$B370,Batters[[rbikey]:[rbikey]],0))</f>
        <v>120</v>
      </c>
      <c r="J370">
        <f>INDEX(Batters[Fielding],MATCH('2013_roster_v1.4'!$A370*100+'2013_roster_v1.4'!$B370,Batters[[rbikey]:[rbikey]],0))</f>
        <v>1</v>
      </c>
      <c r="K370">
        <f>INDEX(Batters[Switch],MATCH('2013_roster_v1.4'!$A370*100+'2013_roster_v1.4'!$B370,Batters[[rbikey]:[rbikey]],0))</f>
        <v>0</v>
      </c>
    </row>
    <row r="371" spans="1:11" x14ac:dyDescent="0.25">
      <c r="A371">
        <v>57</v>
      </c>
      <c r="B371">
        <v>5</v>
      </c>
      <c r="C371" t="str">
        <f>INDEX(Batters[rbiname],MATCH('2013_roster_v1.4'!$A371*100+'2013_roster_v1.4'!$B371,Batters[[rbikey]:[rbikey]],0))</f>
        <v>S.Vogt</v>
      </c>
      <c r="D371">
        <f>INDEX(Batters[Stance],MATCH('2013_roster_v1.4'!$A371*100+'2013_roster_v1.4'!$B371,Batters[[rbikey]:[rbikey]],0))</f>
        <v>1</v>
      </c>
      <c r="E371">
        <f>INDEX(Batters[AVG],MATCH('2013_roster_v1.4'!$A371*100+'2013_roster_v1.4'!$B371,Batters[[rbikey]:[rbikey]],0))</f>
        <v>263</v>
      </c>
      <c r="F371">
        <f>INDEX(Batters[HR],MATCH('2013_roster_v1.4'!$A371*100+'2013_roster_v1.4'!$B371,Batters[[rbikey]:[rbikey]],0))</f>
        <v>10</v>
      </c>
      <c r="G371">
        <f>INDEX(Batters[Contact],MATCH('2013_roster_v1.4'!$A371*100+'2013_roster_v1.4'!$B371,Batters[[rbikey]:[rbikey]],0))</f>
        <v>18</v>
      </c>
      <c r="H371">
        <f>INDEX(Batters[Power],MATCH('2013_roster_v1.4'!$A371*100+'2013_roster_v1.4'!$B371,Batters[[rbikey]:[rbikey]],0))</f>
        <v>768</v>
      </c>
      <c r="I371">
        <f>INDEX(Batters[Speed],MATCH('2013_roster_v1.4'!$A371*100+'2013_roster_v1.4'!$B371,Batters[[rbikey]:[rbikey]],0))</f>
        <v>123</v>
      </c>
      <c r="J371">
        <f>INDEX(Batters[Fielding],MATCH('2013_roster_v1.4'!$A371*100+'2013_roster_v1.4'!$B371,Batters[[rbikey]:[rbikey]],0))</f>
        <v>0</v>
      </c>
      <c r="K371">
        <f>INDEX(Batters[Switch],MATCH('2013_roster_v1.4'!$A371*100+'2013_roster_v1.4'!$B371,Batters[[rbikey]:[rbikey]],0))</f>
        <v>0</v>
      </c>
    </row>
    <row r="372" spans="1:11" x14ac:dyDescent="0.25">
      <c r="A372">
        <v>57</v>
      </c>
      <c r="B372">
        <v>6</v>
      </c>
      <c r="C372" t="str">
        <f>INDEX(Batters[rbiname],MATCH('2013_roster_v1.4'!$A372*100+'2013_roster_v1.4'!$B372,Batters[[rbikey]:[rbikey]],0))</f>
        <v>Longoria</v>
      </c>
      <c r="D372">
        <f>INDEX(Batters[Stance],MATCH('2013_roster_v1.4'!$A372*100+'2013_roster_v1.4'!$B372,Batters[[rbikey]:[rbikey]],0))</f>
        <v>0</v>
      </c>
      <c r="E372">
        <f>INDEX(Batters[AVG],MATCH('2013_roster_v1.4'!$A372*100+'2013_roster_v1.4'!$B372,Batters[[rbikey]:[rbikey]],0))</f>
        <v>254</v>
      </c>
      <c r="F372">
        <f>INDEX(Batters[HR],MATCH('2013_roster_v1.4'!$A372*100+'2013_roster_v1.4'!$B372,Batters[[rbikey]:[rbikey]],0))</f>
        <v>20</v>
      </c>
      <c r="G372">
        <f>INDEX(Batters[Contact],MATCH('2013_roster_v1.4'!$A372*100+'2013_roster_v1.4'!$B372,Batters[[rbikey]:[rbikey]],0))</f>
        <v>20</v>
      </c>
      <c r="H372">
        <f>INDEX(Batters[Power],MATCH('2013_roster_v1.4'!$A372*100+'2013_roster_v1.4'!$B372,Batters[[rbikey]:[rbikey]],0))</f>
        <v>811</v>
      </c>
      <c r="I372">
        <f>INDEX(Batters[Speed],MATCH('2013_roster_v1.4'!$A372*100+'2013_roster_v1.4'!$B372,Batters[[rbikey]:[rbikey]],0))</f>
        <v>123</v>
      </c>
      <c r="J372">
        <f>INDEX(Batters[Fielding],MATCH('2013_roster_v1.4'!$A372*100+'2013_roster_v1.4'!$B372,Batters[[rbikey]:[rbikey]],0))</f>
        <v>1</v>
      </c>
      <c r="K372">
        <f>INDEX(Batters[Switch],MATCH('2013_roster_v1.4'!$A372*100+'2013_roster_v1.4'!$B372,Batters[[rbikey]:[rbikey]],0))</f>
        <v>0</v>
      </c>
    </row>
    <row r="373" spans="1:11" x14ac:dyDescent="0.25">
      <c r="A373">
        <v>57</v>
      </c>
      <c r="B373">
        <v>7</v>
      </c>
      <c r="C373" t="str">
        <f>INDEX(Batters[rbiname],MATCH('2013_roster_v1.4'!$A373*100+'2013_roster_v1.4'!$B373,Batters[[rbikey]:[rbikey]],0))</f>
        <v>A.Slater</v>
      </c>
      <c r="D373">
        <f>INDEX(Batters[Stance],MATCH('2013_roster_v1.4'!$A373*100+'2013_roster_v1.4'!$B373,Batters[[rbikey]:[rbikey]],0))</f>
        <v>0</v>
      </c>
      <c r="E373">
        <f>INDEX(Batters[AVG],MATCH('2013_roster_v1.4'!$A373*100+'2013_roster_v1.4'!$B373,Batters[[rbikey]:[rbikey]],0))</f>
        <v>238</v>
      </c>
      <c r="F373">
        <f>INDEX(Batters[HR],MATCH('2013_roster_v1.4'!$A373*100+'2013_roster_v1.4'!$B373,Batters[[rbikey]:[rbikey]],0))</f>
        <v>5</v>
      </c>
      <c r="G373">
        <f>INDEX(Batters[Contact],MATCH('2013_roster_v1.4'!$A373*100+'2013_roster_v1.4'!$B373,Batters[[rbikey]:[rbikey]],0))</f>
        <v>22</v>
      </c>
      <c r="H373">
        <f>INDEX(Batters[Power],MATCH('2013_roster_v1.4'!$A373*100+'2013_roster_v1.4'!$B373,Batters[[rbikey]:[rbikey]],0))</f>
        <v>733</v>
      </c>
      <c r="I373">
        <f>INDEX(Batters[Speed],MATCH('2013_roster_v1.4'!$A373*100+'2013_roster_v1.4'!$B373,Batters[[rbikey]:[rbikey]],0))</f>
        <v>122</v>
      </c>
      <c r="J373">
        <f>INDEX(Batters[Fielding],MATCH('2013_roster_v1.4'!$A373*100+'2013_roster_v1.4'!$B373,Batters[[rbikey]:[rbikey]],0))</f>
        <v>2</v>
      </c>
      <c r="K373">
        <f>INDEX(Batters[Switch],MATCH('2013_roster_v1.4'!$A373*100+'2013_roster_v1.4'!$B373,Batters[[rbikey]:[rbikey]],0))</f>
        <v>0</v>
      </c>
    </row>
    <row r="374" spans="1:11" x14ac:dyDescent="0.25">
      <c r="A374">
        <v>57</v>
      </c>
      <c r="B374">
        <v>8</v>
      </c>
      <c r="C374" t="str">
        <f>INDEX(Batters[rbiname],MATCH('2013_roster_v1.4'!$A374*100+'2013_roster_v1.4'!$B374,Batters[[rbikey]:[rbikey]],0))</f>
        <v>B.Belt</v>
      </c>
      <c r="D374">
        <f>INDEX(Batters[Stance],MATCH('2013_roster_v1.4'!$A374*100+'2013_roster_v1.4'!$B374,Batters[[rbikey]:[rbikey]],0))</f>
        <v>1</v>
      </c>
      <c r="E374">
        <f>INDEX(Batters[AVG],MATCH('2013_roster_v1.4'!$A374*100+'2013_roster_v1.4'!$B374,Batters[[rbikey]:[rbikey]],0))</f>
        <v>234</v>
      </c>
      <c r="F374">
        <f>INDEX(Batters[HR],MATCH('2013_roster_v1.4'!$A374*100+'2013_roster_v1.4'!$B374,Batters[[rbikey]:[rbikey]],0))</f>
        <v>17</v>
      </c>
      <c r="G374">
        <f>INDEX(Batters[Contact],MATCH('2013_roster_v1.4'!$A374*100+'2013_roster_v1.4'!$B374,Batters[[rbikey]:[rbikey]],0))</f>
        <v>23</v>
      </c>
      <c r="H374">
        <f>INDEX(Batters[Power],MATCH('2013_roster_v1.4'!$A374*100+'2013_roster_v1.4'!$B374,Batters[[rbikey]:[rbikey]],0))</f>
        <v>791</v>
      </c>
      <c r="I374">
        <f>INDEX(Batters[Speed],MATCH('2013_roster_v1.4'!$A374*100+'2013_roster_v1.4'!$B374,Batters[[rbikey]:[rbikey]],0))</f>
        <v>122</v>
      </c>
      <c r="J374">
        <f>INDEX(Batters[Fielding],MATCH('2013_roster_v1.4'!$A374*100+'2013_roster_v1.4'!$B374,Batters[[rbikey]:[rbikey]],0))</f>
        <v>1</v>
      </c>
      <c r="K374">
        <f>INDEX(Batters[Switch],MATCH('2013_roster_v1.4'!$A374*100+'2013_roster_v1.4'!$B374,Batters[[rbikey]:[rbikey]],0))</f>
        <v>0</v>
      </c>
    </row>
    <row r="375" spans="1:11" x14ac:dyDescent="0.25">
      <c r="A375">
        <v>57</v>
      </c>
      <c r="B375">
        <v>9</v>
      </c>
      <c r="C375" t="str">
        <f>INDEX(Batters[rbiname],MATCH('2013_roster_v1.4'!$A375*100+'2013_roster_v1.4'!$B375,Batters[[rbikey]:[rbikey]],0))</f>
        <v>B.Posey</v>
      </c>
      <c r="D375">
        <f>INDEX(Batters[Stance],MATCH('2013_roster_v1.4'!$A375*100+'2013_roster_v1.4'!$B375,Batters[[rbikey]:[rbikey]],0))</f>
        <v>0</v>
      </c>
      <c r="E375">
        <f>INDEX(Batters[AVG],MATCH('2013_roster_v1.4'!$A375*100+'2013_roster_v1.4'!$B375,Batters[[rbikey]:[rbikey]],0))</f>
        <v>257</v>
      </c>
      <c r="F375">
        <f>INDEX(Batters[HR],MATCH('2013_roster_v1.4'!$A375*100+'2013_roster_v1.4'!$B375,Batters[[rbikey]:[rbikey]],0))</f>
        <v>7</v>
      </c>
      <c r="G375">
        <f>INDEX(Batters[Contact],MATCH('2013_roster_v1.4'!$A375*100+'2013_roster_v1.4'!$B375,Batters[[rbikey]:[rbikey]],0))</f>
        <v>19</v>
      </c>
      <c r="H375">
        <f>INDEX(Batters[Power],MATCH('2013_roster_v1.4'!$A375*100+'2013_roster_v1.4'!$B375,Batters[[rbikey]:[rbikey]],0))</f>
        <v>740</v>
      </c>
      <c r="I375">
        <f>INDEX(Batters[Speed],MATCH('2013_roster_v1.4'!$A375*100+'2013_roster_v1.4'!$B375,Batters[[rbikey]:[rbikey]],0))</f>
        <v>120</v>
      </c>
      <c r="J375">
        <f>INDEX(Batters[Fielding],MATCH('2013_roster_v1.4'!$A375*100+'2013_roster_v1.4'!$B375,Batters[[rbikey]:[rbikey]],0))</f>
        <v>0</v>
      </c>
      <c r="K375">
        <f>INDEX(Batters[Switch],MATCH('2013_roster_v1.4'!$A375*100+'2013_roster_v1.4'!$B375,Batters[[rbikey]:[rbikey]],0))</f>
        <v>0</v>
      </c>
    </row>
    <row r="376" spans="1:11" x14ac:dyDescent="0.25">
      <c r="A376">
        <v>57</v>
      </c>
      <c r="B376">
        <v>10</v>
      </c>
      <c r="C376" t="str">
        <f>INDEX(Batters[rbiname],MATCH('2013_roster_v1.4'!$A376*100+'2013_roster_v1.4'!$B376,Batters[[rbikey]:[rbikey]],0))</f>
        <v>T.Austin</v>
      </c>
      <c r="D376">
        <f>INDEX(Batters[Stance],MATCH('2013_roster_v1.4'!$A376*100+'2013_roster_v1.4'!$B376,Batters[[rbikey]:[rbikey]],0))</f>
        <v>0</v>
      </c>
      <c r="E376">
        <f>INDEX(Batters[AVG],MATCH('2013_roster_v1.4'!$A376*100+'2013_roster_v1.4'!$B376,Batters[[rbikey]:[rbikey]],0))</f>
        <v>185</v>
      </c>
      <c r="F376">
        <f>INDEX(Batters[HR],MATCH('2013_roster_v1.4'!$A376*100+'2013_roster_v1.4'!$B376,Batters[[rbikey]:[rbikey]],0))</f>
        <v>8</v>
      </c>
      <c r="G376">
        <f>INDEX(Batters[Contact],MATCH('2013_roster_v1.4'!$A376*100+'2013_roster_v1.4'!$B376,Batters[[rbikey]:[rbikey]],0))</f>
        <v>29</v>
      </c>
      <c r="H376">
        <f>INDEX(Batters[Power],MATCH('2013_roster_v1.4'!$A376*100+'2013_roster_v1.4'!$B376,Batters[[rbikey]:[rbikey]],0))</f>
        <v>746</v>
      </c>
      <c r="I376">
        <f>INDEX(Batters[Speed],MATCH('2013_roster_v1.4'!$A376*100+'2013_roster_v1.4'!$B376,Batters[[rbikey]:[rbikey]],0))</f>
        <v>122</v>
      </c>
      <c r="J376">
        <f>INDEX(Batters[Fielding],MATCH('2013_roster_v1.4'!$A376*100+'2013_roster_v1.4'!$B376,Batters[[rbikey]:[rbikey]],0))</f>
        <v>2</v>
      </c>
      <c r="K376">
        <f>INDEX(Batters[Switch],MATCH('2013_roster_v1.4'!$A376*100+'2013_roster_v1.4'!$B376,Batters[[rbikey]:[rbikey]],0))</f>
        <v>0</v>
      </c>
    </row>
    <row r="377" spans="1:11" x14ac:dyDescent="0.25">
      <c r="A377">
        <v>57</v>
      </c>
      <c r="B377">
        <v>11</v>
      </c>
      <c r="C377" t="str">
        <f>INDEX(Batters[rbiname],MATCH('2013_roster_v1.4'!$A377*100+'2013_roster_v1.4'!$B377,Batters[[rbikey]:[rbikey]],0))</f>
        <v>Crawford</v>
      </c>
      <c r="D377">
        <f>INDEX(Batters[Stance],MATCH('2013_roster_v1.4'!$A377*100+'2013_roster_v1.4'!$B377,Batters[[rbikey]:[rbikey]],0))</f>
        <v>1</v>
      </c>
      <c r="E377">
        <f>INDEX(Batters[AVG],MATCH('2013_roster_v1.4'!$A377*100+'2013_roster_v1.4'!$B377,Batters[[rbikey]:[rbikey]],0))</f>
        <v>228</v>
      </c>
      <c r="F377">
        <f>INDEX(Batters[HR],MATCH('2013_roster_v1.4'!$A377*100+'2013_roster_v1.4'!$B377,Batters[[rbikey]:[rbikey]],0))</f>
        <v>11</v>
      </c>
      <c r="G377">
        <f>INDEX(Batters[Contact],MATCH('2013_roster_v1.4'!$A377*100+'2013_roster_v1.4'!$B377,Batters[[rbikey]:[rbikey]],0))</f>
        <v>24</v>
      </c>
      <c r="H377">
        <f>INDEX(Batters[Power],MATCH('2013_roster_v1.4'!$A377*100+'2013_roster_v1.4'!$B377,Batters[[rbikey]:[rbikey]],0))</f>
        <v>759</v>
      </c>
      <c r="I377">
        <f>INDEX(Batters[Speed],MATCH('2013_roster_v1.4'!$A377*100+'2013_roster_v1.4'!$B377,Batters[[rbikey]:[rbikey]],0))</f>
        <v>122</v>
      </c>
      <c r="J377">
        <f>INDEX(Batters[Fielding],MATCH('2013_roster_v1.4'!$A377*100+'2013_roster_v1.4'!$B377,Batters[[rbikey]:[rbikey]],0))</f>
        <v>1</v>
      </c>
      <c r="K377">
        <f>INDEX(Batters[Switch],MATCH('2013_roster_v1.4'!$A377*100+'2013_roster_v1.4'!$B377,Batters[[rbikey]:[rbikey]],0))</f>
        <v>0</v>
      </c>
    </row>
    <row r="378" spans="1:11" x14ac:dyDescent="0.25">
      <c r="A378">
        <v>57</v>
      </c>
      <c r="B378">
        <v>12</v>
      </c>
      <c r="C378" t="str">
        <f>INDEX(Batters[rbiname],MATCH('2013_roster_v1.4'!$A378*100+'2013_roster_v1.4'!$B378,Batters[[rbikey]:[rbikey]],0))</f>
        <v>J.Panik</v>
      </c>
      <c r="D378">
        <f>INDEX(Batters[Stance],MATCH('2013_roster_v1.4'!$A378*100+'2013_roster_v1.4'!$B378,Batters[[rbikey]:[rbikey]],0))</f>
        <v>1</v>
      </c>
      <c r="E378">
        <f>INDEX(Batters[AVG],MATCH('2013_roster_v1.4'!$A378*100+'2013_roster_v1.4'!$B378,Batters[[rbikey]:[rbikey]],0))</f>
        <v>235</v>
      </c>
      <c r="F378">
        <f>INDEX(Batters[HR],MATCH('2013_roster_v1.4'!$A378*100+'2013_roster_v1.4'!$B378,Batters[[rbikey]:[rbikey]],0))</f>
        <v>3</v>
      </c>
      <c r="G378">
        <f>INDEX(Batters[Contact],MATCH('2013_roster_v1.4'!$A378*100+'2013_roster_v1.4'!$B378,Batters[[rbikey]:[rbikey]],0))</f>
        <v>23</v>
      </c>
      <c r="H378">
        <f>INDEX(Batters[Power],MATCH('2013_roster_v1.4'!$A378*100+'2013_roster_v1.4'!$B378,Batters[[rbikey]:[rbikey]],0))</f>
        <v>720</v>
      </c>
      <c r="I378">
        <f>INDEX(Batters[Speed],MATCH('2013_roster_v1.4'!$A378*100+'2013_roster_v1.4'!$B378,Batters[[rbikey]:[rbikey]],0))</f>
        <v>122</v>
      </c>
      <c r="J378">
        <f>INDEX(Batters[Fielding],MATCH('2013_roster_v1.4'!$A378*100+'2013_roster_v1.4'!$B378,Batters[[rbikey]:[rbikey]],0))</f>
        <v>1</v>
      </c>
      <c r="K378">
        <f>INDEX(Batters[Switch],MATCH('2013_roster_v1.4'!$A378*100+'2013_roster_v1.4'!$B378,Batters[[rbikey]:[rbikey]],0))</f>
        <v>0</v>
      </c>
    </row>
    <row r="379" spans="1:11" x14ac:dyDescent="0.25">
      <c r="A379">
        <v>57</v>
      </c>
      <c r="B379">
        <v>13</v>
      </c>
      <c r="C379" t="str">
        <f>INDEX(Batters[rbiname],MATCH('2013_roster_v1.4'!$A379*100+'2013_roster_v1.4'!$B379,Batters[[rbikey]:[rbikey]],0))</f>
        <v>S.Duggar</v>
      </c>
      <c r="D379">
        <f>INDEX(Batters[Stance],MATCH('2013_roster_v1.4'!$A379*100+'2013_roster_v1.4'!$B379,Batters[[rbikey]:[rbikey]],0))</f>
        <v>1</v>
      </c>
      <c r="E379">
        <f>INDEX(Batters[AVG],MATCH('2013_roster_v1.4'!$A379*100+'2013_roster_v1.4'!$B379,Batters[[rbikey]:[rbikey]],0))</f>
        <v>234</v>
      </c>
      <c r="F379">
        <f>INDEX(Batters[HR],MATCH('2013_roster_v1.4'!$A379*100+'2013_roster_v1.4'!$B379,Batters[[rbikey]:[rbikey]],0))</f>
        <v>4</v>
      </c>
      <c r="G379">
        <f>INDEX(Batters[Contact],MATCH('2013_roster_v1.4'!$A379*100+'2013_roster_v1.4'!$B379,Batters[[rbikey]:[rbikey]],0))</f>
        <v>23</v>
      </c>
      <c r="H379">
        <f>INDEX(Batters[Power],MATCH('2013_roster_v1.4'!$A379*100+'2013_roster_v1.4'!$B379,Batters[[rbikey]:[rbikey]],0))</f>
        <v>725</v>
      </c>
      <c r="I379">
        <f>INDEX(Batters[Speed],MATCH('2013_roster_v1.4'!$A379*100+'2013_roster_v1.4'!$B379,Batters[[rbikey]:[rbikey]],0))</f>
        <v>120</v>
      </c>
      <c r="J379">
        <f>INDEX(Batters[Fielding],MATCH('2013_roster_v1.4'!$A379*100+'2013_roster_v1.4'!$B379,Batters[[rbikey]:[rbikey]],0))</f>
        <v>2</v>
      </c>
      <c r="K379">
        <f>INDEX(Batters[Switch],MATCH('2013_roster_v1.4'!$A379*100+'2013_roster_v1.4'!$B379,Batters[[rbikey]:[rbikey]],0))</f>
        <v>0</v>
      </c>
    </row>
    <row r="380" spans="1:11" x14ac:dyDescent="0.25">
      <c r="A380">
        <v>58</v>
      </c>
      <c r="B380">
        <v>0</v>
      </c>
      <c r="C380" t="str">
        <f>INDEX(Batters[rbiname],MATCH('2013_roster_v1.4'!$A380*100+'2013_roster_v1.4'!$B380,Batters[[rbikey]:[rbikey]],0))</f>
        <v>C.Biggio</v>
      </c>
      <c r="D380">
        <f>INDEX(Batters[Stance],MATCH('2013_roster_v1.4'!$A380*100+'2013_roster_v1.4'!$B380,Batters[[rbikey]:[rbikey]],0))</f>
        <v>1</v>
      </c>
      <c r="E380">
        <f>INDEX(Batters[AVG],MATCH('2013_roster_v1.4'!$A380*100+'2013_roster_v1.4'!$B380,Batters[[rbikey]:[rbikey]],0))</f>
        <v>234</v>
      </c>
      <c r="F380">
        <f>INDEX(Batters[HR],MATCH('2013_roster_v1.4'!$A380*100+'2013_roster_v1.4'!$B380,Batters[[rbikey]:[rbikey]],0))</f>
        <v>16</v>
      </c>
      <c r="G380">
        <f>INDEX(Batters[Contact],MATCH('2013_roster_v1.4'!$A380*100+'2013_roster_v1.4'!$B380,Batters[[rbikey]:[rbikey]],0))</f>
        <v>23</v>
      </c>
      <c r="H380">
        <f>INDEX(Batters[Power],MATCH('2013_roster_v1.4'!$A380*100+'2013_roster_v1.4'!$B380,Batters[[rbikey]:[rbikey]],0))</f>
        <v>790</v>
      </c>
      <c r="I380">
        <f>INDEX(Batters[Speed],MATCH('2013_roster_v1.4'!$A380*100+'2013_roster_v1.4'!$B380,Batters[[rbikey]:[rbikey]],0))</f>
        <v>132</v>
      </c>
      <c r="J380">
        <f>INDEX(Batters[Fielding],MATCH('2013_roster_v1.4'!$A380*100+'2013_roster_v1.4'!$B380,Batters[[rbikey]:[rbikey]],0))</f>
        <v>1</v>
      </c>
      <c r="K380">
        <f>INDEX(Batters[Switch],MATCH('2013_roster_v1.4'!$A380*100+'2013_roster_v1.4'!$B380,Batters[[rbikey]:[rbikey]],0))</f>
        <v>0</v>
      </c>
    </row>
    <row r="381" spans="1:11" x14ac:dyDescent="0.25">
      <c r="A381">
        <v>58</v>
      </c>
      <c r="B381">
        <v>1</v>
      </c>
      <c r="C381" t="str">
        <f>INDEX(Batters[rbiname],MATCH('2013_roster_v1.4'!$A381*100+'2013_roster_v1.4'!$B381,Batters[[rbikey]:[rbikey]],0))</f>
        <v>Bichette</v>
      </c>
      <c r="D381">
        <f>INDEX(Batters[Stance],MATCH('2013_roster_v1.4'!$A381*100+'2013_roster_v1.4'!$B381,Batters[[rbikey]:[rbikey]],0))</f>
        <v>0</v>
      </c>
      <c r="E381">
        <f>INDEX(Batters[AVG],MATCH('2013_roster_v1.4'!$A381*100+'2013_roster_v1.4'!$B381,Batters[[rbikey]:[rbikey]],0))</f>
        <v>311</v>
      </c>
      <c r="F381">
        <f>INDEX(Batters[HR],MATCH('2013_roster_v1.4'!$A381*100+'2013_roster_v1.4'!$B381,Batters[[rbikey]:[rbikey]],0))</f>
        <v>11</v>
      </c>
      <c r="G381">
        <f>INDEX(Batters[Contact],MATCH('2013_roster_v1.4'!$A381*100+'2013_roster_v1.4'!$B381,Batters[[rbikey]:[rbikey]],0))</f>
        <v>10</v>
      </c>
      <c r="H381">
        <f>INDEX(Batters[Power],MATCH('2013_roster_v1.4'!$A381*100+'2013_roster_v1.4'!$B381,Batters[[rbikey]:[rbikey]],0))</f>
        <v>782</v>
      </c>
      <c r="I381">
        <f>INDEX(Batters[Speed],MATCH('2013_roster_v1.4'!$A381*100+'2013_roster_v1.4'!$B381,Batters[[rbikey]:[rbikey]],0))</f>
        <v>122</v>
      </c>
      <c r="J381">
        <f>INDEX(Batters[Fielding],MATCH('2013_roster_v1.4'!$A381*100+'2013_roster_v1.4'!$B381,Batters[[rbikey]:[rbikey]],0))</f>
        <v>1</v>
      </c>
      <c r="K381">
        <f>INDEX(Batters[Switch],MATCH('2013_roster_v1.4'!$A381*100+'2013_roster_v1.4'!$B381,Batters[[rbikey]:[rbikey]],0))</f>
        <v>0</v>
      </c>
    </row>
    <row r="382" spans="1:11" x14ac:dyDescent="0.25">
      <c r="A382">
        <v>58</v>
      </c>
      <c r="B382">
        <v>2</v>
      </c>
      <c r="C382" t="str">
        <f>INDEX(Batters[rbiname],MATCH('2013_roster_v1.4'!$A382*100+'2013_roster_v1.4'!$B382,Batters[[rbikey]:[rbikey]],0))</f>
        <v>Gurriel</v>
      </c>
      <c r="D382">
        <f>INDEX(Batters[Stance],MATCH('2013_roster_v1.4'!$A382*100+'2013_roster_v1.4'!$B382,Batters[[rbikey]:[rbikey]],0))</f>
        <v>0</v>
      </c>
      <c r="E382">
        <f>INDEX(Batters[AVG],MATCH('2013_roster_v1.4'!$A382*100+'2013_roster_v1.4'!$B382,Batters[[rbikey]:[rbikey]],0))</f>
        <v>277</v>
      </c>
      <c r="F382">
        <f>INDEX(Batters[HR],MATCH('2013_roster_v1.4'!$A382*100+'2013_roster_v1.4'!$B382,Batters[[rbikey]:[rbikey]],0))</f>
        <v>20</v>
      </c>
      <c r="G382">
        <f>INDEX(Batters[Contact],MATCH('2013_roster_v1.4'!$A382*100+'2013_roster_v1.4'!$B382,Batters[[rbikey]:[rbikey]],0))</f>
        <v>16</v>
      </c>
      <c r="H382">
        <f>INDEX(Batters[Power],MATCH('2013_roster_v1.4'!$A382*100+'2013_roster_v1.4'!$B382,Batters[[rbikey]:[rbikey]],0))</f>
        <v>823</v>
      </c>
      <c r="I382">
        <f>INDEX(Batters[Speed],MATCH('2013_roster_v1.4'!$A382*100+'2013_roster_v1.4'!$B382,Batters[[rbikey]:[rbikey]],0))</f>
        <v>123</v>
      </c>
      <c r="J382">
        <f>INDEX(Batters[Fielding],MATCH('2013_roster_v1.4'!$A382*100+'2013_roster_v1.4'!$B382,Batters[[rbikey]:[rbikey]],0))</f>
        <v>2</v>
      </c>
      <c r="K382">
        <f>INDEX(Batters[Switch],MATCH('2013_roster_v1.4'!$A382*100+'2013_roster_v1.4'!$B382,Batters[[rbikey]:[rbikey]],0))</f>
        <v>0</v>
      </c>
    </row>
    <row r="383" spans="1:11" x14ac:dyDescent="0.25">
      <c r="A383">
        <v>58</v>
      </c>
      <c r="B383">
        <v>3</v>
      </c>
      <c r="C383" t="str">
        <f>INDEX(Batters[rbiname],MATCH('2013_roster_v1.4'!$A383*100+'2013_roster_v1.4'!$B383,Batters[[rbikey]:[rbikey]],0))</f>
        <v>Grichuk</v>
      </c>
      <c r="D383">
        <f>INDEX(Batters[Stance],MATCH('2013_roster_v1.4'!$A383*100+'2013_roster_v1.4'!$B383,Batters[[rbikey]:[rbikey]],0))</f>
        <v>0</v>
      </c>
      <c r="E383">
        <f>INDEX(Batters[AVG],MATCH('2013_roster_v1.4'!$A383*100+'2013_roster_v1.4'!$B383,Batters[[rbikey]:[rbikey]],0))</f>
        <v>232</v>
      </c>
      <c r="F383">
        <f>INDEX(Batters[HR],MATCH('2013_roster_v1.4'!$A383*100+'2013_roster_v1.4'!$B383,Batters[[rbikey]:[rbikey]],0))</f>
        <v>31</v>
      </c>
      <c r="G383">
        <f>INDEX(Batters[Contact],MATCH('2013_roster_v1.4'!$A383*100+'2013_roster_v1.4'!$B383,Batters[[rbikey]:[rbikey]],0))</f>
        <v>23</v>
      </c>
      <c r="H383">
        <f>INDEX(Batters[Power],MATCH('2013_roster_v1.4'!$A383*100+'2013_roster_v1.4'!$B383,Batters[[rbikey]:[rbikey]],0))</f>
        <v>868</v>
      </c>
      <c r="I383">
        <f>INDEX(Batters[Speed],MATCH('2013_roster_v1.4'!$A383*100+'2013_roster_v1.4'!$B383,Batters[[rbikey]:[rbikey]],0))</f>
        <v>124</v>
      </c>
      <c r="J383">
        <f>INDEX(Batters[Fielding],MATCH('2013_roster_v1.4'!$A383*100+'2013_roster_v1.4'!$B383,Batters[[rbikey]:[rbikey]],0))</f>
        <v>2</v>
      </c>
      <c r="K383">
        <f>INDEX(Batters[Switch],MATCH('2013_roster_v1.4'!$A383*100+'2013_roster_v1.4'!$B383,Batters[[rbikey]:[rbikey]],0))</f>
        <v>0</v>
      </c>
    </row>
    <row r="384" spans="1:11" x14ac:dyDescent="0.25">
      <c r="A384">
        <v>58</v>
      </c>
      <c r="B384">
        <v>4</v>
      </c>
      <c r="C384" t="str">
        <f>INDEX(Batters[rbiname],MATCH('2013_roster_v1.4'!$A384*100+'2013_roster_v1.4'!$B384,Batters[[rbikey]:[rbikey]],0))</f>
        <v>E.Sogard</v>
      </c>
      <c r="D384">
        <f>INDEX(Batters[Stance],MATCH('2013_roster_v1.4'!$A384*100+'2013_roster_v1.4'!$B384,Batters[[rbikey]:[rbikey]],0))</f>
        <v>1</v>
      </c>
      <c r="E384">
        <f>INDEX(Batters[AVG],MATCH('2013_roster_v1.4'!$A384*100+'2013_roster_v1.4'!$B384,Batters[[rbikey]:[rbikey]],0))</f>
        <v>300</v>
      </c>
      <c r="F384">
        <f>INDEX(Batters[HR],MATCH('2013_roster_v1.4'!$A384*100+'2013_roster_v1.4'!$B384,Batters[[rbikey]:[rbikey]],0))</f>
        <v>10</v>
      </c>
      <c r="G384">
        <f>INDEX(Batters[Contact],MATCH('2013_roster_v1.4'!$A384*100+'2013_roster_v1.4'!$B384,Batters[[rbikey]:[rbikey]],0))</f>
        <v>12</v>
      </c>
      <c r="H384">
        <f>INDEX(Batters[Power],MATCH('2013_roster_v1.4'!$A384*100+'2013_roster_v1.4'!$B384,Batters[[rbikey]:[rbikey]],0))</f>
        <v>766</v>
      </c>
      <c r="I384">
        <f>INDEX(Batters[Speed],MATCH('2013_roster_v1.4'!$A384*100+'2013_roster_v1.4'!$B384,Batters[[rbikey]:[rbikey]],0))</f>
        <v>126</v>
      </c>
      <c r="J384">
        <f>INDEX(Batters[Fielding],MATCH('2013_roster_v1.4'!$A384*100+'2013_roster_v1.4'!$B384,Batters[[rbikey]:[rbikey]],0))</f>
        <v>1</v>
      </c>
      <c r="K384">
        <f>INDEX(Batters[Switch],MATCH('2013_roster_v1.4'!$A384*100+'2013_roster_v1.4'!$B384,Batters[[rbikey]:[rbikey]],0))</f>
        <v>0</v>
      </c>
    </row>
    <row r="385" spans="1:11" x14ac:dyDescent="0.25">
      <c r="A385">
        <v>58</v>
      </c>
      <c r="B385">
        <v>5</v>
      </c>
      <c r="C385" t="str">
        <f>INDEX(Batters[rbiname],MATCH('2013_roster_v1.4'!$A385*100+'2013_roster_v1.4'!$B385,Batters[[rbikey]:[rbikey]],0))</f>
        <v>Hernande</v>
      </c>
      <c r="D385">
        <f>INDEX(Batters[Stance],MATCH('2013_roster_v1.4'!$A385*100+'2013_roster_v1.4'!$B385,Batters[[rbikey]:[rbikey]],0))</f>
        <v>0</v>
      </c>
      <c r="E385">
        <f>INDEX(Batters[AVG],MATCH('2013_roster_v1.4'!$A385*100+'2013_roster_v1.4'!$B385,Batters[[rbikey]:[rbikey]],0))</f>
        <v>230</v>
      </c>
      <c r="F385">
        <f>INDEX(Batters[HR],MATCH('2013_roster_v1.4'!$A385*100+'2013_roster_v1.4'!$B385,Batters[[rbikey]:[rbikey]],0))</f>
        <v>26</v>
      </c>
      <c r="G385">
        <f>INDEX(Batters[Contact],MATCH('2013_roster_v1.4'!$A385*100+'2013_roster_v1.4'!$B385,Batters[[rbikey]:[rbikey]],0))</f>
        <v>24</v>
      </c>
      <c r="H385">
        <f>INDEX(Batters[Power],MATCH('2013_roster_v1.4'!$A385*100+'2013_roster_v1.4'!$B385,Batters[[rbikey]:[rbikey]],0))</f>
        <v>845</v>
      </c>
      <c r="I385">
        <f>INDEX(Batters[Speed],MATCH('2013_roster_v1.4'!$A385*100+'2013_roster_v1.4'!$B385,Batters[[rbikey]:[rbikey]],0))</f>
        <v>124</v>
      </c>
      <c r="J385">
        <f>INDEX(Batters[Fielding],MATCH('2013_roster_v1.4'!$A385*100+'2013_roster_v1.4'!$B385,Batters[[rbikey]:[rbikey]],0))</f>
        <v>2</v>
      </c>
      <c r="K385">
        <f>INDEX(Batters[Switch],MATCH('2013_roster_v1.4'!$A385*100+'2013_roster_v1.4'!$B385,Batters[[rbikey]:[rbikey]],0))</f>
        <v>0</v>
      </c>
    </row>
    <row r="386" spans="1:11" x14ac:dyDescent="0.25">
      <c r="A386">
        <v>58</v>
      </c>
      <c r="B386">
        <v>6</v>
      </c>
      <c r="C386" t="str">
        <f>INDEX(Batters[rbiname],MATCH('2013_roster_v1.4'!$A386*100+'2013_roster_v1.4'!$B386,Batters[[rbikey]:[rbikey]],0))</f>
        <v>Guerrero</v>
      </c>
      <c r="D386">
        <f>INDEX(Batters[Stance],MATCH('2013_roster_v1.4'!$A386*100+'2013_roster_v1.4'!$B386,Batters[[rbikey]:[rbikey]],0))</f>
        <v>0</v>
      </c>
      <c r="E386">
        <f>INDEX(Batters[AVG],MATCH('2013_roster_v1.4'!$A386*100+'2013_roster_v1.4'!$B386,Batters[[rbikey]:[rbikey]],0))</f>
        <v>272</v>
      </c>
      <c r="F386">
        <f>INDEX(Batters[HR],MATCH('2013_roster_v1.4'!$A386*100+'2013_roster_v1.4'!$B386,Batters[[rbikey]:[rbikey]],0))</f>
        <v>15</v>
      </c>
      <c r="G386">
        <f>INDEX(Batters[Contact],MATCH('2013_roster_v1.4'!$A386*100+'2013_roster_v1.4'!$B386,Batters[[rbikey]:[rbikey]],0))</f>
        <v>17</v>
      </c>
      <c r="H386">
        <f>INDEX(Batters[Power],MATCH('2013_roster_v1.4'!$A386*100+'2013_roster_v1.4'!$B386,Batters[[rbikey]:[rbikey]],0))</f>
        <v>785</v>
      </c>
      <c r="I386">
        <f>INDEX(Batters[Speed],MATCH('2013_roster_v1.4'!$A386*100+'2013_roster_v1.4'!$B386,Batters[[rbikey]:[rbikey]],0))</f>
        <v>120</v>
      </c>
      <c r="J386">
        <f>INDEX(Batters[Fielding],MATCH('2013_roster_v1.4'!$A386*100+'2013_roster_v1.4'!$B386,Batters[[rbikey]:[rbikey]],0))</f>
        <v>1</v>
      </c>
      <c r="K386">
        <f>INDEX(Batters[Switch],MATCH('2013_roster_v1.4'!$A386*100+'2013_roster_v1.4'!$B386,Batters[[rbikey]:[rbikey]],0))</f>
        <v>0</v>
      </c>
    </row>
    <row r="387" spans="1:11" x14ac:dyDescent="0.25">
      <c r="A387">
        <v>58</v>
      </c>
      <c r="B387">
        <v>7</v>
      </c>
      <c r="C387" t="str">
        <f>INDEX(Batters[rbiname],MATCH('2013_roster_v1.4'!$A387*100+'2013_roster_v1.4'!$B387,Batters[[rbikey]:[rbikey]],0))</f>
        <v>J.Smoak</v>
      </c>
      <c r="D387">
        <f>INDEX(Batters[Stance],MATCH('2013_roster_v1.4'!$A387*100+'2013_roster_v1.4'!$B387,Batters[[rbikey]:[rbikey]],0))</f>
        <v>0</v>
      </c>
      <c r="E387">
        <f>INDEX(Batters[AVG],MATCH('2013_roster_v1.4'!$A387*100+'2013_roster_v1.4'!$B387,Batters[[rbikey]:[rbikey]],0))</f>
        <v>208</v>
      </c>
      <c r="F387">
        <f>INDEX(Batters[HR],MATCH('2013_roster_v1.4'!$A387*100+'2013_roster_v1.4'!$B387,Batters[[rbikey]:[rbikey]],0))</f>
        <v>22</v>
      </c>
      <c r="G387">
        <f>INDEX(Batters[Contact],MATCH('2013_roster_v1.4'!$A387*100+'2013_roster_v1.4'!$B387,Batters[[rbikey]:[rbikey]],0))</f>
        <v>27</v>
      </c>
      <c r="H387">
        <f>INDEX(Batters[Power],MATCH('2013_roster_v1.4'!$A387*100+'2013_roster_v1.4'!$B387,Batters[[rbikey]:[rbikey]],0))</f>
        <v>816</v>
      </c>
      <c r="I387">
        <f>INDEX(Batters[Speed],MATCH('2013_roster_v1.4'!$A387*100+'2013_roster_v1.4'!$B387,Batters[[rbikey]:[rbikey]],0))</f>
        <v>120</v>
      </c>
      <c r="J387">
        <f>INDEX(Batters[Fielding],MATCH('2013_roster_v1.4'!$A387*100+'2013_roster_v1.4'!$B387,Batters[[rbikey]:[rbikey]],0))</f>
        <v>1</v>
      </c>
      <c r="K387">
        <f>INDEX(Batters[Switch],MATCH('2013_roster_v1.4'!$A387*100+'2013_roster_v1.4'!$B387,Batters[[rbikey]:[rbikey]],0))</f>
        <v>1</v>
      </c>
    </row>
    <row r="388" spans="1:11" x14ac:dyDescent="0.25">
      <c r="A388">
        <v>58</v>
      </c>
      <c r="B388">
        <v>8</v>
      </c>
      <c r="C388" t="str">
        <f>INDEX(Batters[rbiname],MATCH('2013_roster_v1.4'!$A388*100+'2013_roster_v1.4'!$B388,Batters[[rbikey]:[rbikey]],0))</f>
        <v>F.Galvis</v>
      </c>
      <c r="D388">
        <f>INDEX(Batters[Stance],MATCH('2013_roster_v1.4'!$A388*100+'2013_roster_v1.4'!$B388,Batters[[rbikey]:[rbikey]],0))</f>
        <v>0</v>
      </c>
      <c r="E388">
        <f>INDEX(Batters[AVG],MATCH('2013_roster_v1.4'!$A388*100+'2013_roster_v1.4'!$B388,Batters[[rbikey]:[rbikey]],0))</f>
        <v>267</v>
      </c>
      <c r="F388">
        <f>INDEX(Batters[HR],MATCH('2013_roster_v1.4'!$A388*100+'2013_roster_v1.4'!$B388,Batters[[rbikey]:[rbikey]],0))</f>
        <v>18</v>
      </c>
      <c r="G388">
        <f>INDEX(Batters[Contact],MATCH('2013_roster_v1.4'!$A388*100+'2013_roster_v1.4'!$B388,Batters[[rbikey]:[rbikey]],0))</f>
        <v>18</v>
      </c>
      <c r="H388">
        <f>INDEX(Batters[Power],MATCH('2013_roster_v1.4'!$A388*100+'2013_roster_v1.4'!$B388,Batters[[rbikey]:[rbikey]],0))</f>
        <v>802</v>
      </c>
      <c r="I388">
        <f>INDEX(Batters[Speed],MATCH('2013_roster_v1.4'!$A388*100+'2013_roster_v1.4'!$B388,Batters[[rbikey]:[rbikey]],0))</f>
        <v>123</v>
      </c>
      <c r="J388">
        <f>INDEX(Batters[Fielding],MATCH('2013_roster_v1.4'!$A388*100+'2013_roster_v1.4'!$B388,Batters[[rbikey]:[rbikey]],0))</f>
        <v>1</v>
      </c>
      <c r="K388">
        <f>INDEX(Batters[Switch],MATCH('2013_roster_v1.4'!$A388*100+'2013_roster_v1.4'!$B388,Batters[[rbikey]:[rbikey]],0))</f>
        <v>1</v>
      </c>
    </row>
    <row r="389" spans="1:11" x14ac:dyDescent="0.25">
      <c r="A389">
        <v>58</v>
      </c>
      <c r="B389">
        <v>9</v>
      </c>
      <c r="C389" t="str">
        <f>INDEX(Batters[rbiname],MATCH('2013_roster_v1.4'!$A389*100+'2013_roster_v1.4'!$B389,Batters[[rbikey]:[rbikey]],0))</f>
        <v>R.Tellez</v>
      </c>
      <c r="D389">
        <f>INDEX(Batters[Stance],MATCH('2013_roster_v1.4'!$A389*100+'2013_roster_v1.4'!$B389,Batters[[rbikey]:[rbikey]],0))</f>
        <v>1</v>
      </c>
      <c r="E389">
        <f>INDEX(Batters[AVG],MATCH('2013_roster_v1.4'!$A389*100+'2013_roster_v1.4'!$B389,Batters[[rbikey]:[rbikey]],0))</f>
        <v>227</v>
      </c>
      <c r="F389">
        <f>INDEX(Batters[HR],MATCH('2013_roster_v1.4'!$A389*100+'2013_roster_v1.4'!$B389,Batters[[rbikey]:[rbikey]],0))</f>
        <v>21</v>
      </c>
      <c r="G389">
        <f>INDEX(Batters[Contact],MATCH('2013_roster_v1.4'!$A389*100+'2013_roster_v1.4'!$B389,Batters[[rbikey]:[rbikey]],0))</f>
        <v>24</v>
      </c>
      <c r="H389">
        <f>INDEX(Batters[Power],MATCH('2013_roster_v1.4'!$A389*100+'2013_roster_v1.4'!$B389,Batters[[rbikey]:[rbikey]],0))</f>
        <v>817</v>
      </c>
      <c r="I389">
        <f>INDEX(Batters[Speed],MATCH('2013_roster_v1.4'!$A389*100+'2013_roster_v1.4'!$B389,Batters[[rbikey]:[rbikey]],0))</f>
        <v>120</v>
      </c>
      <c r="J389">
        <f>INDEX(Batters[Fielding],MATCH('2013_roster_v1.4'!$A389*100+'2013_roster_v1.4'!$B389,Batters[[rbikey]:[rbikey]],0))</f>
        <v>1</v>
      </c>
      <c r="K389">
        <f>INDEX(Batters[Switch],MATCH('2013_roster_v1.4'!$A389*100+'2013_roster_v1.4'!$B389,Batters[[rbikey]:[rbikey]],0))</f>
        <v>0</v>
      </c>
    </row>
    <row r="390" spans="1:11" x14ac:dyDescent="0.25">
      <c r="A390">
        <v>58</v>
      </c>
      <c r="B390">
        <v>10</v>
      </c>
      <c r="C390" t="str">
        <f>INDEX(Batters[rbiname],MATCH('2013_roster_v1.4'!$A390*100+'2013_roster_v1.4'!$B390,Batters[[rbikey]:[rbikey]],0))</f>
        <v>McKinney</v>
      </c>
      <c r="D390">
        <f>INDEX(Batters[Stance],MATCH('2013_roster_v1.4'!$A390*100+'2013_roster_v1.4'!$B390,Batters[[rbikey]:[rbikey]],0))</f>
        <v>1</v>
      </c>
      <c r="E390">
        <f>INDEX(Batters[AVG],MATCH('2013_roster_v1.4'!$A390*100+'2013_roster_v1.4'!$B390,Batters[[rbikey]:[rbikey]],0))</f>
        <v>215</v>
      </c>
      <c r="F390">
        <f>INDEX(Batters[HR],MATCH('2013_roster_v1.4'!$A390*100+'2013_roster_v1.4'!$B390,Batters[[rbikey]:[rbikey]],0))</f>
        <v>12</v>
      </c>
      <c r="G390">
        <f>INDEX(Batters[Contact],MATCH('2013_roster_v1.4'!$A390*100+'2013_roster_v1.4'!$B390,Batters[[rbikey]:[rbikey]],0))</f>
        <v>26</v>
      </c>
      <c r="H390">
        <f>INDEX(Batters[Power],MATCH('2013_roster_v1.4'!$A390*100+'2013_roster_v1.4'!$B390,Batters[[rbikey]:[rbikey]],0))</f>
        <v>769</v>
      </c>
      <c r="I390">
        <f>INDEX(Batters[Speed],MATCH('2013_roster_v1.4'!$A390*100+'2013_roster_v1.4'!$B390,Batters[[rbikey]:[rbikey]],0))</f>
        <v>120</v>
      </c>
      <c r="J390">
        <f>INDEX(Batters[Fielding],MATCH('2013_roster_v1.4'!$A390*100+'2013_roster_v1.4'!$B390,Batters[[rbikey]:[rbikey]],0))</f>
        <v>2</v>
      </c>
      <c r="K390">
        <f>INDEX(Batters[Switch],MATCH('2013_roster_v1.4'!$A390*100+'2013_roster_v1.4'!$B390,Batters[[rbikey]:[rbikey]],0))</f>
        <v>0</v>
      </c>
    </row>
    <row r="391" spans="1:11" x14ac:dyDescent="0.25">
      <c r="A391">
        <v>58</v>
      </c>
      <c r="B391">
        <v>11</v>
      </c>
      <c r="C391" t="str">
        <f>INDEX(Batters[rbiname],MATCH('2013_roster_v1.4'!$A391*100+'2013_roster_v1.4'!$B391,Batters[[rbikey]:[rbikey]],0))</f>
        <v>B.Drury</v>
      </c>
      <c r="D391">
        <f>INDEX(Batters[Stance],MATCH('2013_roster_v1.4'!$A391*100+'2013_roster_v1.4'!$B391,Batters[[rbikey]:[rbikey]],0))</f>
        <v>0</v>
      </c>
      <c r="E391">
        <f>INDEX(Batters[AVG],MATCH('2013_roster_v1.4'!$A391*100+'2013_roster_v1.4'!$B391,Batters[[rbikey]:[rbikey]],0))</f>
        <v>218</v>
      </c>
      <c r="F391">
        <f>INDEX(Batters[HR],MATCH('2013_roster_v1.4'!$A391*100+'2013_roster_v1.4'!$B391,Batters[[rbikey]:[rbikey]],0))</f>
        <v>15</v>
      </c>
      <c r="G391">
        <f>INDEX(Batters[Contact],MATCH('2013_roster_v1.4'!$A391*100+'2013_roster_v1.4'!$B391,Batters[[rbikey]:[rbikey]],0))</f>
        <v>25</v>
      </c>
      <c r="H391">
        <f>INDEX(Batters[Power],MATCH('2013_roster_v1.4'!$A391*100+'2013_roster_v1.4'!$B391,Batters[[rbikey]:[rbikey]],0))</f>
        <v>779</v>
      </c>
      <c r="I391">
        <f>INDEX(Batters[Speed],MATCH('2013_roster_v1.4'!$A391*100+'2013_roster_v1.4'!$B391,Batters[[rbikey]:[rbikey]],0))</f>
        <v>120</v>
      </c>
      <c r="J391">
        <f>INDEX(Batters[Fielding],MATCH('2013_roster_v1.4'!$A391*100+'2013_roster_v1.4'!$B391,Batters[[rbikey]:[rbikey]],0))</f>
        <v>1</v>
      </c>
      <c r="K391">
        <f>INDEX(Batters[Switch],MATCH('2013_roster_v1.4'!$A391*100+'2013_roster_v1.4'!$B391,Batters[[rbikey]:[rbikey]],0))</f>
        <v>0</v>
      </c>
    </row>
    <row r="392" spans="1:11" x14ac:dyDescent="0.25">
      <c r="A392">
        <v>58</v>
      </c>
      <c r="B392">
        <v>12</v>
      </c>
      <c r="C392" t="str">
        <f>INDEX(Batters[rbiname],MATCH('2013_roster_v1.4'!$A392*100+'2013_roster_v1.4'!$B392,Batters[[rbikey]:[rbikey]],0))</f>
        <v>D.Jansen</v>
      </c>
      <c r="D392">
        <f>INDEX(Batters[Stance],MATCH('2013_roster_v1.4'!$A392*100+'2013_roster_v1.4'!$B392,Batters[[rbikey]:[rbikey]],0))</f>
        <v>0</v>
      </c>
      <c r="E392">
        <f>INDEX(Batters[AVG],MATCH('2013_roster_v1.4'!$A392*100+'2013_roster_v1.4'!$B392,Batters[[rbikey]:[rbikey]],0))</f>
        <v>207</v>
      </c>
      <c r="F392">
        <f>INDEX(Batters[HR],MATCH('2013_roster_v1.4'!$A392*100+'2013_roster_v1.4'!$B392,Batters[[rbikey]:[rbikey]],0))</f>
        <v>13</v>
      </c>
      <c r="G392">
        <f>INDEX(Batters[Contact],MATCH('2013_roster_v1.4'!$A392*100+'2013_roster_v1.4'!$B392,Batters[[rbikey]:[rbikey]],0))</f>
        <v>27</v>
      </c>
      <c r="H392">
        <f>INDEX(Batters[Power],MATCH('2013_roster_v1.4'!$A392*100+'2013_roster_v1.4'!$B392,Batters[[rbikey]:[rbikey]],0))</f>
        <v>769</v>
      </c>
      <c r="I392">
        <f>INDEX(Batters[Speed],MATCH('2013_roster_v1.4'!$A392*100+'2013_roster_v1.4'!$B392,Batters[[rbikey]:[rbikey]],0))</f>
        <v>120</v>
      </c>
      <c r="J392">
        <f>INDEX(Batters[Fielding],MATCH('2013_roster_v1.4'!$A392*100+'2013_roster_v1.4'!$B392,Batters[[rbikey]:[rbikey]],0))</f>
        <v>0</v>
      </c>
      <c r="K392">
        <f>INDEX(Batters[Switch],MATCH('2013_roster_v1.4'!$A392*100+'2013_roster_v1.4'!$B392,Batters[[rbikey]:[rbikey]],0))</f>
        <v>0</v>
      </c>
    </row>
    <row r="393" spans="1:11" x14ac:dyDescent="0.25">
      <c r="A393">
        <v>58</v>
      </c>
      <c r="B393">
        <v>13</v>
      </c>
      <c r="C393" t="str">
        <f>INDEX(Batters[rbiname],MATCH('2013_roster_v1.4'!$A393*100+'2013_roster_v1.4'!$B393,Batters[[rbikey]:[rbikey]],0))</f>
        <v>L.Maile</v>
      </c>
      <c r="D393">
        <f>INDEX(Batters[Stance],MATCH('2013_roster_v1.4'!$A393*100+'2013_roster_v1.4'!$B393,Batters[[rbikey]:[rbikey]],0))</f>
        <v>0</v>
      </c>
      <c r="E393">
        <f>INDEX(Batters[AVG],MATCH('2013_roster_v1.4'!$A393*100+'2013_roster_v1.4'!$B393,Batters[[rbikey]:[rbikey]],0))</f>
        <v>151</v>
      </c>
      <c r="F393">
        <f>INDEX(Batters[HR],MATCH('2013_roster_v1.4'!$A393*100+'2013_roster_v1.4'!$B393,Batters[[rbikey]:[rbikey]],0))</f>
        <v>2</v>
      </c>
      <c r="G393">
        <f>INDEX(Batters[Contact],MATCH('2013_roster_v1.4'!$A393*100+'2013_roster_v1.4'!$B393,Batters[[rbikey]:[rbikey]],0))</f>
        <v>33</v>
      </c>
      <c r="H393">
        <f>INDEX(Batters[Power],MATCH('2013_roster_v1.4'!$A393*100+'2013_roster_v1.4'!$B393,Batters[[rbikey]:[rbikey]],0))</f>
        <v>715</v>
      </c>
      <c r="I393">
        <f>INDEX(Batters[Speed],MATCH('2013_roster_v1.4'!$A393*100+'2013_roster_v1.4'!$B393,Batters[[rbikey]:[rbikey]],0))</f>
        <v>122</v>
      </c>
      <c r="J393">
        <f>INDEX(Batters[Fielding],MATCH('2013_roster_v1.4'!$A393*100+'2013_roster_v1.4'!$B393,Batters[[rbikey]:[rbikey]],0))</f>
        <v>0</v>
      </c>
      <c r="K393">
        <f>INDEX(Batters[Switch],MATCH('2013_roster_v1.4'!$A393*100+'2013_roster_v1.4'!$B393,Batters[[rbikey]:[rbikey]],0))</f>
        <v>0</v>
      </c>
    </row>
    <row r="394" spans="1:11" x14ac:dyDescent="0.25">
      <c r="A394">
        <v>59</v>
      </c>
      <c r="B394">
        <v>0</v>
      </c>
      <c r="C394" t="str">
        <f>INDEX(Batters[rbiname],MATCH('2013_roster_v1.4'!$A394*100+'2013_roster_v1.4'!$B394,Batters[[rbikey]:[rbikey]],0))</f>
        <v>B.Buxton</v>
      </c>
      <c r="D394">
        <f>INDEX(Batters[Stance],MATCH('2013_roster_v1.4'!$A394*100+'2013_roster_v1.4'!$B394,Batters[[rbikey]:[rbikey]],0))</f>
        <v>0</v>
      </c>
      <c r="E394">
        <f>INDEX(Batters[AVG],MATCH('2013_roster_v1.4'!$A394*100+'2013_roster_v1.4'!$B394,Batters[[rbikey]:[rbikey]],0))</f>
        <v>262</v>
      </c>
      <c r="F394">
        <f>INDEX(Batters[HR],MATCH('2013_roster_v1.4'!$A394*100+'2013_roster_v1.4'!$B394,Batters[[rbikey]:[rbikey]],0))</f>
        <v>10</v>
      </c>
      <c r="G394">
        <f>INDEX(Batters[Contact],MATCH('2013_roster_v1.4'!$A394*100+'2013_roster_v1.4'!$B394,Batters[[rbikey]:[rbikey]],0))</f>
        <v>19</v>
      </c>
      <c r="H394">
        <f>INDEX(Batters[Power],MATCH('2013_roster_v1.4'!$A394*100+'2013_roster_v1.4'!$B394,Batters[[rbikey]:[rbikey]],0))</f>
        <v>771</v>
      </c>
      <c r="I394">
        <f>INDEX(Batters[Speed],MATCH('2013_roster_v1.4'!$A394*100+'2013_roster_v1.4'!$B394,Batters[[rbikey]:[rbikey]],0))</f>
        <v>131</v>
      </c>
      <c r="J394">
        <f>INDEX(Batters[Fielding],MATCH('2013_roster_v1.4'!$A394*100+'2013_roster_v1.4'!$B394,Batters[[rbikey]:[rbikey]],0))</f>
        <v>2</v>
      </c>
      <c r="K394">
        <f>INDEX(Batters[Switch],MATCH('2013_roster_v1.4'!$A394*100+'2013_roster_v1.4'!$B394,Batters[[rbikey]:[rbikey]],0))</f>
        <v>0</v>
      </c>
    </row>
    <row r="395" spans="1:11" x14ac:dyDescent="0.25">
      <c r="A395">
        <v>59</v>
      </c>
      <c r="B395">
        <v>1</v>
      </c>
      <c r="C395" t="str">
        <f>INDEX(Batters[rbiname],MATCH('2013_roster_v1.4'!$A395*100+'2013_roster_v1.4'!$B395,Batters[[rbikey]:[rbikey]],0))</f>
        <v>M.Garver</v>
      </c>
      <c r="D395">
        <f>INDEX(Batters[Stance],MATCH('2013_roster_v1.4'!$A395*100+'2013_roster_v1.4'!$B395,Batters[[rbikey]:[rbikey]],0))</f>
        <v>0</v>
      </c>
      <c r="E395">
        <f>INDEX(Batters[AVG],MATCH('2013_roster_v1.4'!$A395*100+'2013_roster_v1.4'!$B395,Batters[[rbikey]:[rbikey]],0))</f>
        <v>273</v>
      </c>
      <c r="F395">
        <f>INDEX(Batters[HR],MATCH('2013_roster_v1.4'!$A395*100+'2013_roster_v1.4'!$B395,Batters[[rbikey]:[rbikey]],0))</f>
        <v>31</v>
      </c>
      <c r="G395">
        <f>INDEX(Batters[Contact],MATCH('2013_roster_v1.4'!$A395*100+'2013_roster_v1.4'!$B395,Batters[[rbikey]:[rbikey]],0))</f>
        <v>17</v>
      </c>
      <c r="H395">
        <f>INDEX(Batters[Power],MATCH('2013_roster_v1.4'!$A395*100+'2013_roster_v1.4'!$B395,Batters[[rbikey]:[rbikey]],0))</f>
        <v>888</v>
      </c>
      <c r="I395">
        <f>INDEX(Batters[Speed],MATCH('2013_roster_v1.4'!$A395*100+'2013_roster_v1.4'!$B395,Batters[[rbikey]:[rbikey]],0))</f>
        <v>120</v>
      </c>
      <c r="J395">
        <f>INDEX(Batters[Fielding],MATCH('2013_roster_v1.4'!$A395*100+'2013_roster_v1.4'!$B395,Batters[[rbikey]:[rbikey]],0))</f>
        <v>0</v>
      </c>
      <c r="K395">
        <f>INDEX(Batters[Switch],MATCH('2013_roster_v1.4'!$A395*100+'2013_roster_v1.4'!$B395,Batters[[rbikey]:[rbikey]],0))</f>
        <v>0</v>
      </c>
    </row>
    <row r="396" spans="1:11" x14ac:dyDescent="0.25">
      <c r="A396">
        <v>59</v>
      </c>
      <c r="B396">
        <v>2</v>
      </c>
      <c r="C396" t="str">
        <f>INDEX(Batters[rbiname],MATCH('2013_roster_v1.4'!$A396*100+'2013_roster_v1.4'!$B396,Batters[[rbikey]:[rbikey]],0))</f>
        <v>M.Sano</v>
      </c>
      <c r="D396">
        <f>INDEX(Batters[Stance],MATCH('2013_roster_v1.4'!$A396*100+'2013_roster_v1.4'!$B396,Batters[[rbikey]:[rbikey]],0))</f>
        <v>0</v>
      </c>
      <c r="E396">
        <f>INDEX(Batters[AVG],MATCH('2013_roster_v1.4'!$A396*100+'2013_roster_v1.4'!$B396,Batters[[rbikey]:[rbikey]],0))</f>
        <v>247</v>
      </c>
      <c r="F396">
        <f>INDEX(Batters[HR],MATCH('2013_roster_v1.4'!$A396*100+'2013_roster_v1.4'!$B396,Batters[[rbikey]:[rbikey]],0))</f>
        <v>34</v>
      </c>
      <c r="G396">
        <f>INDEX(Batters[Contact],MATCH('2013_roster_v1.4'!$A396*100+'2013_roster_v1.4'!$B396,Batters[[rbikey]:[rbikey]],0))</f>
        <v>21</v>
      </c>
      <c r="H396">
        <f>INDEX(Batters[Power],MATCH('2013_roster_v1.4'!$A396*100+'2013_roster_v1.4'!$B396,Batters[[rbikey]:[rbikey]],0))</f>
        <v>897</v>
      </c>
      <c r="I396">
        <f>INDEX(Batters[Speed],MATCH('2013_roster_v1.4'!$A396*100+'2013_roster_v1.4'!$B396,Batters[[rbikey]:[rbikey]],0))</f>
        <v>120</v>
      </c>
      <c r="J396">
        <f>INDEX(Batters[Fielding],MATCH('2013_roster_v1.4'!$A396*100+'2013_roster_v1.4'!$B396,Batters[[rbikey]:[rbikey]],0))</f>
        <v>1</v>
      </c>
      <c r="K396">
        <f>INDEX(Batters[Switch],MATCH('2013_roster_v1.4'!$A396*100+'2013_roster_v1.4'!$B396,Batters[[rbikey]:[rbikey]],0))</f>
        <v>0</v>
      </c>
    </row>
    <row r="397" spans="1:11" x14ac:dyDescent="0.25">
      <c r="A397">
        <v>59</v>
      </c>
      <c r="B397">
        <v>3</v>
      </c>
      <c r="C397" t="str">
        <f>INDEX(Batters[rbiname],MATCH('2013_roster_v1.4'!$A397*100+'2013_roster_v1.4'!$B397,Batters[[rbikey]:[rbikey]],0))</f>
        <v>M.Kepler</v>
      </c>
      <c r="D397">
        <f>INDEX(Batters[Stance],MATCH('2013_roster_v1.4'!$A397*100+'2013_roster_v1.4'!$B397,Batters[[rbikey]:[rbikey]],0))</f>
        <v>1</v>
      </c>
      <c r="E397">
        <f>INDEX(Batters[AVG],MATCH('2013_roster_v1.4'!$A397*100+'2013_roster_v1.4'!$B397,Batters[[rbikey]:[rbikey]],0))</f>
        <v>252</v>
      </c>
      <c r="F397">
        <f>INDEX(Batters[HR],MATCH('2013_roster_v1.4'!$A397*100+'2013_roster_v1.4'!$B397,Batters[[rbikey]:[rbikey]],0))</f>
        <v>36</v>
      </c>
      <c r="G397">
        <f>INDEX(Batters[Contact],MATCH('2013_roster_v1.4'!$A397*100+'2013_roster_v1.4'!$B397,Batters[[rbikey]:[rbikey]],0))</f>
        <v>20</v>
      </c>
      <c r="H397">
        <f>INDEX(Batters[Power],MATCH('2013_roster_v1.4'!$A397*100+'2013_roster_v1.4'!$B397,Batters[[rbikey]:[rbikey]],0))</f>
        <v>900</v>
      </c>
      <c r="I397">
        <f>INDEX(Batters[Speed],MATCH('2013_roster_v1.4'!$A397*100+'2013_roster_v1.4'!$B397,Batters[[rbikey]:[rbikey]],0))</f>
        <v>118</v>
      </c>
      <c r="J397">
        <f>INDEX(Batters[Fielding],MATCH('2013_roster_v1.4'!$A397*100+'2013_roster_v1.4'!$B397,Batters[[rbikey]:[rbikey]],0))</f>
        <v>2</v>
      </c>
      <c r="K397">
        <f>INDEX(Batters[Switch],MATCH('2013_roster_v1.4'!$A397*100+'2013_roster_v1.4'!$B397,Batters[[rbikey]:[rbikey]],0))</f>
        <v>0</v>
      </c>
    </row>
    <row r="398" spans="1:11" x14ac:dyDescent="0.25">
      <c r="A398">
        <v>59</v>
      </c>
      <c r="B398">
        <v>4</v>
      </c>
      <c r="C398" t="str">
        <f>INDEX(Batters[rbiname],MATCH('2013_roster_v1.4'!$A398*100+'2013_roster_v1.4'!$B398,Batters[[rbikey]:[rbikey]],0))</f>
        <v>Polanco</v>
      </c>
      <c r="D398">
        <f>INDEX(Batters[Stance],MATCH('2013_roster_v1.4'!$A398*100+'2013_roster_v1.4'!$B398,Batters[[rbikey]:[rbikey]],0))</f>
        <v>0</v>
      </c>
      <c r="E398">
        <f>INDEX(Batters[AVG],MATCH('2013_roster_v1.4'!$A398*100+'2013_roster_v1.4'!$B398,Batters[[rbikey]:[rbikey]],0))</f>
        <v>295</v>
      </c>
      <c r="F398">
        <f>INDEX(Batters[HR],MATCH('2013_roster_v1.4'!$A398*100+'2013_roster_v1.4'!$B398,Batters[[rbikey]:[rbikey]],0))</f>
        <v>22</v>
      </c>
      <c r="G398">
        <f>INDEX(Batters[Contact],MATCH('2013_roster_v1.4'!$A398*100+'2013_roster_v1.4'!$B398,Batters[[rbikey]:[rbikey]],0))</f>
        <v>13</v>
      </c>
      <c r="H398">
        <f>INDEX(Batters[Power],MATCH('2013_roster_v1.4'!$A398*100+'2013_roster_v1.4'!$B398,Batters[[rbikey]:[rbikey]],0))</f>
        <v>827</v>
      </c>
      <c r="I398">
        <f>INDEX(Batters[Speed],MATCH('2013_roster_v1.4'!$A398*100+'2013_roster_v1.4'!$B398,Batters[[rbikey]:[rbikey]],0))</f>
        <v>124</v>
      </c>
      <c r="J398">
        <f>INDEX(Batters[Fielding],MATCH('2013_roster_v1.4'!$A398*100+'2013_roster_v1.4'!$B398,Batters[[rbikey]:[rbikey]],0))</f>
        <v>1</v>
      </c>
      <c r="K398">
        <f>INDEX(Batters[Switch],MATCH('2013_roster_v1.4'!$A398*100+'2013_roster_v1.4'!$B398,Batters[[rbikey]:[rbikey]],0))</f>
        <v>1</v>
      </c>
    </row>
    <row r="399" spans="1:11" x14ac:dyDescent="0.25">
      <c r="A399">
        <v>59</v>
      </c>
      <c r="B399">
        <v>5</v>
      </c>
      <c r="C399" t="str">
        <f>INDEX(Batters[rbiname],MATCH('2013_roster_v1.4'!$A399*100+'2013_roster_v1.4'!$B399,Batters[[rbikey]:[rbikey]],0))</f>
        <v>L.Arraez</v>
      </c>
      <c r="D399">
        <f>INDEX(Batters[Stance],MATCH('2013_roster_v1.4'!$A399*100+'2013_roster_v1.4'!$B399,Batters[[rbikey]:[rbikey]],0))</f>
        <v>1</v>
      </c>
      <c r="E399">
        <f>INDEX(Batters[AVG],MATCH('2013_roster_v1.4'!$A399*100+'2013_roster_v1.4'!$B399,Batters[[rbikey]:[rbikey]],0))</f>
        <v>334</v>
      </c>
      <c r="F399">
        <f>INDEX(Batters[HR],MATCH('2013_roster_v1.4'!$A399*100+'2013_roster_v1.4'!$B399,Batters[[rbikey]:[rbikey]],0))</f>
        <v>4</v>
      </c>
      <c r="G399">
        <f>INDEX(Batters[Contact],MATCH('2013_roster_v1.4'!$A399*100+'2013_roster_v1.4'!$B399,Batters[[rbikey]:[rbikey]],0))</f>
        <v>5</v>
      </c>
      <c r="H399">
        <f>INDEX(Batters[Power],MATCH('2013_roster_v1.4'!$A399*100+'2013_roster_v1.4'!$B399,Batters[[rbikey]:[rbikey]],0))</f>
        <v>732</v>
      </c>
      <c r="I399">
        <f>INDEX(Batters[Speed],MATCH('2013_roster_v1.4'!$A399*100+'2013_roster_v1.4'!$B399,Batters[[rbikey]:[rbikey]],0))</f>
        <v>122</v>
      </c>
      <c r="J399">
        <f>INDEX(Batters[Fielding],MATCH('2013_roster_v1.4'!$A399*100+'2013_roster_v1.4'!$B399,Batters[[rbikey]:[rbikey]],0))</f>
        <v>1</v>
      </c>
      <c r="K399">
        <f>INDEX(Batters[Switch],MATCH('2013_roster_v1.4'!$A399*100+'2013_roster_v1.4'!$B399,Batters[[rbikey]:[rbikey]],0))</f>
        <v>0</v>
      </c>
    </row>
    <row r="400" spans="1:11" x14ac:dyDescent="0.25">
      <c r="A400">
        <v>59</v>
      </c>
      <c r="B400">
        <v>6</v>
      </c>
      <c r="C400" t="str">
        <f>INDEX(Batters[rbiname],MATCH('2013_roster_v1.4'!$A400*100+'2013_roster_v1.4'!$B400,Batters[[rbikey]:[rbikey]],0))</f>
        <v>J.Cave</v>
      </c>
      <c r="D400">
        <f>INDEX(Batters[Stance],MATCH('2013_roster_v1.4'!$A400*100+'2013_roster_v1.4'!$B400,Batters[[rbikey]:[rbikey]],0))</f>
        <v>1</v>
      </c>
      <c r="E400">
        <f>INDEX(Batters[AVG],MATCH('2013_roster_v1.4'!$A400*100+'2013_roster_v1.4'!$B400,Batters[[rbikey]:[rbikey]],0))</f>
        <v>258</v>
      </c>
      <c r="F400">
        <f>INDEX(Batters[HR],MATCH('2013_roster_v1.4'!$A400*100+'2013_roster_v1.4'!$B400,Batters[[rbikey]:[rbikey]],0))</f>
        <v>8</v>
      </c>
      <c r="G400">
        <f>INDEX(Batters[Contact],MATCH('2013_roster_v1.4'!$A400*100+'2013_roster_v1.4'!$B400,Batters[[rbikey]:[rbikey]],0))</f>
        <v>19</v>
      </c>
      <c r="H400">
        <f>INDEX(Batters[Power],MATCH('2013_roster_v1.4'!$A400*100+'2013_roster_v1.4'!$B400,Batters[[rbikey]:[rbikey]],0))</f>
        <v>754</v>
      </c>
      <c r="I400">
        <f>INDEX(Batters[Speed],MATCH('2013_roster_v1.4'!$A400*100+'2013_roster_v1.4'!$B400,Batters[[rbikey]:[rbikey]],0))</f>
        <v>121</v>
      </c>
      <c r="J400">
        <f>INDEX(Batters[Fielding],MATCH('2013_roster_v1.4'!$A400*100+'2013_roster_v1.4'!$B400,Batters[[rbikey]:[rbikey]],0))</f>
        <v>2</v>
      </c>
      <c r="K400">
        <f>INDEX(Batters[Switch],MATCH('2013_roster_v1.4'!$A400*100+'2013_roster_v1.4'!$B400,Batters[[rbikey]:[rbikey]],0))</f>
        <v>0</v>
      </c>
    </row>
    <row r="401" spans="1:11" x14ac:dyDescent="0.25">
      <c r="A401">
        <v>59</v>
      </c>
      <c r="B401">
        <v>7</v>
      </c>
      <c r="C401" t="str">
        <f>INDEX(Batters[rbiname],MATCH('2013_roster_v1.4'!$A401*100+'2013_roster_v1.4'!$B401,Batters[[rbikey]:[rbikey]],0))</f>
        <v>Rosario</v>
      </c>
      <c r="D401">
        <f>INDEX(Batters[Stance],MATCH('2013_roster_v1.4'!$A401*100+'2013_roster_v1.4'!$B401,Batters[[rbikey]:[rbikey]],0))</f>
        <v>1</v>
      </c>
      <c r="E401">
        <f>INDEX(Batters[AVG],MATCH('2013_roster_v1.4'!$A401*100+'2013_roster_v1.4'!$B401,Batters[[rbikey]:[rbikey]],0))</f>
        <v>276</v>
      </c>
      <c r="F401">
        <f>INDEX(Batters[HR],MATCH('2013_roster_v1.4'!$A401*100+'2013_roster_v1.4'!$B401,Batters[[rbikey]:[rbikey]],0))</f>
        <v>32</v>
      </c>
      <c r="G401">
        <f>INDEX(Batters[Contact],MATCH('2013_roster_v1.4'!$A401*100+'2013_roster_v1.4'!$B401,Batters[[rbikey]:[rbikey]],0))</f>
        <v>16</v>
      </c>
      <c r="H401">
        <f>INDEX(Batters[Power],MATCH('2013_roster_v1.4'!$A401*100+'2013_roster_v1.4'!$B401,Batters[[rbikey]:[rbikey]],0))</f>
        <v>878</v>
      </c>
      <c r="I401">
        <f>INDEX(Batters[Speed],MATCH('2013_roster_v1.4'!$A401*100+'2013_roster_v1.4'!$B401,Batters[[rbikey]:[rbikey]],0))</f>
        <v>122</v>
      </c>
      <c r="J401">
        <f>INDEX(Batters[Fielding],MATCH('2013_roster_v1.4'!$A401*100+'2013_roster_v1.4'!$B401,Batters[[rbikey]:[rbikey]],0))</f>
        <v>2</v>
      </c>
      <c r="K401">
        <f>INDEX(Batters[Switch],MATCH('2013_roster_v1.4'!$A401*100+'2013_roster_v1.4'!$B401,Batters[[rbikey]:[rbikey]],0))</f>
        <v>0</v>
      </c>
    </row>
    <row r="402" spans="1:11" x14ac:dyDescent="0.25">
      <c r="A402">
        <v>59</v>
      </c>
      <c r="B402">
        <v>8</v>
      </c>
      <c r="C402" t="str">
        <f>INDEX(Batters[rbiname],MATCH('2013_roster_v1.4'!$A402*100+'2013_roster_v1.4'!$B402,Batters[[rbikey]:[rbikey]],0))</f>
        <v>C.Cron</v>
      </c>
      <c r="D402">
        <f>INDEX(Batters[Stance],MATCH('2013_roster_v1.4'!$A402*100+'2013_roster_v1.4'!$B402,Batters[[rbikey]:[rbikey]],0))</f>
        <v>0</v>
      </c>
      <c r="E402">
        <f>INDEX(Batters[AVG],MATCH('2013_roster_v1.4'!$A402*100+'2013_roster_v1.4'!$B402,Batters[[rbikey]:[rbikey]],0))</f>
        <v>253</v>
      </c>
      <c r="F402">
        <f>INDEX(Batters[HR],MATCH('2013_roster_v1.4'!$A402*100+'2013_roster_v1.4'!$B402,Batters[[rbikey]:[rbikey]],0))</f>
        <v>25</v>
      </c>
      <c r="G402">
        <f>INDEX(Batters[Contact],MATCH('2013_roster_v1.4'!$A402*100+'2013_roster_v1.4'!$B402,Batters[[rbikey]:[rbikey]],0))</f>
        <v>20</v>
      </c>
      <c r="H402">
        <f>INDEX(Batters[Power],MATCH('2013_roster_v1.4'!$A402*100+'2013_roster_v1.4'!$B402,Batters[[rbikey]:[rbikey]],0))</f>
        <v>840</v>
      </c>
      <c r="I402">
        <f>INDEX(Batters[Speed],MATCH('2013_roster_v1.4'!$A402*100+'2013_roster_v1.4'!$B402,Batters[[rbikey]:[rbikey]],0))</f>
        <v>120</v>
      </c>
      <c r="J402">
        <f>INDEX(Batters[Fielding],MATCH('2013_roster_v1.4'!$A402*100+'2013_roster_v1.4'!$B402,Batters[[rbikey]:[rbikey]],0))</f>
        <v>1</v>
      </c>
      <c r="K402">
        <f>INDEX(Batters[Switch],MATCH('2013_roster_v1.4'!$A402*100+'2013_roster_v1.4'!$B402,Batters[[rbikey]:[rbikey]],0))</f>
        <v>0</v>
      </c>
    </row>
    <row r="403" spans="1:11" x14ac:dyDescent="0.25">
      <c r="A403">
        <v>59</v>
      </c>
      <c r="B403">
        <v>9</v>
      </c>
      <c r="C403" t="str">
        <f>INDEX(Batters[rbiname],MATCH('2013_roster_v1.4'!$A403*100+'2013_roster_v1.4'!$B403,Batters[[rbikey]:[rbikey]],0))</f>
        <v>J.Schoop</v>
      </c>
      <c r="D403">
        <f>INDEX(Batters[Stance],MATCH('2013_roster_v1.4'!$A403*100+'2013_roster_v1.4'!$B403,Batters[[rbikey]:[rbikey]],0))</f>
        <v>0</v>
      </c>
      <c r="E403">
        <f>INDEX(Batters[AVG],MATCH('2013_roster_v1.4'!$A403*100+'2013_roster_v1.4'!$B403,Batters[[rbikey]:[rbikey]],0))</f>
        <v>256</v>
      </c>
      <c r="F403">
        <f>INDEX(Batters[HR],MATCH('2013_roster_v1.4'!$A403*100+'2013_roster_v1.4'!$B403,Batters[[rbikey]:[rbikey]],0))</f>
        <v>23</v>
      </c>
      <c r="G403">
        <f>INDEX(Batters[Contact],MATCH('2013_roster_v1.4'!$A403*100+'2013_roster_v1.4'!$B403,Batters[[rbikey]:[rbikey]],0))</f>
        <v>20</v>
      </c>
      <c r="H403">
        <f>INDEX(Batters[Power],MATCH('2013_roster_v1.4'!$A403*100+'2013_roster_v1.4'!$B403,Batters[[rbikey]:[rbikey]],0))</f>
        <v>830</v>
      </c>
      <c r="I403">
        <f>INDEX(Batters[Speed],MATCH('2013_roster_v1.4'!$A403*100+'2013_roster_v1.4'!$B403,Batters[[rbikey]:[rbikey]],0))</f>
        <v>121</v>
      </c>
      <c r="J403">
        <f>INDEX(Batters[Fielding],MATCH('2013_roster_v1.4'!$A403*100+'2013_roster_v1.4'!$B403,Batters[[rbikey]:[rbikey]],0))</f>
        <v>1</v>
      </c>
      <c r="K403">
        <f>INDEX(Batters[Switch],MATCH('2013_roster_v1.4'!$A403*100+'2013_roster_v1.4'!$B403,Batters[[rbikey]:[rbikey]],0))</f>
        <v>0</v>
      </c>
    </row>
    <row r="404" spans="1:11" x14ac:dyDescent="0.25">
      <c r="A404">
        <v>59</v>
      </c>
      <c r="B404">
        <v>10</v>
      </c>
      <c r="C404" t="str">
        <f>INDEX(Batters[rbiname],MATCH('2013_roster_v1.4'!$A404*100+'2013_roster_v1.4'!$B404,Batters[[rbikey]:[rbikey]],0))</f>
        <v>J.Castro</v>
      </c>
      <c r="D404">
        <f>INDEX(Batters[Stance],MATCH('2013_roster_v1.4'!$A404*100+'2013_roster_v1.4'!$B404,Batters[[rbikey]:[rbikey]],0))</f>
        <v>1</v>
      </c>
      <c r="E404">
        <f>INDEX(Batters[AVG],MATCH('2013_roster_v1.4'!$A404*100+'2013_roster_v1.4'!$B404,Batters[[rbikey]:[rbikey]],0))</f>
        <v>232</v>
      </c>
      <c r="F404">
        <f>INDEX(Batters[HR],MATCH('2013_roster_v1.4'!$A404*100+'2013_roster_v1.4'!$B404,Batters[[rbikey]:[rbikey]],0))</f>
        <v>13</v>
      </c>
      <c r="G404">
        <f>INDEX(Batters[Contact],MATCH('2013_roster_v1.4'!$A404*100+'2013_roster_v1.4'!$B404,Batters[[rbikey]:[rbikey]],0))</f>
        <v>23</v>
      </c>
      <c r="H404">
        <f>INDEX(Batters[Power],MATCH('2013_roster_v1.4'!$A404*100+'2013_roster_v1.4'!$B404,Batters[[rbikey]:[rbikey]],0))</f>
        <v>776</v>
      </c>
      <c r="I404">
        <f>INDEX(Batters[Speed],MATCH('2013_roster_v1.4'!$A404*100+'2013_roster_v1.4'!$B404,Batters[[rbikey]:[rbikey]],0))</f>
        <v>120</v>
      </c>
      <c r="J404">
        <f>INDEX(Batters[Fielding],MATCH('2013_roster_v1.4'!$A404*100+'2013_roster_v1.4'!$B404,Batters[[rbikey]:[rbikey]],0))</f>
        <v>0</v>
      </c>
      <c r="K404">
        <f>INDEX(Batters[Switch],MATCH('2013_roster_v1.4'!$A404*100+'2013_roster_v1.4'!$B404,Batters[[rbikey]:[rbikey]],0))</f>
        <v>0</v>
      </c>
    </row>
    <row r="405" spans="1:11" x14ac:dyDescent="0.25">
      <c r="A405">
        <v>59</v>
      </c>
      <c r="B405">
        <v>11</v>
      </c>
      <c r="C405" t="str">
        <f>INDEX(Batters[rbiname],MATCH('2013_roster_v1.4'!$A405*100+'2013_roster_v1.4'!$B405,Batters[[rbikey]:[rbikey]],0))</f>
        <v>Adrianza</v>
      </c>
      <c r="D405">
        <f>INDEX(Batters[Stance],MATCH('2013_roster_v1.4'!$A405*100+'2013_roster_v1.4'!$B405,Batters[[rbikey]:[rbikey]],0))</f>
        <v>0</v>
      </c>
      <c r="E405">
        <f>INDEX(Batters[AVG],MATCH('2013_roster_v1.4'!$A405*100+'2013_roster_v1.4'!$B405,Batters[[rbikey]:[rbikey]],0))</f>
        <v>272</v>
      </c>
      <c r="F405">
        <f>INDEX(Batters[HR],MATCH('2013_roster_v1.4'!$A405*100+'2013_roster_v1.4'!$B405,Batters[[rbikey]:[rbikey]],0))</f>
        <v>5</v>
      </c>
      <c r="G405">
        <f>INDEX(Batters[Contact],MATCH('2013_roster_v1.4'!$A405*100+'2013_roster_v1.4'!$B405,Batters[[rbikey]:[rbikey]],0))</f>
        <v>17</v>
      </c>
      <c r="H405">
        <f>INDEX(Batters[Power],MATCH('2013_roster_v1.4'!$A405*100+'2013_roster_v1.4'!$B405,Batters[[rbikey]:[rbikey]],0))</f>
        <v>733</v>
      </c>
      <c r="I405">
        <f>INDEX(Batters[Speed],MATCH('2013_roster_v1.4'!$A405*100+'2013_roster_v1.4'!$B405,Batters[[rbikey]:[rbikey]],0))</f>
        <v>120</v>
      </c>
      <c r="J405">
        <f>INDEX(Batters[Fielding],MATCH('2013_roster_v1.4'!$A405*100+'2013_roster_v1.4'!$B405,Batters[[rbikey]:[rbikey]],0))</f>
        <v>1</v>
      </c>
      <c r="K405">
        <f>INDEX(Batters[Switch],MATCH('2013_roster_v1.4'!$A405*100+'2013_roster_v1.4'!$B405,Batters[[rbikey]:[rbikey]],0))</f>
        <v>1</v>
      </c>
    </row>
    <row r="406" spans="1:11" x14ac:dyDescent="0.25">
      <c r="A406">
        <v>59</v>
      </c>
      <c r="B406">
        <v>12</v>
      </c>
      <c r="C406" t="str">
        <f>INDEX(Batters[rbiname],MATCH('2013_roster_v1.4'!$A406*100+'2013_roster_v1.4'!$B406,Batters[[rbikey]:[rbikey]],0))</f>
        <v>Gonzalez</v>
      </c>
      <c r="D406">
        <f>INDEX(Batters[Stance],MATCH('2013_roster_v1.4'!$A406*100+'2013_roster_v1.4'!$B406,Batters[[rbikey]:[rbikey]],0))</f>
        <v>0</v>
      </c>
      <c r="E406">
        <f>INDEX(Batters[AVG],MATCH('2013_roster_v1.4'!$A406*100+'2013_roster_v1.4'!$B406,Batters[[rbikey]:[rbikey]],0))</f>
        <v>264</v>
      </c>
      <c r="F406">
        <f>INDEX(Batters[HR],MATCH('2013_roster_v1.4'!$A406*100+'2013_roster_v1.4'!$B406,Batters[[rbikey]:[rbikey]],0))</f>
        <v>15</v>
      </c>
      <c r="G406">
        <f>INDEX(Batters[Contact],MATCH('2013_roster_v1.4'!$A406*100+'2013_roster_v1.4'!$B406,Batters[[rbikey]:[rbikey]],0))</f>
        <v>18</v>
      </c>
      <c r="H406">
        <f>INDEX(Batters[Power],MATCH('2013_roster_v1.4'!$A406*100+'2013_roster_v1.4'!$B406,Batters[[rbikey]:[rbikey]],0))</f>
        <v>783</v>
      </c>
      <c r="I406">
        <f>INDEX(Batters[Speed],MATCH('2013_roster_v1.4'!$A406*100+'2013_roster_v1.4'!$B406,Batters[[rbikey]:[rbikey]],0))</f>
        <v>121</v>
      </c>
      <c r="J406">
        <f>INDEX(Batters[Fielding],MATCH('2013_roster_v1.4'!$A406*100+'2013_roster_v1.4'!$B406,Batters[[rbikey]:[rbikey]],0))</f>
        <v>1</v>
      </c>
      <c r="K406">
        <f>INDEX(Batters[Switch],MATCH('2013_roster_v1.4'!$A406*100+'2013_roster_v1.4'!$B406,Batters[[rbikey]:[rbikey]],0))</f>
        <v>1</v>
      </c>
    </row>
    <row r="407" spans="1:11" x14ac:dyDescent="0.25">
      <c r="A407">
        <v>59</v>
      </c>
      <c r="B407">
        <v>13</v>
      </c>
      <c r="C407" t="str">
        <f>INDEX(Batters[rbiname],MATCH('2013_roster_v1.4'!$A407*100+'2013_roster_v1.4'!$B407,Batters[[rbikey]:[rbikey]],0))</f>
        <v>Astudill</v>
      </c>
      <c r="D407">
        <f>INDEX(Batters[Stance],MATCH('2013_roster_v1.4'!$A407*100+'2013_roster_v1.4'!$B407,Batters[[rbikey]:[rbikey]],0))</f>
        <v>0</v>
      </c>
      <c r="E407">
        <f>INDEX(Batters[AVG],MATCH('2013_roster_v1.4'!$A407*100+'2013_roster_v1.4'!$B407,Batters[[rbikey]:[rbikey]],0))</f>
        <v>268</v>
      </c>
      <c r="F407">
        <f>INDEX(Batters[HR],MATCH('2013_roster_v1.4'!$A407*100+'2013_roster_v1.4'!$B407,Batters[[rbikey]:[rbikey]],0))</f>
        <v>4</v>
      </c>
      <c r="G407">
        <f>INDEX(Batters[Contact],MATCH('2013_roster_v1.4'!$A407*100+'2013_roster_v1.4'!$B407,Batters[[rbikey]:[rbikey]],0))</f>
        <v>18</v>
      </c>
      <c r="H407">
        <f>INDEX(Batters[Power],MATCH('2013_roster_v1.4'!$A407*100+'2013_roster_v1.4'!$B407,Batters[[rbikey]:[rbikey]],0))</f>
        <v>725</v>
      </c>
      <c r="I407">
        <f>INDEX(Batters[Speed],MATCH('2013_roster_v1.4'!$A407*100+'2013_roster_v1.4'!$B407,Batters[[rbikey]:[rbikey]],0))</f>
        <v>120</v>
      </c>
      <c r="J407">
        <f>INDEX(Batters[Fielding],MATCH('2013_roster_v1.4'!$A407*100+'2013_roster_v1.4'!$B407,Batters[[rbikey]:[rbikey]],0))</f>
        <v>1</v>
      </c>
      <c r="K407">
        <f>INDEX(Batters[Switch],MATCH('2013_roster_v1.4'!$A407*100+'2013_roster_v1.4'!$B407,Batters[[rbikey]:[rbikey]],0))</f>
        <v>0</v>
      </c>
    </row>
    <row r="408" spans="1:11" x14ac:dyDescent="0.25">
      <c r="A408">
        <v>60</v>
      </c>
      <c r="B408">
        <v>0</v>
      </c>
      <c r="C408" t="str">
        <f>INDEX(Batters[rbiname],MATCH('2013_roster_v1.4'!$A408*100+'2013_roster_v1.4'!$B408,Batters[[rbikey]:[rbikey]],0))</f>
        <v>E.Andrus</v>
      </c>
      <c r="D408">
        <f>INDEX(Batters[Stance],MATCH('2013_roster_v1.4'!$A408*100+'2013_roster_v1.4'!$B408,Batters[[rbikey]:[rbikey]],0))</f>
        <v>0</v>
      </c>
      <c r="E408">
        <f>INDEX(Batters[AVG],MATCH('2013_roster_v1.4'!$A408*100+'2013_roster_v1.4'!$B408,Batters[[rbikey]:[rbikey]],0))</f>
        <v>275</v>
      </c>
      <c r="F408">
        <f>INDEX(Batters[HR],MATCH('2013_roster_v1.4'!$A408*100+'2013_roster_v1.4'!$B408,Batters[[rbikey]:[rbikey]],0))</f>
        <v>12</v>
      </c>
      <c r="G408">
        <f>INDEX(Batters[Contact],MATCH('2013_roster_v1.4'!$A408*100+'2013_roster_v1.4'!$B408,Batters[[rbikey]:[rbikey]],0))</f>
        <v>16</v>
      </c>
      <c r="H408">
        <f>INDEX(Batters[Power],MATCH('2013_roster_v1.4'!$A408*100+'2013_roster_v1.4'!$B408,Batters[[rbikey]:[rbikey]],0))</f>
        <v>764</v>
      </c>
      <c r="I408">
        <f>INDEX(Batters[Speed],MATCH('2013_roster_v1.4'!$A408*100+'2013_roster_v1.4'!$B408,Batters[[rbikey]:[rbikey]],0))</f>
        <v>139</v>
      </c>
      <c r="J408">
        <f>INDEX(Batters[Fielding],MATCH('2013_roster_v1.4'!$A408*100+'2013_roster_v1.4'!$B408,Batters[[rbikey]:[rbikey]],0))</f>
        <v>1</v>
      </c>
      <c r="K408">
        <f>INDEX(Batters[Switch],MATCH('2013_roster_v1.4'!$A408*100+'2013_roster_v1.4'!$B408,Batters[[rbikey]:[rbikey]],0))</f>
        <v>0</v>
      </c>
    </row>
    <row r="409" spans="1:11" x14ac:dyDescent="0.25">
      <c r="A409">
        <v>60</v>
      </c>
      <c r="B409">
        <v>1</v>
      </c>
      <c r="C409" t="str">
        <f>INDEX(Batters[rbiname],MATCH('2013_roster_v1.4'!$A409*100+'2013_roster_v1.4'!$B409,Batters[[rbikey]:[rbikey]],0))</f>
        <v>J.Gallo</v>
      </c>
      <c r="D409">
        <f>INDEX(Batters[Stance],MATCH('2013_roster_v1.4'!$A409*100+'2013_roster_v1.4'!$B409,Batters[[rbikey]:[rbikey]],0))</f>
        <v>1</v>
      </c>
      <c r="E409">
        <f>INDEX(Batters[AVG],MATCH('2013_roster_v1.4'!$A409*100+'2013_roster_v1.4'!$B409,Batters[[rbikey]:[rbikey]],0))</f>
        <v>253</v>
      </c>
      <c r="F409">
        <f>INDEX(Batters[HR],MATCH('2013_roster_v1.4'!$A409*100+'2013_roster_v1.4'!$B409,Batters[[rbikey]:[rbikey]],0))</f>
        <v>22</v>
      </c>
      <c r="G409">
        <f>INDEX(Batters[Contact],MATCH('2013_roster_v1.4'!$A409*100+'2013_roster_v1.4'!$B409,Batters[[rbikey]:[rbikey]],0))</f>
        <v>20</v>
      </c>
      <c r="H409">
        <f>INDEX(Batters[Power],MATCH('2013_roster_v1.4'!$A409*100+'2013_roster_v1.4'!$B409,Batters[[rbikey]:[rbikey]],0))</f>
        <v>840</v>
      </c>
      <c r="I409">
        <f>INDEX(Batters[Speed],MATCH('2013_roster_v1.4'!$A409*100+'2013_roster_v1.4'!$B409,Batters[[rbikey]:[rbikey]],0))</f>
        <v>122</v>
      </c>
      <c r="J409">
        <f>INDEX(Batters[Fielding],MATCH('2013_roster_v1.4'!$A409*100+'2013_roster_v1.4'!$B409,Batters[[rbikey]:[rbikey]],0))</f>
        <v>2</v>
      </c>
      <c r="K409">
        <f>INDEX(Batters[Switch],MATCH('2013_roster_v1.4'!$A409*100+'2013_roster_v1.4'!$B409,Batters[[rbikey]:[rbikey]],0))</f>
        <v>0</v>
      </c>
    </row>
    <row r="410" spans="1:11" x14ac:dyDescent="0.25">
      <c r="A410">
        <v>60</v>
      </c>
      <c r="B410">
        <v>2</v>
      </c>
      <c r="C410" t="str">
        <f>INDEX(Batters[rbiname],MATCH('2013_roster_v1.4'!$A410*100+'2013_roster_v1.4'!$B410,Batters[[rbikey]:[rbikey]],0))</f>
        <v>H.Pence</v>
      </c>
      <c r="D410">
        <f>INDEX(Batters[Stance],MATCH('2013_roster_v1.4'!$A410*100+'2013_roster_v1.4'!$B410,Batters[[rbikey]:[rbikey]],0))</f>
        <v>0</v>
      </c>
      <c r="E410">
        <f>INDEX(Batters[AVG],MATCH('2013_roster_v1.4'!$A410*100+'2013_roster_v1.4'!$B410,Batters[[rbikey]:[rbikey]],0))</f>
        <v>297</v>
      </c>
      <c r="F410">
        <f>INDEX(Batters[HR],MATCH('2013_roster_v1.4'!$A410*100+'2013_roster_v1.4'!$B410,Batters[[rbikey]:[rbikey]],0))</f>
        <v>18</v>
      </c>
      <c r="G410">
        <f>INDEX(Batters[Contact],MATCH('2013_roster_v1.4'!$A410*100+'2013_roster_v1.4'!$B410,Batters[[rbikey]:[rbikey]],0))</f>
        <v>12</v>
      </c>
      <c r="H410">
        <f>INDEX(Batters[Power],MATCH('2013_roster_v1.4'!$A410*100+'2013_roster_v1.4'!$B410,Batters[[rbikey]:[rbikey]],0))</f>
        <v>815</v>
      </c>
      <c r="I410">
        <f>INDEX(Batters[Speed],MATCH('2013_roster_v1.4'!$A410*100+'2013_roster_v1.4'!$B410,Batters[[rbikey]:[rbikey]],0))</f>
        <v>125</v>
      </c>
      <c r="J410">
        <f>INDEX(Batters[Fielding],MATCH('2013_roster_v1.4'!$A410*100+'2013_roster_v1.4'!$B410,Batters[[rbikey]:[rbikey]],0))</f>
        <v>2</v>
      </c>
      <c r="K410">
        <f>INDEX(Batters[Switch],MATCH('2013_roster_v1.4'!$A410*100+'2013_roster_v1.4'!$B410,Batters[[rbikey]:[rbikey]],0))</f>
        <v>0</v>
      </c>
    </row>
    <row r="411" spans="1:11" x14ac:dyDescent="0.25">
      <c r="A411">
        <v>60</v>
      </c>
      <c r="B411">
        <v>3</v>
      </c>
      <c r="C411" t="str">
        <f>INDEX(Batters[rbiname],MATCH('2013_roster_v1.4'!$A411*100+'2013_roster_v1.4'!$B411,Batters[[rbikey]:[rbikey]],0))</f>
        <v>R.Odor</v>
      </c>
      <c r="D411">
        <f>INDEX(Batters[Stance],MATCH('2013_roster_v1.4'!$A411*100+'2013_roster_v1.4'!$B411,Batters[[rbikey]:[rbikey]],0))</f>
        <v>1</v>
      </c>
      <c r="E411">
        <f>INDEX(Batters[AVG],MATCH('2013_roster_v1.4'!$A411*100+'2013_roster_v1.4'!$B411,Batters[[rbikey]:[rbikey]],0))</f>
        <v>205</v>
      </c>
      <c r="F411">
        <f>INDEX(Batters[HR],MATCH('2013_roster_v1.4'!$A411*100+'2013_roster_v1.4'!$B411,Batters[[rbikey]:[rbikey]],0))</f>
        <v>30</v>
      </c>
      <c r="G411">
        <f>INDEX(Batters[Contact],MATCH('2013_roster_v1.4'!$A411*100+'2013_roster_v1.4'!$B411,Batters[[rbikey]:[rbikey]],0))</f>
        <v>27</v>
      </c>
      <c r="H411">
        <f>INDEX(Batters[Power],MATCH('2013_roster_v1.4'!$A411*100+'2013_roster_v1.4'!$B411,Batters[[rbikey]:[rbikey]],0))</f>
        <v>860</v>
      </c>
      <c r="I411">
        <f>INDEX(Batters[Speed],MATCH('2013_roster_v1.4'!$A411*100+'2013_roster_v1.4'!$B411,Batters[[rbikey]:[rbikey]],0))</f>
        <v>122</v>
      </c>
      <c r="J411">
        <f>INDEX(Batters[Fielding],MATCH('2013_roster_v1.4'!$A411*100+'2013_roster_v1.4'!$B411,Batters[[rbikey]:[rbikey]],0))</f>
        <v>1</v>
      </c>
      <c r="K411">
        <f>INDEX(Batters[Switch],MATCH('2013_roster_v1.4'!$A411*100+'2013_roster_v1.4'!$B411,Batters[[rbikey]:[rbikey]],0))</f>
        <v>0</v>
      </c>
    </row>
    <row r="412" spans="1:11" x14ac:dyDescent="0.25">
      <c r="A412">
        <v>60</v>
      </c>
      <c r="B412">
        <v>4</v>
      </c>
      <c r="C412" t="str">
        <f>INDEX(Batters[rbiname],MATCH('2013_roster_v1.4'!$A412*100+'2013_roster_v1.4'!$B412,Batters[[rbikey]:[rbikey]],0))</f>
        <v>Santana</v>
      </c>
      <c r="D412">
        <f>INDEX(Batters[Stance],MATCH('2013_roster_v1.4'!$A412*100+'2013_roster_v1.4'!$B412,Batters[[rbikey]:[rbikey]],0))</f>
        <v>0</v>
      </c>
      <c r="E412">
        <f>INDEX(Batters[AVG],MATCH('2013_roster_v1.4'!$A412*100+'2013_roster_v1.4'!$B412,Batters[[rbikey]:[rbikey]],0))</f>
        <v>283</v>
      </c>
      <c r="F412">
        <f>INDEX(Batters[HR],MATCH('2013_roster_v1.4'!$A412*100+'2013_roster_v1.4'!$B412,Batters[[rbikey]:[rbikey]],0))</f>
        <v>28</v>
      </c>
      <c r="G412">
        <f>INDEX(Batters[Contact],MATCH('2013_roster_v1.4'!$A412*100+'2013_roster_v1.4'!$B412,Batters[[rbikey]:[rbikey]],0))</f>
        <v>15</v>
      </c>
      <c r="H412">
        <f>INDEX(Batters[Power],MATCH('2013_roster_v1.4'!$A412*100+'2013_roster_v1.4'!$B412,Batters[[rbikey]:[rbikey]],0))</f>
        <v>862</v>
      </c>
      <c r="I412">
        <f>INDEX(Batters[Speed],MATCH('2013_roster_v1.4'!$A412*100+'2013_roster_v1.4'!$B412,Batters[[rbikey]:[rbikey]],0))</f>
        <v>134</v>
      </c>
      <c r="J412">
        <f>INDEX(Batters[Fielding],MATCH('2013_roster_v1.4'!$A412*100+'2013_roster_v1.4'!$B412,Batters[[rbikey]:[rbikey]],0))</f>
        <v>1</v>
      </c>
      <c r="K412">
        <f>INDEX(Batters[Switch],MATCH('2013_roster_v1.4'!$A412*100+'2013_roster_v1.4'!$B412,Batters[[rbikey]:[rbikey]],0))</f>
        <v>1</v>
      </c>
    </row>
    <row r="413" spans="1:11" x14ac:dyDescent="0.25">
      <c r="A413">
        <v>60</v>
      </c>
      <c r="B413">
        <v>5</v>
      </c>
      <c r="C413" t="str">
        <f>INDEX(Batters[rbiname],MATCH('2013_roster_v1.4'!$A413*100+'2013_roster_v1.4'!$B413,Batters[[rbikey]:[rbikey]],0))</f>
        <v>Calhoun</v>
      </c>
      <c r="D413">
        <f>INDEX(Batters[Stance],MATCH('2013_roster_v1.4'!$A413*100+'2013_roster_v1.4'!$B413,Batters[[rbikey]:[rbikey]],0))</f>
        <v>1</v>
      </c>
      <c r="E413">
        <f>INDEX(Batters[AVG],MATCH('2013_roster_v1.4'!$A413*100+'2013_roster_v1.4'!$B413,Batters[[rbikey]:[rbikey]],0))</f>
        <v>269</v>
      </c>
      <c r="F413">
        <f>INDEX(Batters[HR],MATCH('2013_roster_v1.4'!$A413*100+'2013_roster_v1.4'!$B413,Batters[[rbikey]:[rbikey]],0))</f>
        <v>21</v>
      </c>
      <c r="G413">
        <f>INDEX(Batters[Contact],MATCH('2013_roster_v1.4'!$A413*100+'2013_roster_v1.4'!$B413,Batters[[rbikey]:[rbikey]],0))</f>
        <v>17</v>
      </c>
      <c r="H413">
        <f>INDEX(Batters[Power],MATCH('2013_roster_v1.4'!$A413*100+'2013_roster_v1.4'!$B413,Batters[[rbikey]:[rbikey]],0))</f>
        <v>826</v>
      </c>
      <c r="I413">
        <f>INDEX(Batters[Speed],MATCH('2013_roster_v1.4'!$A413*100+'2013_roster_v1.4'!$B413,Batters[[rbikey]:[rbikey]],0))</f>
        <v>120</v>
      </c>
      <c r="J413">
        <f>INDEX(Batters[Fielding],MATCH('2013_roster_v1.4'!$A413*100+'2013_roster_v1.4'!$B413,Batters[[rbikey]:[rbikey]],0))</f>
        <v>2</v>
      </c>
      <c r="K413">
        <f>INDEX(Batters[Switch],MATCH('2013_roster_v1.4'!$A413*100+'2013_roster_v1.4'!$B413,Batters[[rbikey]:[rbikey]],0))</f>
        <v>0</v>
      </c>
    </row>
    <row r="414" spans="1:11" x14ac:dyDescent="0.25">
      <c r="A414">
        <v>60</v>
      </c>
      <c r="B414">
        <v>6</v>
      </c>
      <c r="C414" t="str">
        <f>INDEX(Batters[rbiname],MATCH('2013_roster_v1.4'!$A414*100+'2013_roster_v1.4'!$B414,Batters[[rbikey]:[rbikey]],0))</f>
        <v>S.Choo</v>
      </c>
      <c r="D414">
        <f>INDEX(Batters[Stance],MATCH('2013_roster_v1.4'!$A414*100+'2013_roster_v1.4'!$B414,Batters[[rbikey]:[rbikey]],0))</f>
        <v>1</v>
      </c>
      <c r="E414">
        <f>INDEX(Batters[AVG],MATCH('2013_roster_v1.4'!$A414*100+'2013_roster_v1.4'!$B414,Batters[[rbikey]:[rbikey]],0))</f>
        <v>265</v>
      </c>
      <c r="F414">
        <f>INDEX(Batters[HR],MATCH('2013_roster_v1.4'!$A414*100+'2013_roster_v1.4'!$B414,Batters[[rbikey]:[rbikey]],0))</f>
        <v>24</v>
      </c>
      <c r="G414">
        <f>INDEX(Batters[Contact],MATCH('2013_roster_v1.4'!$A414*100+'2013_roster_v1.4'!$B414,Batters[[rbikey]:[rbikey]],0))</f>
        <v>18</v>
      </c>
      <c r="H414">
        <f>INDEX(Batters[Power],MATCH('2013_roster_v1.4'!$A414*100+'2013_roster_v1.4'!$B414,Batters[[rbikey]:[rbikey]],0))</f>
        <v>833</v>
      </c>
      <c r="I414">
        <f>INDEX(Batters[Speed],MATCH('2013_roster_v1.4'!$A414*100+'2013_roster_v1.4'!$B414,Batters[[rbikey]:[rbikey]],0))</f>
        <v>132</v>
      </c>
      <c r="J414">
        <f>INDEX(Batters[Fielding],MATCH('2013_roster_v1.4'!$A414*100+'2013_roster_v1.4'!$B414,Batters[[rbikey]:[rbikey]],0))</f>
        <v>2</v>
      </c>
      <c r="K414">
        <f>INDEX(Batters[Switch],MATCH('2013_roster_v1.4'!$A414*100+'2013_roster_v1.4'!$B414,Batters[[rbikey]:[rbikey]],0))</f>
        <v>0</v>
      </c>
    </row>
    <row r="415" spans="1:11" x14ac:dyDescent="0.25">
      <c r="A415">
        <v>60</v>
      </c>
      <c r="B415">
        <v>7</v>
      </c>
      <c r="C415" t="str">
        <f>INDEX(Batters[rbiname],MATCH('2013_roster_v1.4'!$A415*100+'2013_roster_v1.4'!$B415,Batters[[rbikey]:[rbikey]],0))</f>
        <v>N.Mazara</v>
      </c>
      <c r="D415">
        <f>INDEX(Batters[Stance],MATCH('2013_roster_v1.4'!$A415*100+'2013_roster_v1.4'!$B415,Batters[[rbikey]:[rbikey]],0))</f>
        <v>1</v>
      </c>
      <c r="E415">
        <f>INDEX(Batters[AVG],MATCH('2013_roster_v1.4'!$A415*100+'2013_roster_v1.4'!$B415,Batters[[rbikey]:[rbikey]],0))</f>
        <v>268</v>
      </c>
      <c r="F415">
        <f>INDEX(Batters[HR],MATCH('2013_roster_v1.4'!$A415*100+'2013_roster_v1.4'!$B415,Batters[[rbikey]:[rbikey]],0))</f>
        <v>19</v>
      </c>
      <c r="G415">
        <f>INDEX(Batters[Contact],MATCH('2013_roster_v1.4'!$A415*100+'2013_roster_v1.4'!$B415,Batters[[rbikey]:[rbikey]],0))</f>
        <v>18</v>
      </c>
      <c r="H415">
        <f>INDEX(Batters[Power],MATCH('2013_roster_v1.4'!$A415*100+'2013_roster_v1.4'!$B415,Batters[[rbikey]:[rbikey]],0))</f>
        <v>810</v>
      </c>
      <c r="I415">
        <f>INDEX(Batters[Speed],MATCH('2013_roster_v1.4'!$A415*100+'2013_roster_v1.4'!$B415,Batters[[rbikey]:[rbikey]],0))</f>
        <v>123</v>
      </c>
      <c r="J415">
        <f>INDEX(Batters[Fielding],MATCH('2013_roster_v1.4'!$A415*100+'2013_roster_v1.4'!$B415,Batters[[rbikey]:[rbikey]],0))</f>
        <v>2</v>
      </c>
      <c r="K415">
        <f>INDEX(Batters[Switch],MATCH('2013_roster_v1.4'!$A415*100+'2013_roster_v1.4'!$B415,Batters[[rbikey]:[rbikey]],0))</f>
        <v>0</v>
      </c>
    </row>
    <row r="416" spans="1:11" x14ac:dyDescent="0.25">
      <c r="A416">
        <v>60</v>
      </c>
      <c r="B416">
        <v>8</v>
      </c>
      <c r="C416" t="str">
        <f>INDEX(Batters[rbiname],MATCH('2013_roster_v1.4'!$A416*100+'2013_roster_v1.4'!$B416,Batters[[rbikey]:[rbikey]],0))</f>
        <v>R.Guzman</v>
      </c>
      <c r="D416">
        <f>INDEX(Batters[Stance],MATCH('2013_roster_v1.4'!$A416*100+'2013_roster_v1.4'!$B416,Batters[[rbikey]:[rbikey]],0))</f>
        <v>1</v>
      </c>
      <c r="E416">
        <f>INDEX(Batters[AVG],MATCH('2013_roster_v1.4'!$A416*100+'2013_roster_v1.4'!$B416,Batters[[rbikey]:[rbikey]],0))</f>
        <v>219</v>
      </c>
      <c r="F416">
        <f>INDEX(Batters[HR],MATCH('2013_roster_v1.4'!$A416*100+'2013_roster_v1.4'!$B416,Batters[[rbikey]:[rbikey]],0))</f>
        <v>10</v>
      </c>
      <c r="G416">
        <f>INDEX(Batters[Contact],MATCH('2013_roster_v1.4'!$A416*100+'2013_roster_v1.4'!$B416,Batters[[rbikey]:[rbikey]],0))</f>
        <v>25</v>
      </c>
      <c r="H416">
        <f>INDEX(Batters[Power],MATCH('2013_roster_v1.4'!$A416*100+'2013_roster_v1.4'!$B416,Batters[[rbikey]:[rbikey]],0))</f>
        <v>758</v>
      </c>
      <c r="I416">
        <f>INDEX(Batters[Speed],MATCH('2013_roster_v1.4'!$A416*100+'2013_roster_v1.4'!$B416,Batters[[rbikey]:[rbikey]],0))</f>
        <v>120</v>
      </c>
      <c r="J416">
        <f>INDEX(Batters[Fielding],MATCH('2013_roster_v1.4'!$A416*100+'2013_roster_v1.4'!$B416,Batters[[rbikey]:[rbikey]],0))</f>
        <v>1</v>
      </c>
      <c r="K416">
        <f>INDEX(Batters[Switch],MATCH('2013_roster_v1.4'!$A416*100+'2013_roster_v1.4'!$B416,Batters[[rbikey]:[rbikey]],0))</f>
        <v>0</v>
      </c>
    </row>
    <row r="417" spans="1:14" x14ac:dyDescent="0.25">
      <c r="A417">
        <v>60</v>
      </c>
      <c r="B417">
        <v>9</v>
      </c>
      <c r="C417" t="str">
        <f>INDEX(Batters[rbiname],MATCH('2013_roster_v1.4'!$A417*100+'2013_roster_v1.4'!$B417,Batters[[rbikey]:[rbikey]],0))</f>
        <v>Cabrera</v>
      </c>
      <c r="D417">
        <f>INDEX(Batters[Stance],MATCH('2013_roster_v1.4'!$A417*100+'2013_roster_v1.4'!$B417,Batters[[rbikey]:[rbikey]],0))</f>
        <v>0</v>
      </c>
      <c r="E417">
        <f>INDEX(Batters[AVG],MATCH('2013_roster_v1.4'!$A417*100+'2013_roster_v1.4'!$B417,Batters[[rbikey]:[rbikey]],0))</f>
        <v>235</v>
      </c>
      <c r="F417">
        <f>INDEX(Batters[HR],MATCH('2013_roster_v1.4'!$A417*100+'2013_roster_v1.4'!$B417,Batters[[rbikey]:[rbikey]],0))</f>
        <v>12</v>
      </c>
      <c r="G417">
        <f>INDEX(Batters[Contact],MATCH('2013_roster_v1.4'!$A417*100+'2013_roster_v1.4'!$B417,Batters[[rbikey]:[rbikey]],0))</f>
        <v>23</v>
      </c>
      <c r="H417">
        <f>INDEX(Batters[Power],MATCH('2013_roster_v1.4'!$A417*100+'2013_roster_v1.4'!$B417,Batters[[rbikey]:[rbikey]],0))</f>
        <v>764</v>
      </c>
      <c r="I417">
        <f>INDEX(Batters[Speed],MATCH('2013_roster_v1.4'!$A417*100+'2013_roster_v1.4'!$B417,Batters[[rbikey]:[rbikey]],0))</f>
        <v>123</v>
      </c>
      <c r="J417">
        <f>INDEX(Batters[Fielding],MATCH('2013_roster_v1.4'!$A417*100+'2013_roster_v1.4'!$B417,Batters[[rbikey]:[rbikey]],0))</f>
        <v>1</v>
      </c>
      <c r="K417">
        <f>INDEX(Batters[Switch],MATCH('2013_roster_v1.4'!$A417*100+'2013_roster_v1.4'!$B417,Batters[[rbikey]:[rbikey]],0))</f>
        <v>1</v>
      </c>
    </row>
    <row r="418" spans="1:14" x14ac:dyDescent="0.25">
      <c r="A418">
        <v>60</v>
      </c>
      <c r="B418">
        <v>10</v>
      </c>
      <c r="C418" t="str">
        <f>INDEX(Batters[rbiname],MATCH('2013_roster_v1.4'!$A418*100+'2013_roster_v1.4'!$B418,Batters[[rbikey]:[rbikey]],0))</f>
        <v>Forsythe</v>
      </c>
      <c r="D418">
        <f>INDEX(Batters[Stance],MATCH('2013_roster_v1.4'!$A418*100+'2013_roster_v1.4'!$B418,Batters[[rbikey]:[rbikey]],0))</f>
        <v>0</v>
      </c>
      <c r="E418">
        <f>INDEX(Batters[AVG],MATCH('2013_roster_v1.4'!$A418*100+'2013_roster_v1.4'!$B418,Batters[[rbikey]:[rbikey]],0))</f>
        <v>227</v>
      </c>
      <c r="F418">
        <f>INDEX(Batters[HR],MATCH('2013_roster_v1.4'!$A418*100+'2013_roster_v1.4'!$B418,Batters[[rbikey]:[rbikey]],0))</f>
        <v>7</v>
      </c>
      <c r="G418">
        <f>INDEX(Batters[Contact],MATCH('2013_roster_v1.4'!$A418*100+'2013_roster_v1.4'!$B418,Batters[[rbikey]:[rbikey]],0))</f>
        <v>24</v>
      </c>
      <c r="H418">
        <f>INDEX(Batters[Power],MATCH('2013_roster_v1.4'!$A418*100+'2013_roster_v1.4'!$B418,Batters[[rbikey]:[rbikey]],0))</f>
        <v>740</v>
      </c>
      <c r="I418">
        <f>INDEX(Batters[Speed],MATCH('2013_roster_v1.4'!$A418*100+'2013_roster_v1.4'!$B418,Batters[[rbikey]:[rbikey]],0))</f>
        <v>122</v>
      </c>
      <c r="J418">
        <f>INDEX(Batters[Fielding],MATCH('2013_roster_v1.4'!$A418*100+'2013_roster_v1.4'!$B418,Batters[[rbikey]:[rbikey]],0))</f>
        <v>1</v>
      </c>
      <c r="K418">
        <f>INDEX(Batters[Switch],MATCH('2013_roster_v1.4'!$A418*100+'2013_roster_v1.4'!$B418,Batters[[rbikey]:[rbikey]],0))</f>
        <v>0</v>
      </c>
    </row>
    <row r="419" spans="1:14" x14ac:dyDescent="0.25">
      <c r="A419">
        <v>60</v>
      </c>
      <c r="B419">
        <v>11</v>
      </c>
      <c r="C419" t="str">
        <f>INDEX(Batters[rbiname],MATCH('2013_roster_v1.4'!$A419*100+'2013_roster_v1.4'!$B419,Batters[[rbikey]:[rbikey]],0))</f>
        <v>DeShield</v>
      </c>
      <c r="D419">
        <f>INDEX(Batters[Stance],MATCH('2013_roster_v1.4'!$A419*100+'2013_roster_v1.4'!$B419,Batters[[rbikey]:[rbikey]],0))</f>
        <v>0</v>
      </c>
      <c r="E419">
        <f>INDEX(Batters[AVG],MATCH('2013_roster_v1.4'!$A419*100+'2013_roster_v1.4'!$B419,Batters[[rbikey]:[rbikey]],0))</f>
        <v>249</v>
      </c>
      <c r="F419">
        <f>INDEX(Batters[HR],MATCH('2013_roster_v1.4'!$A419*100+'2013_roster_v1.4'!$B419,Batters[[rbikey]:[rbikey]],0))</f>
        <v>4</v>
      </c>
      <c r="G419">
        <f>INDEX(Batters[Contact],MATCH('2013_roster_v1.4'!$A419*100+'2013_roster_v1.4'!$B419,Batters[[rbikey]:[rbikey]],0))</f>
        <v>21</v>
      </c>
      <c r="H419">
        <f>INDEX(Batters[Power],MATCH('2013_roster_v1.4'!$A419*100+'2013_roster_v1.4'!$B419,Batters[[rbikey]:[rbikey]],0))</f>
        <v>725</v>
      </c>
      <c r="I419">
        <f>INDEX(Batters[Speed],MATCH('2013_roster_v1.4'!$A419*100+'2013_roster_v1.4'!$B419,Batters[[rbikey]:[rbikey]],0))</f>
        <v>135</v>
      </c>
      <c r="J419">
        <f>INDEX(Batters[Fielding],MATCH('2013_roster_v1.4'!$A419*100+'2013_roster_v1.4'!$B419,Batters[[rbikey]:[rbikey]],0))</f>
        <v>2</v>
      </c>
      <c r="K419">
        <f>INDEX(Batters[Switch],MATCH('2013_roster_v1.4'!$A419*100+'2013_roster_v1.4'!$B419,Batters[[rbikey]:[rbikey]],0))</f>
        <v>0</v>
      </c>
    </row>
    <row r="420" spans="1:14" x14ac:dyDescent="0.25">
      <c r="A420">
        <v>60</v>
      </c>
      <c r="B420">
        <v>12</v>
      </c>
      <c r="C420" t="str">
        <f>INDEX(Batters[rbiname],MATCH('2013_roster_v1.4'!$A420*100+'2013_roster_v1.4'!$B420,Batters[[rbikey]:[rbikey]],0))</f>
        <v>Kiner-Fa</v>
      </c>
      <c r="D420">
        <f>INDEX(Batters[Stance],MATCH('2013_roster_v1.4'!$A420*100+'2013_roster_v1.4'!$B420,Batters[[rbikey]:[rbikey]],0))</f>
        <v>0</v>
      </c>
      <c r="E420">
        <f>INDEX(Batters[AVG],MATCH('2013_roster_v1.4'!$A420*100+'2013_roster_v1.4'!$B420,Batters[[rbikey]:[rbikey]],0))</f>
        <v>238</v>
      </c>
      <c r="F420">
        <f>INDEX(Batters[HR],MATCH('2013_roster_v1.4'!$A420*100+'2013_roster_v1.4'!$B420,Batters[[rbikey]:[rbikey]],0))</f>
        <v>1</v>
      </c>
      <c r="G420">
        <f>INDEX(Batters[Contact],MATCH('2013_roster_v1.4'!$A420*100+'2013_roster_v1.4'!$B420,Batters[[rbikey]:[rbikey]],0))</f>
        <v>22</v>
      </c>
      <c r="H420">
        <f>INDEX(Batters[Power],MATCH('2013_roster_v1.4'!$A420*100+'2013_roster_v1.4'!$B420,Batters[[rbikey]:[rbikey]],0))</f>
        <v>710</v>
      </c>
      <c r="I420">
        <f>INDEX(Batters[Speed],MATCH('2013_roster_v1.4'!$A420*100+'2013_roster_v1.4'!$B420,Batters[[rbikey]:[rbikey]],0))</f>
        <v>123</v>
      </c>
      <c r="J420">
        <f>INDEX(Batters[Fielding],MATCH('2013_roster_v1.4'!$A420*100+'2013_roster_v1.4'!$B420,Batters[[rbikey]:[rbikey]],0))</f>
        <v>0</v>
      </c>
      <c r="K420">
        <f>INDEX(Batters[Switch],MATCH('2013_roster_v1.4'!$A420*100+'2013_roster_v1.4'!$B420,Batters[[rbikey]:[rbikey]],0))</f>
        <v>0</v>
      </c>
    </row>
    <row r="421" spans="1:14" x14ac:dyDescent="0.25">
      <c r="A421">
        <v>60</v>
      </c>
      <c r="B421">
        <v>13</v>
      </c>
      <c r="C421" t="str">
        <f>INDEX(Batters[rbiname],MATCH('2013_roster_v1.4'!$A421*100+'2013_roster_v1.4'!$B421,Batters[[rbikey]:[rbikey]],0))</f>
        <v>J.Mathis</v>
      </c>
      <c r="D421">
        <f>INDEX(Batters[Stance],MATCH('2013_roster_v1.4'!$A421*100+'2013_roster_v1.4'!$B421,Batters[[rbikey]:[rbikey]],0))</f>
        <v>0</v>
      </c>
      <c r="E421">
        <f>INDEX(Batters[AVG],MATCH('2013_roster_v1.4'!$A421*100+'2013_roster_v1.4'!$B421,Batters[[rbikey]:[rbikey]],0))</f>
        <v>158</v>
      </c>
      <c r="F421">
        <f>INDEX(Batters[HR],MATCH('2013_roster_v1.4'!$A421*100+'2013_roster_v1.4'!$B421,Batters[[rbikey]:[rbikey]],0))</f>
        <v>2</v>
      </c>
      <c r="G421">
        <f>INDEX(Batters[Contact],MATCH('2013_roster_v1.4'!$A421*100+'2013_roster_v1.4'!$B421,Batters[[rbikey]:[rbikey]],0))</f>
        <v>32</v>
      </c>
      <c r="H421">
        <f>INDEX(Batters[Power],MATCH('2013_roster_v1.4'!$A421*100+'2013_roster_v1.4'!$B421,Batters[[rbikey]:[rbikey]],0))</f>
        <v>715</v>
      </c>
      <c r="I421">
        <f>INDEX(Batters[Speed],MATCH('2013_roster_v1.4'!$A421*100+'2013_roster_v1.4'!$B421,Batters[[rbikey]:[rbikey]],0))</f>
        <v>121</v>
      </c>
      <c r="J421">
        <f>INDEX(Batters[Fielding],MATCH('2013_roster_v1.4'!$A421*100+'2013_roster_v1.4'!$B421,Batters[[rbikey]:[rbikey]],0))</f>
        <v>0</v>
      </c>
      <c r="K421">
        <f>INDEX(Batters[Switch],MATCH('2013_roster_v1.4'!$A421*100+'2013_roster_v1.4'!$B421,Batters[[rbikey]:[rbikey]],0))</f>
        <v>0</v>
      </c>
    </row>
    <row r="422" spans="1:14" x14ac:dyDescent="0.25">
      <c r="A422" t="s">
        <v>2981</v>
      </c>
      <c r="B422" t="s">
        <v>2978</v>
      </c>
      <c r="C422" t="s">
        <v>2979</v>
      </c>
      <c r="D422" t="s">
        <v>695</v>
      </c>
      <c r="E422" t="s">
        <v>696</v>
      </c>
      <c r="F422" t="s">
        <v>19</v>
      </c>
      <c r="G422" t="s">
        <v>697</v>
      </c>
      <c r="H422" t="s">
        <v>698</v>
      </c>
      <c r="I422" t="s">
        <v>699</v>
      </c>
      <c r="J422" t="s">
        <v>700</v>
      </c>
      <c r="K422" t="s">
        <v>701</v>
      </c>
      <c r="L422" t="s">
        <v>702</v>
      </c>
      <c r="M422" t="s">
        <v>2982</v>
      </c>
      <c r="N422" t="s">
        <v>2983</v>
      </c>
    </row>
    <row r="423" spans="1:14" x14ac:dyDescent="0.25">
      <c r="A423">
        <v>31</v>
      </c>
      <c r="B423">
        <v>14</v>
      </c>
      <c r="C423" t="str">
        <f>INDEX(pitchers[rbiname],MATCH('2013_roster_v1.4'!$A423*100+'2013_roster_v1.4'!$B423,pitchers[[rbikey]:[rbikey]],0))</f>
        <v>Teheran</v>
      </c>
      <c r="D423">
        <f>INDEX(pitchers[SinkerVal],MATCH('2013_roster_v1.4'!$A423*100+'2013_roster_v1.4'!$B423,pitchers[[rbikey]:[rbikey]],0))</f>
        <v>5</v>
      </c>
      <c r="E423">
        <f>INDEX(pitchers[Stance],MATCH('2013_roster_v1.4'!$A423*100+'2013_roster_v1.4'!$B423,pitchers[[rbikey]:[rbikey]],0))</f>
        <v>0</v>
      </c>
      <c r="F423">
        <f>INDEX(pitchers[ERA],MATCH('2013_roster_v1.4'!$A423*100+'2013_roster_v1.4'!$B423,pitchers[[rbikey]:[rbikey]],0))</f>
        <v>3.81</v>
      </c>
      <c r="G423">
        <f>INDEX(pitchers[SinkSpd],MATCH('2013_roster_v1.4'!$A423*100+'2013_roster_v1.4'!$B423,pitchers[[rbikey]:[rbikey]],0))</f>
        <v>170</v>
      </c>
      <c r="H423">
        <f>INDEX(pitchers[RegSpd],MATCH('2013_roster_v1.4'!$A423*100+'2013_roster_v1.4'!$B423,pitchers[[rbikey]:[rbikey]],0))</f>
        <v>181</v>
      </c>
      <c r="I423">
        <f>INDEX(pitchers[FastSpd],MATCH('2013_roster_v1.4'!$A423*100+'2013_roster_v1.4'!$B423,pitchers[[rbikey]:[rbikey]],0))</f>
        <v>208</v>
      </c>
      <c r="J423">
        <f>INDEX(pitchers[LCurve],MATCH('2013_roster_v1.4'!$A423*100+'2013_roster_v1.4'!$B423,pitchers[[rbikey]:[rbikey]],0))</f>
        <v>7</v>
      </c>
      <c r="K423">
        <f>INDEX(pitchers[RCurve],MATCH('2013_roster_v1.4'!$A423*100+'2013_roster_v1.4'!$B423,pitchers[[rbikey]:[rbikey]],0))</f>
        <v>5</v>
      </c>
      <c r="L423">
        <f>INDEX(pitchers[Stamina],MATCH('2013_roster_v1.4'!$A423*100+'2013_roster_v1.4'!$B423,pitchers[[rbikey]:[rbikey]],0))</f>
        <v>49</v>
      </c>
      <c r="M423">
        <v>115</v>
      </c>
      <c r="N423">
        <v>141</v>
      </c>
    </row>
    <row r="424" spans="1:14" x14ac:dyDescent="0.25">
      <c r="A424">
        <v>31</v>
      </c>
      <c r="B424">
        <v>15</v>
      </c>
      <c r="C424" t="str">
        <f>INDEX(pitchers[rbiname],MATCH('2013_roster_v1.4'!$A424*100+'2013_roster_v1.4'!$B424,pitchers[[rbikey]:[rbikey]],0))</f>
        <v>M.Fried</v>
      </c>
      <c r="D424">
        <f>INDEX(pitchers[SinkerVal],MATCH('2013_roster_v1.4'!$A424*100+'2013_roster_v1.4'!$B424,pitchers[[rbikey]:[rbikey]],0))</f>
        <v>5</v>
      </c>
      <c r="E424">
        <f>INDEX(pitchers[Stance],MATCH('2013_roster_v1.4'!$A424*100+'2013_roster_v1.4'!$B424,pitchers[[rbikey]:[rbikey]],0))</f>
        <v>1</v>
      </c>
      <c r="F424">
        <f>INDEX(pitchers[ERA],MATCH('2013_roster_v1.4'!$A424*100+'2013_roster_v1.4'!$B424,pitchers[[rbikey]:[rbikey]],0))</f>
        <v>4.0199999999999996</v>
      </c>
      <c r="G424">
        <f>INDEX(pitchers[SinkSpd],MATCH('2013_roster_v1.4'!$A424*100+'2013_roster_v1.4'!$B424,pitchers[[rbikey]:[rbikey]],0))</f>
        <v>172</v>
      </c>
      <c r="H424">
        <f>INDEX(pitchers[RegSpd],MATCH('2013_roster_v1.4'!$A424*100+'2013_roster_v1.4'!$B424,pitchers[[rbikey]:[rbikey]],0))</f>
        <v>184</v>
      </c>
      <c r="I424">
        <f>INDEX(pitchers[FastSpd],MATCH('2013_roster_v1.4'!$A424*100+'2013_roster_v1.4'!$B424,pitchers[[rbikey]:[rbikey]],0))</f>
        <v>211</v>
      </c>
      <c r="J424">
        <f>INDEX(pitchers[LCurve],MATCH('2013_roster_v1.4'!$A424*100+'2013_roster_v1.4'!$B424,pitchers[[rbikey]:[rbikey]],0))</f>
        <v>5</v>
      </c>
      <c r="K424">
        <f>INDEX(pitchers[RCurve],MATCH('2013_roster_v1.4'!$A424*100+'2013_roster_v1.4'!$B424,pitchers[[rbikey]:[rbikey]],0))</f>
        <v>7</v>
      </c>
      <c r="L424">
        <f>INDEX(pitchers[Stamina],MATCH('2013_roster_v1.4'!$A424*100+'2013_roster_v1.4'!$B424,pitchers[[rbikey]:[rbikey]],0))</f>
        <v>48</v>
      </c>
      <c r="M424">
        <v>119</v>
      </c>
      <c r="N424">
        <v>138</v>
      </c>
    </row>
    <row r="425" spans="1:14" x14ac:dyDescent="0.25">
      <c r="A425">
        <v>31</v>
      </c>
      <c r="B425">
        <v>16</v>
      </c>
      <c r="C425" t="str">
        <f>INDEX(pitchers[rbiname],MATCH('2013_roster_v1.4'!$A425*100+'2013_roster_v1.4'!$B425,pitchers[[rbikey]:[rbikey]],0))</f>
        <v>M.Soroka</v>
      </c>
      <c r="D425">
        <f>INDEX(pitchers[SinkerVal],MATCH('2013_roster_v1.4'!$A425*100+'2013_roster_v1.4'!$B425,pitchers[[rbikey]:[rbikey]],0))</f>
        <v>10</v>
      </c>
      <c r="E425">
        <f>INDEX(pitchers[Stance],MATCH('2013_roster_v1.4'!$A425*100+'2013_roster_v1.4'!$B425,pitchers[[rbikey]:[rbikey]],0))</f>
        <v>0</v>
      </c>
      <c r="F425">
        <f>INDEX(pitchers[ERA],MATCH('2013_roster_v1.4'!$A425*100+'2013_roster_v1.4'!$B425,pitchers[[rbikey]:[rbikey]],0))</f>
        <v>2.68</v>
      </c>
      <c r="G425">
        <f>INDEX(pitchers[SinkSpd],MATCH('2013_roster_v1.4'!$A425*100+'2013_roster_v1.4'!$B425,pitchers[[rbikey]:[rbikey]],0))</f>
        <v>166</v>
      </c>
      <c r="H425">
        <f>INDEX(pitchers[RegSpd],MATCH('2013_roster_v1.4'!$A425*100+'2013_roster_v1.4'!$B425,pitchers[[rbikey]:[rbikey]],0))</f>
        <v>179</v>
      </c>
      <c r="I425">
        <f>INDEX(pitchers[FastSpd],MATCH('2013_roster_v1.4'!$A425*100+'2013_roster_v1.4'!$B425,pitchers[[rbikey]:[rbikey]],0))</f>
        <v>205</v>
      </c>
      <c r="J425">
        <f>INDEX(pitchers[LCurve],MATCH('2013_roster_v1.4'!$A425*100+'2013_roster_v1.4'!$B425,pitchers[[rbikey]:[rbikey]],0))</f>
        <v>10</v>
      </c>
      <c r="K425">
        <f>INDEX(pitchers[RCurve],MATCH('2013_roster_v1.4'!$A425*100+'2013_roster_v1.4'!$B425,pitchers[[rbikey]:[rbikey]],0))</f>
        <v>7</v>
      </c>
      <c r="L425">
        <f>INDEX(pitchers[Stamina],MATCH('2013_roster_v1.4'!$A425*100+'2013_roster_v1.4'!$B425,pitchers[[rbikey]:[rbikey]],0))</f>
        <v>51</v>
      </c>
      <c r="M425">
        <v>120</v>
      </c>
      <c r="N425">
        <v>137</v>
      </c>
    </row>
    <row r="426" spans="1:14" x14ac:dyDescent="0.25">
      <c r="A426">
        <v>31</v>
      </c>
      <c r="B426">
        <v>17</v>
      </c>
      <c r="C426" t="str">
        <f>INDEX(pitchers[rbiname],MATCH('2013_roster_v1.4'!$A426*100+'2013_roster_v1.4'!$B426,pitchers[[rbikey]:[rbikey]],0))</f>
        <v>Foltynew</v>
      </c>
      <c r="D426">
        <f>INDEX(pitchers[SinkerVal],MATCH('2013_roster_v1.4'!$A426*100+'2013_roster_v1.4'!$B426,pitchers[[rbikey]:[rbikey]],0))</f>
        <v>7</v>
      </c>
      <c r="E426">
        <f>INDEX(pitchers[Stance],MATCH('2013_roster_v1.4'!$A426*100+'2013_roster_v1.4'!$B426,pitchers[[rbikey]:[rbikey]],0))</f>
        <v>0</v>
      </c>
      <c r="F426">
        <f>INDEX(pitchers[ERA],MATCH('2013_roster_v1.4'!$A426*100+'2013_roster_v1.4'!$B426,pitchers[[rbikey]:[rbikey]],0))</f>
        <v>4.54</v>
      </c>
      <c r="G426">
        <f>INDEX(pitchers[SinkSpd],MATCH('2013_roster_v1.4'!$A426*100+'2013_roster_v1.4'!$B426,pitchers[[rbikey]:[rbikey]],0))</f>
        <v>169</v>
      </c>
      <c r="H426">
        <f>INDEX(pitchers[RegSpd],MATCH('2013_roster_v1.4'!$A426*100+'2013_roster_v1.4'!$B426,pitchers[[rbikey]:[rbikey]],0))</f>
        <v>181</v>
      </c>
      <c r="I426">
        <f>INDEX(pitchers[FastSpd],MATCH('2013_roster_v1.4'!$A426*100+'2013_roster_v1.4'!$B426,pitchers[[rbikey]:[rbikey]],0))</f>
        <v>208</v>
      </c>
      <c r="J426">
        <f>INDEX(pitchers[LCurve],MATCH('2013_roster_v1.4'!$A426*100+'2013_roster_v1.4'!$B426,pitchers[[rbikey]:[rbikey]],0))</f>
        <v>8</v>
      </c>
      <c r="K426">
        <f>INDEX(pitchers[RCurve],MATCH('2013_roster_v1.4'!$A426*100+'2013_roster_v1.4'!$B426,pitchers[[rbikey]:[rbikey]],0))</f>
        <v>5</v>
      </c>
      <c r="L426">
        <f>INDEX(pitchers[Stamina],MATCH('2013_roster_v1.4'!$A426*100+'2013_roster_v1.4'!$B426,pitchers[[rbikey]:[rbikey]],0))</f>
        <v>50</v>
      </c>
      <c r="M426">
        <v>120</v>
      </c>
      <c r="N426">
        <v>136</v>
      </c>
    </row>
    <row r="427" spans="1:14" x14ac:dyDescent="0.25">
      <c r="A427">
        <v>31</v>
      </c>
      <c r="B427">
        <v>18</v>
      </c>
      <c r="C427" t="str">
        <f>INDEX(pitchers[rbiname],MATCH('2013_roster_v1.4'!$A427*100+'2013_roster_v1.4'!$B427,pitchers[[rbikey]:[rbikey]],0))</f>
        <v>Jackson</v>
      </c>
      <c r="D427">
        <f>INDEX(pitchers[SinkerVal],MATCH('2013_roster_v1.4'!$A427*100+'2013_roster_v1.4'!$B427,pitchers[[rbikey]:[rbikey]],0))</f>
        <v>4</v>
      </c>
      <c r="E427">
        <f>INDEX(pitchers[Stance],MATCH('2013_roster_v1.4'!$A427*100+'2013_roster_v1.4'!$B427,pitchers[[rbikey]:[rbikey]],0))</f>
        <v>0</v>
      </c>
      <c r="F427">
        <f>INDEX(pitchers[ERA],MATCH('2013_roster_v1.4'!$A427*100+'2013_roster_v1.4'!$B427,pitchers[[rbikey]:[rbikey]],0))</f>
        <v>3.84</v>
      </c>
      <c r="G427">
        <f>INDEX(pitchers[SinkSpd],MATCH('2013_roster_v1.4'!$A427*100+'2013_roster_v1.4'!$B427,pitchers[[rbikey]:[rbikey]],0))</f>
        <v>173</v>
      </c>
      <c r="H427">
        <f>INDEX(pitchers[RegSpd],MATCH('2013_roster_v1.4'!$A427*100+'2013_roster_v1.4'!$B427,pitchers[[rbikey]:[rbikey]],0))</f>
        <v>189</v>
      </c>
      <c r="I427">
        <f>INDEX(pitchers[FastSpd],MATCH('2013_roster_v1.4'!$A427*100+'2013_roster_v1.4'!$B427,pitchers[[rbikey]:[rbikey]],0))</f>
        <v>215</v>
      </c>
      <c r="J427">
        <f>INDEX(pitchers[LCurve],MATCH('2013_roster_v1.4'!$A427*100+'2013_roster_v1.4'!$B427,pitchers[[rbikey]:[rbikey]],0))</f>
        <v>6</v>
      </c>
      <c r="K427">
        <f>INDEX(pitchers[RCurve],MATCH('2013_roster_v1.4'!$A427*100+'2013_roster_v1.4'!$B427,pitchers[[rbikey]:[rbikey]],0))</f>
        <v>4</v>
      </c>
      <c r="L427">
        <f>INDEX(pitchers[Stamina],MATCH('2013_roster_v1.4'!$A427*100+'2013_roster_v1.4'!$B427,pitchers[[rbikey]:[rbikey]],0))</f>
        <v>15</v>
      </c>
      <c r="M427">
        <v>115</v>
      </c>
      <c r="N427">
        <v>141</v>
      </c>
    </row>
    <row r="428" spans="1:14" x14ac:dyDescent="0.25">
      <c r="A428">
        <v>31</v>
      </c>
      <c r="B428">
        <v>19</v>
      </c>
      <c r="C428" t="str">
        <f>INDEX(pitchers[rbiname],MATCH('2013_roster_v1.4'!$A428*100+'2013_roster_v1.4'!$B428,pitchers[[rbikey]:[rbikey]],0))</f>
        <v>Keuchel</v>
      </c>
      <c r="D428">
        <f>INDEX(pitchers[SinkerVal],MATCH('2013_roster_v1.4'!$A428*100+'2013_roster_v1.4'!$B428,pitchers[[rbikey]:[rbikey]],0))</f>
        <v>5</v>
      </c>
      <c r="E428">
        <f>INDEX(pitchers[Stance],MATCH('2013_roster_v1.4'!$A428*100+'2013_roster_v1.4'!$B428,pitchers[[rbikey]:[rbikey]],0))</f>
        <v>1</v>
      </c>
      <c r="F428">
        <f>INDEX(pitchers[ERA],MATCH('2013_roster_v1.4'!$A428*100+'2013_roster_v1.4'!$B428,pitchers[[rbikey]:[rbikey]],0))</f>
        <v>3.75</v>
      </c>
      <c r="G428">
        <f>INDEX(pitchers[SinkSpd],MATCH('2013_roster_v1.4'!$A428*100+'2013_roster_v1.4'!$B428,pitchers[[rbikey]:[rbikey]],0))</f>
        <v>166</v>
      </c>
      <c r="H428">
        <f>INDEX(pitchers[RegSpd],MATCH('2013_roster_v1.4'!$A428*100+'2013_roster_v1.4'!$B428,pitchers[[rbikey]:[rbikey]],0))</f>
        <v>179</v>
      </c>
      <c r="I428">
        <f>INDEX(pitchers[FastSpd],MATCH('2013_roster_v1.4'!$A428*100+'2013_roster_v1.4'!$B428,pitchers[[rbikey]:[rbikey]],0))</f>
        <v>205</v>
      </c>
      <c r="J428">
        <f>INDEX(pitchers[LCurve],MATCH('2013_roster_v1.4'!$A428*100+'2013_roster_v1.4'!$B428,pitchers[[rbikey]:[rbikey]],0))</f>
        <v>4</v>
      </c>
      <c r="K428">
        <f>INDEX(pitchers[RCurve],MATCH('2013_roster_v1.4'!$A428*100+'2013_roster_v1.4'!$B428,pitchers[[rbikey]:[rbikey]],0))</f>
        <v>7</v>
      </c>
      <c r="L428">
        <f>INDEX(pitchers[Stamina],MATCH('2013_roster_v1.4'!$A428*100+'2013_roster_v1.4'!$B428,pitchers[[rbikey]:[rbikey]],0))</f>
        <v>15</v>
      </c>
      <c r="M428">
        <v>116</v>
      </c>
      <c r="N428">
        <v>141</v>
      </c>
    </row>
    <row r="429" spans="1:14" x14ac:dyDescent="0.25">
      <c r="A429">
        <v>31</v>
      </c>
      <c r="B429">
        <v>20</v>
      </c>
      <c r="C429" t="str">
        <f>INDEX(pitchers[rbiname],MATCH('2013_roster_v1.4'!$A429*100+'2013_roster_v1.4'!$B429,pitchers[[rbikey]:[rbikey]],0))</f>
        <v>Gausman</v>
      </c>
      <c r="D429">
        <f>INDEX(pitchers[SinkerVal],MATCH('2013_roster_v1.4'!$A429*100+'2013_roster_v1.4'!$B429,pitchers[[rbikey]:[rbikey]],0))</f>
        <v>4</v>
      </c>
      <c r="E429">
        <f>INDEX(pitchers[Stance],MATCH('2013_roster_v1.4'!$A429*100+'2013_roster_v1.4'!$B429,pitchers[[rbikey]:[rbikey]],0))</f>
        <v>0</v>
      </c>
      <c r="F429">
        <f>INDEX(pitchers[ERA],MATCH('2013_roster_v1.4'!$A429*100+'2013_roster_v1.4'!$B429,pitchers[[rbikey]:[rbikey]],0))</f>
        <v>6.19</v>
      </c>
      <c r="G429">
        <f>INDEX(pitchers[SinkSpd],MATCH('2013_roster_v1.4'!$A429*100+'2013_roster_v1.4'!$B429,pitchers[[rbikey]:[rbikey]],0))</f>
        <v>173</v>
      </c>
      <c r="H429">
        <f>INDEX(pitchers[RegSpd],MATCH('2013_roster_v1.4'!$A429*100+'2013_roster_v1.4'!$B429,pitchers[[rbikey]:[rbikey]],0))</f>
        <v>184</v>
      </c>
      <c r="I429">
        <f>INDEX(pitchers[FastSpd],MATCH('2013_roster_v1.4'!$A429*100+'2013_roster_v1.4'!$B429,pitchers[[rbikey]:[rbikey]],0))</f>
        <v>211</v>
      </c>
      <c r="J429">
        <f>INDEX(pitchers[LCurve],MATCH('2013_roster_v1.4'!$A429*100+'2013_roster_v1.4'!$B429,pitchers[[rbikey]:[rbikey]],0))</f>
        <v>5</v>
      </c>
      <c r="K429">
        <f>INDEX(pitchers[RCurve],MATCH('2013_roster_v1.4'!$A429*100+'2013_roster_v1.4'!$B429,pitchers[[rbikey]:[rbikey]],0))</f>
        <v>3</v>
      </c>
      <c r="L429">
        <f>INDEX(pitchers[Stamina],MATCH('2013_roster_v1.4'!$A429*100+'2013_roster_v1.4'!$B429,pitchers[[rbikey]:[rbikey]],0))</f>
        <v>15</v>
      </c>
      <c r="M429">
        <v>115</v>
      </c>
      <c r="N429">
        <v>141</v>
      </c>
    </row>
    <row r="430" spans="1:14" x14ac:dyDescent="0.25">
      <c r="A430">
        <v>31</v>
      </c>
      <c r="B430">
        <v>21</v>
      </c>
      <c r="C430" t="str">
        <f>INDEX(pitchers[rbiname],MATCH('2013_roster_v1.4'!$A430*100+'2013_roster_v1.4'!$B430,pitchers[[rbikey]:[rbikey]],0))</f>
        <v>J.Tomlin</v>
      </c>
      <c r="D430">
        <f>INDEX(pitchers[SinkerVal],MATCH('2013_roster_v1.4'!$A430*100+'2013_roster_v1.4'!$B430,pitchers[[rbikey]:[rbikey]],0))</f>
        <v>9</v>
      </c>
      <c r="E430">
        <f>INDEX(pitchers[Stance],MATCH('2013_roster_v1.4'!$A430*100+'2013_roster_v1.4'!$B430,pitchers[[rbikey]:[rbikey]],0))</f>
        <v>0</v>
      </c>
      <c r="F430">
        <f>INDEX(pitchers[ERA],MATCH('2013_roster_v1.4'!$A430*100+'2013_roster_v1.4'!$B430,pitchers[[rbikey]:[rbikey]],0))</f>
        <v>3.74</v>
      </c>
      <c r="G430">
        <f>INDEX(pitchers[SinkSpd],MATCH('2013_roster_v1.4'!$A430*100+'2013_roster_v1.4'!$B430,pitchers[[rbikey]:[rbikey]],0))</f>
        <v>158</v>
      </c>
      <c r="H430">
        <f>INDEX(pitchers[RegSpd],MATCH('2013_roster_v1.4'!$A430*100+'2013_roster_v1.4'!$B430,pitchers[[rbikey]:[rbikey]],0))</f>
        <v>174</v>
      </c>
      <c r="I430">
        <f>INDEX(pitchers[FastSpd],MATCH('2013_roster_v1.4'!$A430*100+'2013_roster_v1.4'!$B430,pitchers[[rbikey]:[rbikey]],0))</f>
        <v>199</v>
      </c>
      <c r="J430">
        <f>INDEX(pitchers[LCurve],MATCH('2013_roster_v1.4'!$A430*100+'2013_roster_v1.4'!$B430,pitchers[[rbikey]:[rbikey]],0))</f>
        <v>10</v>
      </c>
      <c r="K430">
        <f>INDEX(pitchers[RCurve],MATCH('2013_roster_v1.4'!$A430*100+'2013_roster_v1.4'!$B430,pitchers[[rbikey]:[rbikey]],0))</f>
        <v>7</v>
      </c>
      <c r="L430">
        <f>INDEX(pitchers[Stamina],MATCH('2013_roster_v1.4'!$A430*100+'2013_roster_v1.4'!$B430,pitchers[[rbikey]:[rbikey]],0))</f>
        <v>15</v>
      </c>
      <c r="M430">
        <v>112</v>
      </c>
      <c r="N430">
        <v>144</v>
      </c>
    </row>
    <row r="431" spans="1:14" x14ac:dyDescent="0.25">
      <c r="A431">
        <v>31</v>
      </c>
      <c r="B431">
        <v>22</v>
      </c>
      <c r="C431" t="str">
        <f>INDEX(pitchers[rbiname],MATCH('2013_roster_v1.4'!$A431*100+'2013_roster_v1.4'!$B431,pitchers[[rbikey]:[rbikey]],0))</f>
        <v>Newcomb</v>
      </c>
      <c r="D431">
        <f>INDEX(pitchers[SinkerVal],MATCH('2013_roster_v1.4'!$A431*100+'2013_roster_v1.4'!$B431,pitchers[[rbikey]:[rbikey]],0))</f>
        <v>6</v>
      </c>
      <c r="E431">
        <f>INDEX(pitchers[Stance],MATCH('2013_roster_v1.4'!$A431*100+'2013_roster_v1.4'!$B431,pitchers[[rbikey]:[rbikey]],0))</f>
        <v>1</v>
      </c>
      <c r="F431">
        <f>INDEX(pitchers[ERA],MATCH('2013_roster_v1.4'!$A431*100+'2013_roster_v1.4'!$B431,pitchers[[rbikey]:[rbikey]],0))</f>
        <v>3.16</v>
      </c>
      <c r="G431">
        <f>INDEX(pitchers[SinkSpd],MATCH('2013_roster_v1.4'!$A431*100+'2013_roster_v1.4'!$B431,pitchers[[rbikey]:[rbikey]],0))</f>
        <v>170</v>
      </c>
      <c r="H431">
        <f>INDEX(pitchers[RegSpd],MATCH('2013_roster_v1.4'!$A431*100+'2013_roster_v1.4'!$B431,pitchers[[rbikey]:[rbikey]],0))</f>
        <v>182</v>
      </c>
      <c r="I431">
        <f>INDEX(pitchers[FastSpd],MATCH('2013_roster_v1.4'!$A431*100+'2013_roster_v1.4'!$B431,pitchers[[rbikey]:[rbikey]],0))</f>
        <v>209</v>
      </c>
      <c r="J431">
        <f>INDEX(pitchers[LCurve],MATCH('2013_roster_v1.4'!$A431*100+'2013_roster_v1.4'!$B431,pitchers[[rbikey]:[rbikey]],0))</f>
        <v>5</v>
      </c>
      <c r="K431">
        <f>INDEX(pitchers[RCurve],MATCH('2013_roster_v1.4'!$A431*100+'2013_roster_v1.4'!$B431,pitchers[[rbikey]:[rbikey]],0))</f>
        <v>7</v>
      </c>
      <c r="L431">
        <f>INDEX(pitchers[Stamina],MATCH('2013_roster_v1.4'!$A431*100+'2013_roster_v1.4'!$B431,pitchers[[rbikey]:[rbikey]],0))</f>
        <v>15</v>
      </c>
      <c r="M431">
        <v>120</v>
      </c>
      <c r="N431">
        <v>138</v>
      </c>
    </row>
    <row r="432" spans="1:14" x14ac:dyDescent="0.25">
      <c r="A432">
        <v>31</v>
      </c>
      <c r="B432">
        <v>23</v>
      </c>
      <c r="C432" t="str">
        <f>INDEX(pitchers[rbiname],MATCH('2013_roster_v1.4'!$A432*100+'2013_roster_v1.4'!$B432,pitchers[[rbikey]:[rbikey]],0))</f>
        <v>Toussain</v>
      </c>
      <c r="D432">
        <f>INDEX(pitchers[SinkerVal],MATCH('2013_roster_v1.4'!$A432*100+'2013_roster_v1.4'!$B432,pitchers[[rbikey]:[rbikey]],0))</f>
        <v>2</v>
      </c>
      <c r="E432">
        <f>INDEX(pitchers[Stance],MATCH('2013_roster_v1.4'!$A432*100+'2013_roster_v1.4'!$B432,pitchers[[rbikey]:[rbikey]],0))</f>
        <v>0</v>
      </c>
      <c r="F432">
        <f>INDEX(pitchers[ERA],MATCH('2013_roster_v1.4'!$A432*100+'2013_roster_v1.4'!$B432,pitchers[[rbikey]:[rbikey]],0))</f>
        <v>5.62</v>
      </c>
      <c r="G432">
        <f>INDEX(pitchers[SinkSpd],MATCH('2013_roster_v1.4'!$A432*100+'2013_roster_v1.4'!$B432,pitchers[[rbikey]:[rbikey]],0))</f>
        <v>173</v>
      </c>
      <c r="H432">
        <f>INDEX(pitchers[RegSpd],MATCH('2013_roster_v1.4'!$A432*100+'2013_roster_v1.4'!$B432,pitchers[[rbikey]:[rbikey]],0))</f>
        <v>185</v>
      </c>
      <c r="I432">
        <f>INDEX(pitchers[FastSpd],MATCH('2013_roster_v1.4'!$A432*100+'2013_roster_v1.4'!$B432,pitchers[[rbikey]:[rbikey]],0))</f>
        <v>211</v>
      </c>
      <c r="J432">
        <f>INDEX(pitchers[LCurve],MATCH('2013_roster_v1.4'!$A432*100+'2013_roster_v1.4'!$B432,pitchers[[rbikey]:[rbikey]],0))</f>
        <v>3</v>
      </c>
      <c r="K432">
        <f>INDEX(pitchers[RCurve],MATCH('2013_roster_v1.4'!$A432*100+'2013_roster_v1.4'!$B432,pitchers[[rbikey]:[rbikey]],0))</f>
        <v>2</v>
      </c>
      <c r="L432">
        <f>INDEX(pitchers[Stamina],MATCH('2013_roster_v1.4'!$A432*100+'2013_roster_v1.4'!$B432,pitchers[[rbikey]:[rbikey]],0))</f>
        <v>15</v>
      </c>
      <c r="M432">
        <v>120</v>
      </c>
      <c r="N432">
        <v>137</v>
      </c>
    </row>
    <row r="433" spans="1:14" x14ac:dyDescent="0.25">
      <c r="A433">
        <v>32</v>
      </c>
      <c r="B433">
        <v>14</v>
      </c>
      <c r="C433" t="str">
        <f>INDEX(pitchers[rbiname],MATCH('2013_roster_v1.4'!$A433*100+'2013_roster_v1.4'!$B433,pitchers[[rbikey]:[rbikey]],0))</f>
        <v>Darvish</v>
      </c>
      <c r="D433">
        <f>INDEX(pitchers[SinkerVal],MATCH('2013_roster_v1.4'!$A433*100+'2013_roster_v1.4'!$B433,pitchers[[rbikey]:[rbikey]],0))</f>
        <v>10</v>
      </c>
      <c r="E433">
        <f>INDEX(pitchers[Stance],MATCH('2013_roster_v1.4'!$A433*100+'2013_roster_v1.4'!$B433,pitchers[[rbikey]:[rbikey]],0))</f>
        <v>0</v>
      </c>
      <c r="F433">
        <f>INDEX(pitchers[ERA],MATCH('2013_roster_v1.4'!$A433*100+'2013_roster_v1.4'!$B433,pitchers[[rbikey]:[rbikey]],0))</f>
        <v>3.98</v>
      </c>
      <c r="G433">
        <f>INDEX(pitchers[SinkSpd],MATCH('2013_roster_v1.4'!$A433*100+'2013_roster_v1.4'!$B433,pitchers[[rbikey]:[rbikey]],0))</f>
        <v>175</v>
      </c>
      <c r="H433">
        <f>INDEX(pitchers[RegSpd],MATCH('2013_roster_v1.4'!$A433*100+'2013_roster_v1.4'!$B433,pitchers[[rbikey]:[rbikey]],0))</f>
        <v>187</v>
      </c>
      <c r="I433">
        <f>INDEX(pitchers[FastSpd],MATCH('2013_roster_v1.4'!$A433*100+'2013_roster_v1.4'!$B433,pitchers[[rbikey]:[rbikey]],0))</f>
        <v>214</v>
      </c>
      <c r="J433">
        <f>INDEX(pitchers[LCurve],MATCH('2013_roster_v1.4'!$A433*100+'2013_roster_v1.4'!$B433,pitchers[[rbikey]:[rbikey]],0))</f>
        <v>10</v>
      </c>
      <c r="K433">
        <f>INDEX(pitchers[RCurve],MATCH('2013_roster_v1.4'!$A433*100+'2013_roster_v1.4'!$B433,pitchers[[rbikey]:[rbikey]],0))</f>
        <v>7</v>
      </c>
      <c r="L433">
        <f>INDEX(pitchers[Stamina],MATCH('2013_roster_v1.4'!$A433*100+'2013_roster_v1.4'!$B433,pitchers[[rbikey]:[rbikey]],0))</f>
        <v>50</v>
      </c>
      <c r="M433">
        <v>116</v>
      </c>
      <c r="N433">
        <v>140</v>
      </c>
    </row>
    <row r="434" spans="1:14" x14ac:dyDescent="0.25">
      <c r="A434">
        <v>32</v>
      </c>
      <c r="B434">
        <v>15</v>
      </c>
      <c r="C434" t="str">
        <f>INDEX(pitchers[rbiname],MATCH('2013_roster_v1.4'!$A434*100+'2013_roster_v1.4'!$B434,pitchers[[rbikey]:[rbikey]],0))</f>
        <v>Quintana</v>
      </c>
      <c r="D434">
        <f>INDEX(pitchers[SinkerVal],MATCH('2013_roster_v1.4'!$A434*100+'2013_roster_v1.4'!$B434,pitchers[[rbikey]:[rbikey]],0))</f>
        <v>5</v>
      </c>
      <c r="E434">
        <f>INDEX(pitchers[Stance],MATCH('2013_roster_v1.4'!$A434*100+'2013_roster_v1.4'!$B434,pitchers[[rbikey]:[rbikey]],0))</f>
        <v>1</v>
      </c>
      <c r="F434">
        <f>INDEX(pitchers[ERA],MATCH('2013_roster_v1.4'!$A434*100+'2013_roster_v1.4'!$B434,pitchers[[rbikey]:[rbikey]],0))</f>
        <v>4.68</v>
      </c>
      <c r="G434">
        <f>INDEX(pitchers[SinkSpd],MATCH('2013_roster_v1.4'!$A434*100+'2013_roster_v1.4'!$B434,pitchers[[rbikey]:[rbikey]],0))</f>
        <v>168</v>
      </c>
      <c r="H434">
        <f>INDEX(pitchers[RegSpd],MATCH('2013_roster_v1.4'!$A434*100+'2013_roster_v1.4'!$B434,pitchers[[rbikey]:[rbikey]],0))</f>
        <v>181</v>
      </c>
      <c r="I434">
        <f>INDEX(pitchers[FastSpd],MATCH('2013_roster_v1.4'!$A434*100+'2013_roster_v1.4'!$B434,pitchers[[rbikey]:[rbikey]],0))</f>
        <v>207</v>
      </c>
      <c r="J434">
        <f>INDEX(pitchers[LCurve],MATCH('2013_roster_v1.4'!$A434*100+'2013_roster_v1.4'!$B434,pitchers[[rbikey]:[rbikey]],0))</f>
        <v>4</v>
      </c>
      <c r="K434">
        <f>INDEX(pitchers[RCurve],MATCH('2013_roster_v1.4'!$A434*100+'2013_roster_v1.4'!$B434,pitchers[[rbikey]:[rbikey]],0))</f>
        <v>6</v>
      </c>
      <c r="L434">
        <f>INDEX(pitchers[Stamina],MATCH('2013_roster_v1.4'!$A434*100+'2013_roster_v1.4'!$B434,pitchers[[rbikey]:[rbikey]],0))</f>
        <v>49</v>
      </c>
      <c r="M434">
        <v>113</v>
      </c>
      <c r="N434">
        <v>143</v>
      </c>
    </row>
    <row r="435" spans="1:14" x14ac:dyDescent="0.25">
      <c r="A435">
        <v>32</v>
      </c>
      <c r="B435">
        <v>16</v>
      </c>
      <c r="C435" t="str">
        <f>INDEX(pitchers[rbiname],MATCH('2013_roster_v1.4'!$A435*100+'2013_roster_v1.4'!$B435,pitchers[[rbikey]:[rbikey]],0))</f>
        <v>J.Lester</v>
      </c>
      <c r="D435">
        <f>INDEX(pitchers[SinkerVal],MATCH('2013_roster_v1.4'!$A435*100+'2013_roster_v1.4'!$B435,pitchers[[rbikey]:[rbikey]],0))</f>
        <v>3</v>
      </c>
      <c r="E435">
        <f>INDEX(pitchers[Stance],MATCH('2013_roster_v1.4'!$A435*100+'2013_roster_v1.4'!$B435,pitchers[[rbikey]:[rbikey]],0))</f>
        <v>1</v>
      </c>
      <c r="F435">
        <f>INDEX(pitchers[ERA],MATCH('2013_roster_v1.4'!$A435*100+'2013_roster_v1.4'!$B435,pitchers[[rbikey]:[rbikey]],0))</f>
        <v>4.46</v>
      </c>
      <c r="G435">
        <f>INDEX(pitchers[SinkSpd],MATCH('2013_roster_v1.4'!$A435*100+'2013_roster_v1.4'!$B435,pitchers[[rbikey]:[rbikey]],0))</f>
        <v>170</v>
      </c>
      <c r="H435">
        <f>INDEX(pitchers[RegSpd],MATCH('2013_roster_v1.4'!$A435*100+'2013_roster_v1.4'!$B435,pitchers[[rbikey]:[rbikey]],0))</f>
        <v>182</v>
      </c>
      <c r="I435">
        <f>INDEX(pitchers[FastSpd],MATCH('2013_roster_v1.4'!$A435*100+'2013_roster_v1.4'!$B435,pitchers[[rbikey]:[rbikey]],0))</f>
        <v>209</v>
      </c>
      <c r="J435">
        <f>INDEX(pitchers[LCurve],MATCH('2013_roster_v1.4'!$A435*100+'2013_roster_v1.4'!$B435,pitchers[[rbikey]:[rbikey]],0))</f>
        <v>3</v>
      </c>
      <c r="K435">
        <f>INDEX(pitchers[RCurve],MATCH('2013_roster_v1.4'!$A435*100+'2013_roster_v1.4'!$B435,pitchers[[rbikey]:[rbikey]],0))</f>
        <v>5</v>
      </c>
      <c r="L435">
        <f>INDEX(pitchers[Stamina],MATCH('2013_roster_v1.4'!$A435*100+'2013_roster_v1.4'!$B435,pitchers[[rbikey]:[rbikey]],0))</f>
        <v>50</v>
      </c>
      <c r="M435">
        <v>120</v>
      </c>
      <c r="N435">
        <v>136</v>
      </c>
    </row>
    <row r="436" spans="1:14" x14ac:dyDescent="0.25">
      <c r="A436">
        <v>32</v>
      </c>
      <c r="B436">
        <v>17</v>
      </c>
      <c r="C436" t="str">
        <f>INDEX(pitchers[rbiname],MATCH('2013_roster_v1.4'!$A436*100+'2013_roster_v1.4'!$B436,pitchers[[rbikey]:[rbikey]],0))</f>
        <v>Hendrick</v>
      </c>
      <c r="D436">
        <f>INDEX(pitchers[SinkerVal],MATCH('2013_roster_v1.4'!$A436*100+'2013_roster_v1.4'!$B436,pitchers[[rbikey]:[rbikey]],0))</f>
        <v>9</v>
      </c>
      <c r="E436">
        <f>INDEX(pitchers[Stance],MATCH('2013_roster_v1.4'!$A436*100+'2013_roster_v1.4'!$B436,pitchers[[rbikey]:[rbikey]],0))</f>
        <v>0</v>
      </c>
      <c r="F436">
        <f>INDEX(pitchers[ERA],MATCH('2013_roster_v1.4'!$A436*100+'2013_roster_v1.4'!$B436,pitchers[[rbikey]:[rbikey]],0))</f>
        <v>3.46</v>
      </c>
      <c r="G436">
        <f>INDEX(pitchers[SinkSpd],MATCH('2013_roster_v1.4'!$A436*100+'2013_roster_v1.4'!$B436,pitchers[[rbikey]:[rbikey]],0))</f>
        <v>167</v>
      </c>
      <c r="H436">
        <f>INDEX(pitchers[RegSpd],MATCH('2013_roster_v1.4'!$A436*100+'2013_roster_v1.4'!$B436,pitchers[[rbikey]:[rbikey]],0))</f>
        <v>180</v>
      </c>
      <c r="I436">
        <f>INDEX(pitchers[FastSpd],MATCH('2013_roster_v1.4'!$A436*100+'2013_roster_v1.4'!$B436,pitchers[[rbikey]:[rbikey]],0))</f>
        <v>206</v>
      </c>
      <c r="J436">
        <f>INDEX(pitchers[LCurve],MATCH('2013_roster_v1.4'!$A436*100+'2013_roster_v1.4'!$B436,pitchers[[rbikey]:[rbikey]],0))</f>
        <v>10</v>
      </c>
      <c r="K436">
        <f>INDEX(pitchers[RCurve],MATCH('2013_roster_v1.4'!$A436*100+'2013_roster_v1.4'!$B436,pitchers[[rbikey]:[rbikey]],0))</f>
        <v>6</v>
      </c>
      <c r="L436">
        <f>INDEX(pitchers[Stamina],MATCH('2013_roster_v1.4'!$A436*100+'2013_roster_v1.4'!$B436,pitchers[[rbikey]:[rbikey]],0))</f>
        <v>51</v>
      </c>
      <c r="M436">
        <v>120</v>
      </c>
      <c r="N436">
        <v>138</v>
      </c>
    </row>
    <row r="437" spans="1:14" x14ac:dyDescent="0.25">
      <c r="A437">
        <v>32</v>
      </c>
      <c r="B437">
        <v>18</v>
      </c>
      <c r="C437" t="str">
        <f>INDEX(pitchers[rbiname],MATCH('2013_roster_v1.4'!$A437*100+'2013_roster_v1.4'!$B437,pitchers[[rbikey]:[rbikey]],0))</f>
        <v>Kimbrel</v>
      </c>
      <c r="D437">
        <f>INDEX(pitchers[SinkerVal],MATCH('2013_roster_v1.4'!$A437*100+'2013_roster_v1.4'!$B437,pitchers[[rbikey]:[rbikey]],0))</f>
        <v>3</v>
      </c>
      <c r="E437">
        <f>INDEX(pitchers[Stance],MATCH('2013_roster_v1.4'!$A437*100+'2013_roster_v1.4'!$B437,pitchers[[rbikey]:[rbikey]],0))</f>
        <v>0</v>
      </c>
      <c r="F437">
        <f>INDEX(pitchers[ERA],MATCH('2013_roster_v1.4'!$A437*100+'2013_roster_v1.4'!$B437,pitchers[[rbikey]:[rbikey]],0))</f>
        <v>6.53</v>
      </c>
      <c r="G437">
        <f>INDEX(pitchers[SinkSpd],MATCH('2013_roster_v1.4'!$A437*100+'2013_roster_v1.4'!$B437,pitchers[[rbikey]:[rbikey]],0))</f>
        <v>174</v>
      </c>
      <c r="H437">
        <f>INDEX(pitchers[RegSpd],MATCH('2013_roster_v1.4'!$A437*100+'2013_roster_v1.4'!$B437,pitchers[[rbikey]:[rbikey]],0))</f>
        <v>189</v>
      </c>
      <c r="I437">
        <f>INDEX(pitchers[FastSpd],MATCH('2013_roster_v1.4'!$A437*100+'2013_roster_v1.4'!$B437,pitchers[[rbikey]:[rbikey]],0))</f>
        <v>215</v>
      </c>
      <c r="J437">
        <f>INDEX(pitchers[LCurve],MATCH('2013_roster_v1.4'!$A437*100+'2013_roster_v1.4'!$B437,pitchers[[rbikey]:[rbikey]],0))</f>
        <v>4</v>
      </c>
      <c r="K437">
        <f>INDEX(pitchers[RCurve],MATCH('2013_roster_v1.4'!$A437*100+'2013_roster_v1.4'!$B437,pitchers[[rbikey]:[rbikey]],0))</f>
        <v>3</v>
      </c>
      <c r="L437">
        <f>INDEX(pitchers[Stamina],MATCH('2013_roster_v1.4'!$A437*100+'2013_roster_v1.4'!$B437,pitchers[[rbikey]:[rbikey]],0))</f>
        <v>15</v>
      </c>
      <c r="M437">
        <v>113</v>
      </c>
      <c r="N437">
        <v>143</v>
      </c>
    </row>
    <row r="438" spans="1:14" x14ac:dyDescent="0.25">
      <c r="A438">
        <v>32</v>
      </c>
      <c r="B438">
        <v>19</v>
      </c>
      <c r="C438" t="str">
        <f>INDEX(pitchers[rbiname],MATCH('2013_roster_v1.4'!$A438*100+'2013_roster_v1.4'!$B438,pitchers[[rbikey]:[rbikey]],0))</f>
        <v>C.Hamels</v>
      </c>
      <c r="D438">
        <f>INDEX(pitchers[SinkerVal],MATCH('2013_roster_v1.4'!$A438*100+'2013_roster_v1.4'!$B438,pitchers[[rbikey]:[rbikey]],0))</f>
        <v>5</v>
      </c>
      <c r="E438">
        <f>INDEX(pitchers[Stance],MATCH('2013_roster_v1.4'!$A438*100+'2013_roster_v1.4'!$B438,pitchers[[rbikey]:[rbikey]],0))</f>
        <v>1</v>
      </c>
      <c r="F438">
        <f>INDEX(pitchers[ERA],MATCH('2013_roster_v1.4'!$A438*100+'2013_roster_v1.4'!$B438,pitchers[[rbikey]:[rbikey]],0))</f>
        <v>3.81</v>
      </c>
      <c r="G438">
        <f>INDEX(pitchers[SinkSpd],MATCH('2013_roster_v1.4'!$A438*100+'2013_roster_v1.4'!$B438,pitchers[[rbikey]:[rbikey]],0))</f>
        <v>172</v>
      </c>
      <c r="H438">
        <f>INDEX(pitchers[RegSpd],MATCH('2013_roster_v1.4'!$A438*100+'2013_roster_v1.4'!$B438,pitchers[[rbikey]:[rbikey]],0))</f>
        <v>183</v>
      </c>
      <c r="I438">
        <f>INDEX(pitchers[FastSpd],MATCH('2013_roster_v1.4'!$A438*100+'2013_roster_v1.4'!$B438,pitchers[[rbikey]:[rbikey]],0))</f>
        <v>210</v>
      </c>
      <c r="J438">
        <f>INDEX(pitchers[LCurve],MATCH('2013_roster_v1.4'!$A438*100+'2013_roster_v1.4'!$B438,pitchers[[rbikey]:[rbikey]],0))</f>
        <v>4</v>
      </c>
      <c r="K438">
        <f>INDEX(pitchers[RCurve],MATCH('2013_roster_v1.4'!$A438*100+'2013_roster_v1.4'!$B438,pitchers[[rbikey]:[rbikey]],0))</f>
        <v>6</v>
      </c>
      <c r="L438">
        <f>INDEX(pitchers[Stamina],MATCH('2013_roster_v1.4'!$A438*100+'2013_roster_v1.4'!$B438,pitchers[[rbikey]:[rbikey]],0))</f>
        <v>15</v>
      </c>
      <c r="M438">
        <v>113</v>
      </c>
      <c r="N438">
        <v>142</v>
      </c>
    </row>
    <row r="439" spans="1:14" x14ac:dyDescent="0.25">
      <c r="A439">
        <v>32</v>
      </c>
      <c r="B439">
        <v>20</v>
      </c>
      <c r="C439" t="str">
        <f>INDEX(pitchers[rbiname],MATCH('2013_roster_v1.4'!$A439*100+'2013_roster_v1.4'!$B439,pitchers[[rbikey]:[rbikey]],0))</f>
        <v>Chatwood</v>
      </c>
      <c r="D439">
        <f>INDEX(pitchers[SinkerVal],MATCH('2013_roster_v1.4'!$A439*100+'2013_roster_v1.4'!$B439,pitchers[[rbikey]:[rbikey]],0))</f>
        <v>5</v>
      </c>
      <c r="E439">
        <f>INDEX(pitchers[Stance],MATCH('2013_roster_v1.4'!$A439*100+'2013_roster_v1.4'!$B439,pitchers[[rbikey]:[rbikey]],0))</f>
        <v>0</v>
      </c>
      <c r="F439">
        <f>INDEX(pitchers[ERA],MATCH('2013_roster_v1.4'!$A439*100+'2013_roster_v1.4'!$B439,pitchers[[rbikey]:[rbikey]],0))</f>
        <v>3.76</v>
      </c>
      <c r="G439">
        <f>INDEX(pitchers[SinkSpd],MATCH('2013_roster_v1.4'!$A439*100+'2013_roster_v1.4'!$B439,pitchers[[rbikey]:[rbikey]],0))</f>
        <v>171</v>
      </c>
      <c r="H439">
        <f>INDEX(pitchers[RegSpd],MATCH('2013_roster_v1.4'!$A439*100+'2013_roster_v1.4'!$B439,pitchers[[rbikey]:[rbikey]],0))</f>
        <v>182</v>
      </c>
      <c r="I439">
        <f>INDEX(pitchers[FastSpd],MATCH('2013_roster_v1.4'!$A439*100+'2013_roster_v1.4'!$B439,pitchers[[rbikey]:[rbikey]],0))</f>
        <v>209</v>
      </c>
      <c r="J439">
        <f>INDEX(pitchers[LCurve],MATCH('2013_roster_v1.4'!$A439*100+'2013_roster_v1.4'!$B439,pitchers[[rbikey]:[rbikey]],0))</f>
        <v>7</v>
      </c>
      <c r="K439">
        <f>INDEX(pitchers[RCurve],MATCH('2013_roster_v1.4'!$A439*100+'2013_roster_v1.4'!$B439,pitchers[[rbikey]:[rbikey]],0))</f>
        <v>5</v>
      </c>
      <c r="L439">
        <f>INDEX(pitchers[Stamina],MATCH('2013_roster_v1.4'!$A439*100+'2013_roster_v1.4'!$B439,pitchers[[rbikey]:[rbikey]],0))</f>
        <v>15</v>
      </c>
      <c r="M439">
        <v>113</v>
      </c>
      <c r="N439">
        <v>142</v>
      </c>
    </row>
    <row r="440" spans="1:14" x14ac:dyDescent="0.25">
      <c r="A440">
        <v>32</v>
      </c>
      <c r="B440">
        <v>21</v>
      </c>
      <c r="C440" t="str">
        <f>INDEX(pitchers[rbiname],MATCH('2013_roster_v1.4'!$A440*100+'2013_roster_v1.4'!$B440,pitchers[[rbikey]:[rbikey]],0))</f>
        <v>S.Cishek</v>
      </c>
      <c r="D440">
        <f>INDEX(pitchers[SinkerVal],MATCH('2013_roster_v1.4'!$A440*100+'2013_roster_v1.4'!$B440,pitchers[[rbikey]:[rbikey]],0))</f>
        <v>8</v>
      </c>
      <c r="E440">
        <f>INDEX(pitchers[Stance],MATCH('2013_roster_v1.4'!$A440*100+'2013_roster_v1.4'!$B440,pitchers[[rbikey]:[rbikey]],0))</f>
        <v>0</v>
      </c>
      <c r="F440">
        <f>INDEX(pitchers[ERA],MATCH('2013_roster_v1.4'!$A440*100+'2013_roster_v1.4'!$B440,pitchers[[rbikey]:[rbikey]],0))</f>
        <v>2.95</v>
      </c>
      <c r="G440">
        <f>INDEX(pitchers[SinkSpd],MATCH('2013_roster_v1.4'!$A440*100+'2013_roster_v1.4'!$B440,pitchers[[rbikey]:[rbikey]],0))</f>
        <v>169</v>
      </c>
      <c r="H440">
        <f>INDEX(pitchers[RegSpd],MATCH('2013_roster_v1.4'!$A440*100+'2013_roster_v1.4'!$B440,pitchers[[rbikey]:[rbikey]],0))</f>
        <v>181</v>
      </c>
      <c r="I440">
        <f>INDEX(pitchers[FastSpd],MATCH('2013_roster_v1.4'!$A440*100+'2013_roster_v1.4'!$B440,pitchers[[rbikey]:[rbikey]],0))</f>
        <v>207</v>
      </c>
      <c r="J440">
        <f>INDEX(pitchers[LCurve],MATCH('2013_roster_v1.4'!$A440*100+'2013_roster_v1.4'!$B440,pitchers[[rbikey]:[rbikey]],0))</f>
        <v>9</v>
      </c>
      <c r="K440">
        <f>INDEX(pitchers[RCurve],MATCH('2013_roster_v1.4'!$A440*100+'2013_roster_v1.4'!$B440,pitchers[[rbikey]:[rbikey]],0))</f>
        <v>6</v>
      </c>
      <c r="L440">
        <f>INDEX(pitchers[Stamina],MATCH('2013_roster_v1.4'!$A440*100+'2013_roster_v1.4'!$B440,pitchers[[rbikey]:[rbikey]],0))</f>
        <v>15</v>
      </c>
      <c r="M440">
        <v>119</v>
      </c>
      <c r="N440">
        <v>138</v>
      </c>
    </row>
    <row r="441" spans="1:14" x14ac:dyDescent="0.25">
      <c r="A441">
        <v>32</v>
      </c>
      <c r="B441">
        <v>22</v>
      </c>
      <c r="C441" t="str">
        <f>INDEX(pitchers[rbiname],MATCH('2013_roster_v1.4'!$A441*100+'2013_roster_v1.4'!$B441,pitchers[[rbikey]:[rbikey]],0))</f>
        <v>K.Ryan</v>
      </c>
      <c r="D441">
        <f>INDEX(pitchers[SinkerVal],MATCH('2013_roster_v1.4'!$A441*100+'2013_roster_v1.4'!$B441,pitchers[[rbikey]:[rbikey]],0))</f>
        <v>5</v>
      </c>
      <c r="E441">
        <f>INDEX(pitchers[Stance],MATCH('2013_roster_v1.4'!$A441*100+'2013_roster_v1.4'!$B441,pitchers[[rbikey]:[rbikey]],0))</f>
        <v>1</v>
      </c>
      <c r="F441">
        <f>INDEX(pitchers[ERA],MATCH('2013_roster_v1.4'!$A441*100+'2013_roster_v1.4'!$B441,pitchers[[rbikey]:[rbikey]],0))</f>
        <v>3.54</v>
      </c>
      <c r="G441">
        <f>INDEX(pitchers[SinkSpd],MATCH('2013_roster_v1.4'!$A441*100+'2013_roster_v1.4'!$B441,pitchers[[rbikey]:[rbikey]],0))</f>
        <v>170</v>
      </c>
      <c r="H441">
        <f>INDEX(pitchers[RegSpd],MATCH('2013_roster_v1.4'!$A441*100+'2013_roster_v1.4'!$B441,pitchers[[rbikey]:[rbikey]],0))</f>
        <v>182</v>
      </c>
      <c r="I441">
        <f>INDEX(pitchers[FastSpd],MATCH('2013_roster_v1.4'!$A441*100+'2013_roster_v1.4'!$B441,pitchers[[rbikey]:[rbikey]],0))</f>
        <v>209</v>
      </c>
      <c r="J441">
        <f>INDEX(pitchers[LCurve],MATCH('2013_roster_v1.4'!$A441*100+'2013_roster_v1.4'!$B441,pitchers[[rbikey]:[rbikey]],0))</f>
        <v>4</v>
      </c>
      <c r="K441">
        <f>INDEX(pitchers[RCurve],MATCH('2013_roster_v1.4'!$A441*100+'2013_roster_v1.4'!$B441,pitchers[[rbikey]:[rbikey]],0))</f>
        <v>7</v>
      </c>
      <c r="L441">
        <f>INDEX(pitchers[Stamina],MATCH('2013_roster_v1.4'!$A441*100+'2013_roster_v1.4'!$B441,pitchers[[rbikey]:[rbikey]],0))</f>
        <v>15</v>
      </c>
      <c r="M441">
        <v>120</v>
      </c>
      <c r="N441">
        <v>136</v>
      </c>
    </row>
    <row r="442" spans="1:14" x14ac:dyDescent="0.25">
      <c r="A442">
        <v>32</v>
      </c>
      <c r="B442">
        <v>23</v>
      </c>
      <c r="C442" t="str">
        <f>INDEX(pitchers[rbiname],MATCH('2013_roster_v1.4'!$A442*100+'2013_roster_v1.4'!$B442,pitchers[[rbikey]:[rbikey]],0))</f>
        <v>Kintzler</v>
      </c>
      <c r="D442">
        <f>INDEX(pitchers[SinkerVal],MATCH('2013_roster_v1.4'!$A442*100+'2013_roster_v1.4'!$B442,pitchers[[rbikey]:[rbikey]],0))</f>
        <v>12</v>
      </c>
      <c r="E442">
        <f>INDEX(pitchers[Stance],MATCH('2013_roster_v1.4'!$A442*100+'2013_roster_v1.4'!$B442,pitchers[[rbikey]:[rbikey]],0))</f>
        <v>0</v>
      </c>
      <c r="F442">
        <f>INDEX(pitchers[ERA],MATCH('2013_roster_v1.4'!$A442*100+'2013_roster_v1.4'!$B442,pitchers[[rbikey]:[rbikey]],0))</f>
        <v>2.68</v>
      </c>
      <c r="G442">
        <f>INDEX(pitchers[SinkSpd],MATCH('2013_roster_v1.4'!$A442*100+'2013_roster_v1.4'!$B442,pitchers[[rbikey]:[rbikey]],0))</f>
        <v>167</v>
      </c>
      <c r="H442">
        <f>INDEX(pitchers[RegSpd],MATCH('2013_roster_v1.4'!$A442*100+'2013_roster_v1.4'!$B442,pitchers[[rbikey]:[rbikey]],0))</f>
        <v>179</v>
      </c>
      <c r="I442">
        <f>INDEX(pitchers[FastSpd],MATCH('2013_roster_v1.4'!$A442*100+'2013_roster_v1.4'!$B442,pitchers[[rbikey]:[rbikey]],0))</f>
        <v>206</v>
      </c>
      <c r="J442">
        <f>INDEX(pitchers[LCurve],MATCH('2013_roster_v1.4'!$A442*100+'2013_roster_v1.4'!$B442,pitchers[[rbikey]:[rbikey]],0))</f>
        <v>11</v>
      </c>
      <c r="K442">
        <f>INDEX(pitchers[RCurve],MATCH('2013_roster_v1.4'!$A442*100+'2013_roster_v1.4'!$B442,pitchers[[rbikey]:[rbikey]],0))</f>
        <v>7</v>
      </c>
      <c r="L442">
        <f>INDEX(pitchers[Stamina],MATCH('2013_roster_v1.4'!$A442*100+'2013_roster_v1.4'!$B442,pitchers[[rbikey]:[rbikey]],0))</f>
        <v>15</v>
      </c>
      <c r="M442">
        <v>122</v>
      </c>
      <c r="N442">
        <v>136</v>
      </c>
    </row>
    <row r="443" spans="1:14" x14ac:dyDescent="0.25">
      <c r="A443">
        <v>33</v>
      </c>
      <c r="B443">
        <v>14</v>
      </c>
      <c r="C443" t="str">
        <f>INDEX(pitchers[rbiname],MATCH('2013_roster_v1.4'!$A443*100+'2013_roster_v1.4'!$B443,pitchers[[rbikey]:[rbikey]],0))</f>
        <v>R.Ray</v>
      </c>
      <c r="D443">
        <f>INDEX(pitchers[SinkerVal],MATCH('2013_roster_v1.4'!$A443*100+'2013_roster_v1.4'!$B443,pitchers[[rbikey]:[rbikey]],0))</f>
        <v>5</v>
      </c>
      <c r="E443">
        <f>INDEX(pitchers[Stance],MATCH('2013_roster_v1.4'!$A443*100+'2013_roster_v1.4'!$B443,pitchers[[rbikey]:[rbikey]],0))</f>
        <v>1</v>
      </c>
      <c r="F443">
        <f>INDEX(pitchers[ERA],MATCH('2013_roster_v1.4'!$A443*100+'2013_roster_v1.4'!$B443,pitchers[[rbikey]:[rbikey]],0))</f>
        <v>4.34</v>
      </c>
      <c r="G443">
        <f>INDEX(pitchers[SinkSpd],MATCH('2013_roster_v1.4'!$A443*100+'2013_roster_v1.4'!$B443,pitchers[[rbikey]:[rbikey]],0))</f>
        <v>174</v>
      </c>
      <c r="H443">
        <f>INDEX(pitchers[RegSpd],MATCH('2013_roster_v1.4'!$A443*100+'2013_roster_v1.4'!$B443,pitchers[[rbikey]:[rbikey]],0))</f>
        <v>188</v>
      </c>
      <c r="I443">
        <f>INDEX(pitchers[FastSpd],MATCH('2013_roster_v1.4'!$A443*100+'2013_roster_v1.4'!$B443,pitchers[[rbikey]:[rbikey]],0))</f>
        <v>214</v>
      </c>
      <c r="J443">
        <f>INDEX(pitchers[LCurve],MATCH('2013_roster_v1.4'!$A443*100+'2013_roster_v1.4'!$B443,pitchers[[rbikey]:[rbikey]],0))</f>
        <v>5</v>
      </c>
      <c r="K443">
        <f>INDEX(pitchers[RCurve],MATCH('2013_roster_v1.4'!$A443*100+'2013_roster_v1.4'!$B443,pitchers[[rbikey]:[rbikey]],0))</f>
        <v>7</v>
      </c>
      <c r="L443">
        <f>INDEX(pitchers[Stamina],MATCH('2013_roster_v1.4'!$A443*100+'2013_roster_v1.4'!$B443,pitchers[[rbikey]:[rbikey]],0))</f>
        <v>49</v>
      </c>
      <c r="M443">
        <v>112</v>
      </c>
      <c r="N443">
        <v>144</v>
      </c>
    </row>
    <row r="444" spans="1:14" x14ac:dyDescent="0.25">
      <c r="A444">
        <v>33</v>
      </c>
      <c r="B444">
        <v>15</v>
      </c>
      <c r="C444" t="str">
        <f>INDEX(pitchers[rbiname],MATCH('2013_roster_v1.4'!$A444*100+'2013_roster_v1.4'!$B444,pitchers[[rbikey]:[rbikey]],0))</f>
        <v>M.Kelly</v>
      </c>
      <c r="D444">
        <f>INDEX(pitchers[SinkerVal],MATCH('2013_roster_v1.4'!$A444*100+'2013_roster_v1.4'!$B444,pitchers[[rbikey]:[rbikey]],0))</f>
        <v>6</v>
      </c>
      <c r="E444">
        <f>INDEX(pitchers[Stance],MATCH('2013_roster_v1.4'!$A444*100+'2013_roster_v1.4'!$B444,pitchers[[rbikey]:[rbikey]],0))</f>
        <v>0</v>
      </c>
      <c r="F444">
        <f>INDEX(pitchers[ERA],MATCH('2013_roster_v1.4'!$A444*100+'2013_roster_v1.4'!$B444,pitchers[[rbikey]:[rbikey]],0))</f>
        <v>4.42</v>
      </c>
      <c r="G444">
        <f>INDEX(pitchers[SinkSpd],MATCH('2013_roster_v1.4'!$A444*100+'2013_roster_v1.4'!$B444,pitchers[[rbikey]:[rbikey]],0))</f>
        <v>168</v>
      </c>
      <c r="H444">
        <f>INDEX(pitchers[RegSpd],MATCH('2013_roster_v1.4'!$A444*100+'2013_roster_v1.4'!$B444,pitchers[[rbikey]:[rbikey]],0))</f>
        <v>180</v>
      </c>
      <c r="I444">
        <f>INDEX(pitchers[FastSpd],MATCH('2013_roster_v1.4'!$A444*100+'2013_roster_v1.4'!$B444,pitchers[[rbikey]:[rbikey]],0))</f>
        <v>207</v>
      </c>
      <c r="J444">
        <f>INDEX(pitchers[LCurve],MATCH('2013_roster_v1.4'!$A444*100+'2013_roster_v1.4'!$B444,pitchers[[rbikey]:[rbikey]],0))</f>
        <v>7</v>
      </c>
      <c r="K444">
        <f>INDEX(pitchers[RCurve],MATCH('2013_roster_v1.4'!$A444*100+'2013_roster_v1.4'!$B444,pitchers[[rbikey]:[rbikey]],0))</f>
        <v>5</v>
      </c>
      <c r="L444">
        <f>INDEX(pitchers[Stamina],MATCH('2013_roster_v1.4'!$A444*100+'2013_roster_v1.4'!$B444,pitchers[[rbikey]:[rbikey]],0))</f>
        <v>50</v>
      </c>
      <c r="M444">
        <v>113</v>
      </c>
      <c r="N444">
        <v>143</v>
      </c>
    </row>
    <row r="445" spans="1:14" x14ac:dyDescent="0.25">
      <c r="A445">
        <v>33</v>
      </c>
      <c r="B445">
        <v>16</v>
      </c>
      <c r="C445" t="str">
        <f>INDEX(pitchers[rbiname],MATCH('2013_roster_v1.4'!$A445*100+'2013_roster_v1.4'!$B445,pitchers[[rbikey]:[rbikey]],0))</f>
        <v>Greinke</v>
      </c>
      <c r="D445">
        <f>INDEX(pitchers[SinkerVal],MATCH('2013_roster_v1.4'!$A445*100+'2013_roster_v1.4'!$B445,pitchers[[rbikey]:[rbikey]],0))</f>
        <v>12</v>
      </c>
      <c r="E445">
        <f>INDEX(pitchers[Stance],MATCH('2013_roster_v1.4'!$A445*100+'2013_roster_v1.4'!$B445,pitchers[[rbikey]:[rbikey]],0))</f>
        <v>0</v>
      </c>
      <c r="F445">
        <f>INDEX(pitchers[ERA],MATCH('2013_roster_v1.4'!$A445*100+'2013_roster_v1.4'!$B445,pitchers[[rbikey]:[rbikey]],0))</f>
        <v>2.9</v>
      </c>
      <c r="G445">
        <f>INDEX(pitchers[SinkSpd],MATCH('2013_roster_v1.4'!$A445*100+'2013_roster_v1.4'!$B445,pitchers[[rbikey]:[rbikey]],0))</f>
        <v>170</v>
      </c>
      <c r="H445">
        <f>INDEX(pitchers[RegSpd],MATCH('2013_roster_v1.4'!$A445*100+'2013_roster_v1.4'!$B445,pitchers[[rbikey]:[rbikey]],0))</f>
        <v>181</v>
      </c>
      <c r="I445">
        <f>INDEX(pitchers[FastSpd],MATCH('2013_roster_v1.4'!$A445*100+'2013_roster_v1.4'!$B445,pitchers[[rbikey]:[rbikey]],0))</f>
        <v>208</v>
      </c>
      <c r="J445">
        <f>INDEX(pitchers[LCurve],MATCH('2013_roster_v1.4'!$A445*100+'2013_roster_v1.4'!$B445,pitchers[[rbikey]:[rbikey]],0))</f>
        <v>12</v>
      </c>
      <c r="K445">
        <f>INDEX(pitchers[RCurve],MATCH('2013_roster_v1.4'!$A445*100+'2013_roster_v1.4'!$B445,pitchers[[rbikey]:[rbikey]],0))</f>
        <v>8</v>
      </c>
      <c r="L445">
        <f>INDEX(pitchers[Stamina],MATCH('2013_roster_v1.4'!$A445*100+'2013_roster_v1.4'!$B445,pitchers[[rbikey]:[rbikey]],0))</f>
        <v>52</v>
      </c>
      <c r="M445">
        <v>120</v>
      </c>
      <c r="N445">
        <v>137</v>
      </c>
    </row>
    <row r="446" spans="1:14" x14ac:dyDescent="0.25">
      <c r="A446">
        <v>33</v>
      </c>
      <c r="B446">
        <v>17</v>
      </c>
      <c r="C446" t="str">
        <f>INDEX(pitchers[rbiname],MATCH('2013_roster_v1.4'!$A446*100+'2013_roster_v1.4'!$B446,pitchers[[rbikey]:[rbikey]],0))</f>
        <v>A.Young</v>
      </c>
      <c r="D446">
        <f>INDEX(pitchers[SinkerVal],MATCH('2013_roster_v1.4'!$A446*100+'2013_roster_v1.4'!$B446,pitchers[[rbikey]:[rbikey]],0))</f>
        <v>8</v>
      </c>
      <c r="E446">
        <f>INDEX(pitchers[Stance],MATCH('2013_roster_v1.4'!$A446*100+'2013_roster_v1.4'!$B446,pitchers[[rbikey]:[rbikey]],0))</f>
        <v>1</v>
      </c>
      <c r="F446">
        <f>INDEX(pitchers[ERA],MATCH('2013_roster_v1.4'!$A446*100+'2013_roster_v1.4'!$B446,pitchers[[rbikey]:[rbikey]],0))</f>
        <v>3.56</v>
      </c>
      <c r="G446">
        <f>INDEX(pitchers[SinkSpd],MATCH('2013_roster_v1.4'!$A446*100+'2013_roster_v1.4'!$B446,pitchers[[rbikey]:[rbikey]],0))</f>
        <v>167</v>
      </c>
      <c r="H446">
        <f>INDEX(pitchers[RegSpd],MATCH('2013_roster_v1.4'!$A446*100+'2013_roster_v1.4'!$B446,pitchers[[rbikey]:[rbikey]],0))</f>
        <v>180</v>
      </c>
      <c r="I446">
        <f>INDEX(pitchers[FastSpd],MATCH('2013_roster_v1.4'!$A446*100+'2013_roster_v1.4'!$B446,pitchers[[rbikey]:[rbikey]],0))</f>
        <v>206</v>
      </c>
      <c r="J446">
        <f>INDEX(pitchers[LCurve],MATCH('2013_roster_v1.4'!$A446*100+'2013_roster_v1.4'!$B446,pitchers[[rbikey]:[rbikey]],0))</f>
        <v>6</v>
      </c>
      <c r="K446">
        <f>INDEX(pitchers[RCurve],MATCH('2013_roster_v1.4'!$A446*100+'2013_roster_v1.4'!$B446,pitchers[[rbikey]:[rbikey]],0))</f>
        <v>9</v>
      </c>
      <c r="L446">
        <f>INDEX(pitchers[Stamina],MATCH('2013_roster_v1.4'!$A446*100+'2013_roster_v1.4'!$B446,pitchers[[rbikey]:[rbikey]],0))</f>
        <v>48</v>
      </c>
      <c r="M446">
        <v>125</v>
      </c>
      <c r="N446">
        <v>134</v>
      </c>
    </row>
    <row r="447" spans="1:14" x14ac:dyDescent="0.25">
      <c r="A447">
        <v>33</v>
      </c>
      <c r="B447">
        <v>18</v>
      </c>
      <c r="C447" t="str">
        <f>INDEX(pitchers[rbiname],MATCH('2013_roster_v1.4'!$A447*100+'2013_roster_v1.4'!$B447,pitchers[[rbikey]:[rbikey]],0))</f>
        <v>Bradley</v>
      </c>
      <c r="D447">
        <f>INDEX(pitchers[SinkerVal],MATCH('2013_roster_v1.4'!$A447*100+'2013_roster_v1.4'!$B447,pitchers[[rbikey]:[rbikey]],0))</f>
        <v>4</v>
      </c>
      <c r="E447">
        <f>INDEX(pitchers[Stance],MATCH('2013_roster_v1.4'!$A447*100+'2013_roster_v1.4'!$B447,pitchers[[rbikey]:[rbikey]],0))</f>
        <v>0</v>
      </c>
      <c r="F447">
        <f>INDEX(pitchers[ERA],MATCH('2013_roster_v1.4'!$A447*100+'2013_roster_v1.4'!$B447,pitchers[[rbikey]:[rbikey]],0))</f>
        <v>3.52</v>
      </c>
      <c r="G447">
        <f>INDEX(pitchers[SinkSpd],MATCH('2013_roster_v1.4'!$A447*100+'2013_roster_v1.4'!$B447,pitchers[[rbikey]:[rbikey]],0))</f>
        <v>174</v>
      </c>
      <c r="H447">
        <f>INDEX(pitchers[RegSpd],MATCH('2013_roster_v1.4'!$A447*100+'2013_roster_v1.4'!$B447,pitchers[[rbikey]:[rbikey]],0))</f>
        <v>187</v>
      </c>
      <c r="I447">
        <f>INDEX(pitchers[FastSpd],MATCH('2013_roster_v1.4'!$A447*100+'2013_roster_v1.4'!$B447,pitchers[[rbikey]:[rbikey]],0))</f>
        <v>213</v>
      </c>
      <c r="J447">
        <f>INDEX(pitchers[LCurve],MATCH('2013_roster_v1.4'!$A447*100+'2013_roster_v1.4'!$B447,pitchers[[rbikey]:[rbikey]],0))</f>
        <v>6</v>
      </c>
      <c r="K447">
        <f>INDEX(pitchers[RCurve],MATCH('2013_roster_v1.4'!$A447*100+'2013_roster_v1.4'!$B447,pitchers[[rbikey]:[rbikey]],0))</f>
        <v>4</v>
      </c>
      <c r="L447">
        <f>INDEX(pitchers[Stamina],MATCH('2013_roster_v1.4'!$A447*100+'2013_roster_v1.4'!$B447,pitchers[[rbikey]:[rbikey]],0))</f>
        <v>15</v>
      </c>
      <c r="M447">
        <v>118</v>
      </c>
      <c r="N447">
        <v>139</v>
      </c>
    </row>
    <row r="448" spans="1:14" x14ac:dyDescent="0.25">
      <c r="A448">
        <v>33</v>
      </c>
      <c r="B448">
        <v>19</v>
      </c>
      <c r="C448" t="str">
        <f>INDEX(pitchers[rbiname],MATCH('2013_roster_v1.4'!$A448*100+'2013_roster_v1.4'!$B448,pitchers[[rbikey]:[rbikey]],0))</f>
        <v>T.Clarke</v>
      </c>
      <c r="D448">
        <f>INDEX(pitchers[SinkerVal],MATCH('2013_roster_v1.4'!$A448*100+'2013_roster_v1.4'!$B448,pitchers[[rbikey]:[rbikey]],0))</f>
        <v>5</v>
      </c>
      <c r="E448">
        <f>INDEX(pitchers[Stance],MATCH('2013_roster_v1.4'!$A448*100+'2013_roster_v1.4'!$B448,pitchers[[rbikey]:[rbikey]],0))</f>
        <v>0</v>
      </c>
      <c r="F448">
        <f>INDEX(pitchers[ERA],MATCH('2013_roster_v1.4'!$A448*100+'2013_roster_v1.4'!$B448,pitchers[[rbikey]:[rbikey]],0))</f>
        <v>5.31</v>
      </c>
      <c r="G448">
        <f>INDEX(pitchers[SinkSpd],MATCH('2013_roster_v1.4'!$A448*100+'2013_roster_v1.4'!$B448,pitchers[[rbikey]:[rbikey]],0))</f>
        <v>166</v>
      </c>
      <c r="H448">
        <f>INDEX(pitchers[RegSpd],MATCH('2013_roster_v1.4'!$A448*100+'2013_roster_v1.4'!$B448,pitchers[[rbikey]:[rbikey]],0))</f>
        <v>178</v>
      </c>
      <c r="I448">
        <f>INDEX(pitchers[FastSpd],MATCH('2013_roster_v1.4'!$A448*100+'2013_roster_v1.4'!$B448,pitchers[[rbikey]:[rbikey]],0))</f>
        <v>205</v>
      </c>
      <c r="J448">
        <f>INDEX(pitchers[LCurve],MATCH('2013_roster_v1.4'!$A448*100+'2013_roster_v1.4'!$B448,pitchers[[rbikey]:[rbikey]],0))</f>
        <v>7</v>
      </c>
      <c r="K448">
        <f>INDEX(pitchers[RCurve],MATCH('2013_roster_v1.4'!$A448*100+'2013_roster_v1.4'!$B448,pitchers[[rbikey]:[rbikey]],0))</f>
        <v>4</v>
      </c>
      <c r="L448">
        <f>INDEX(pitchers[Stamina],MATCH('2013_roster_v1.4'!$A448*100+'2013_roster_v1.4'!$B448,pitchers[[rbikey]:[rbikey]],0))</f>
        <v>15</v>
      </c>
      <c r="M448">
        <v>114</v>
      </c>
      <c r="N448">
        <v>141</v>
      </c>
    </row>
    <row r="449" spans="1:14" x14ac:dyDescent="0.25">
      <c r="A449">
        <v>33</v>
      </c>
      <c r="B449">
        <v>20</v>
      </c>
      <c r="C449" t="str">
        <f>INDEX(pitchers[rbiname],MATCH('2013_roster_v1.4'!$A449*100+'2013_roster_v1.4'!$B449,pitchers[[rbikey]:[rbikey]],0))</f>
        <v>Z.Godley</v>
      </c>
      <c r="D449">
        <f>INDEX(pitchers[SinkerVal],MATCH('2013_roster_v1.4'!$A449*100+'2013_roster_v1.4'!$B449,pitchers[[rbikey]:[rbikey]],0))</f>
        <v>3</v>
      </c>
      <c r="E449">
        <f>INDEX(pitchers[Stance],MATCH('2013_roster_v1.4'!$A449*100+'2013_roster_v1.4'!$B449,pitchers[[rbikey]:[rbikey]],0))</f>
        <v>0</v>
      </c>
      <c r="F449">
        <f>INDEX(pitchers[ERA],MATCH('2013_roster_v1.4'!$A449*100+'2013_roster_v1.4'!$B449,pitchers[[rbikey]:[rbikey]],0))</f>
        <v>6.39</v>
      </c>
      <c r="G449">
        <f>INDEX(pitchers[SinkSpd],MATCH('2013_roster_v1.4'!$A449*100+'2013_roster_v1.4'!$B449,pitchers[[rbikey]:[rbikey]],0))</f>
        <v>164</v>
      </c>
      <c r="H449">
        <f>INDEX(pitchers[RegSpd],MATCH('2013_roster_v1.4'!$A449*100+'2013_roster_v1.4'!$B449,pitchers[[rbikey]:[rbikey]],0))</f>
        <v>177</v>
      </c>
      <c r="I449">
        <f>INDEX(pitchers[FastSpd],MATCH('2013_roster_v1.4'!$A449*100+'2013_roster_v1.4'!$B449,pitchers[[rbikey]:[rbikey]],0))</f>
        <v>204</v>
      </c>
      <c r="J449">
        <f>INDEX(pitchers[LCurve],MATCH('2013_roster_v1.4'!$A449*100+'2013_roster_v1.4'!$B449,pitchers[[rbikey]:[rbikey]],0))</f>
        <v>5</v>
      </c>
      <c r="K449">
        <f>INDEX(pitchers[RCurve],MATCH('2013_roster_v1.4'!$A449*100+'2013_roster_v1.4'!$B449,pitchers[[rbikey]:[rbikey]],0))</f>
        <v>3</v>
      </c>
      <c r="L449">
        <f>INDEX(pitchers[Stamina],MATCH('2013_roster_v1.4'!$A449*100+'2013_roster_v1.4'!$B449,pitchers[[rbikey]:[rbikey]],0))</f>
        <v>15</v>
      </c>
      <c r="M449">
        <v>120</v>
      </c>
      <c r="N449">
        <v>136</v>
      </c>
    </row>
    <row r="450" spans="1:14" x14ac:dyDescent="0.25">
      <c r="A450">
        <v>33</v>
      </c>
      <c r="B450">
        <v>21</v>
      </c>
      <c r="C450" t="str">
        <f>INDEX(pitchers[rbiname],MATCH('2013_roster_v1.4'!$A450*100+'2013_roster_v1.4'!$B450,pitchers[[rbikey]:[rbikey]],0))</f>
        <v>Andriese</v>
      </c>
      <c r="D450">
        <f>INDEX(pitchers[SinkerVal],MATCH('2013_roster_v1.4'!$A450*100+'2013_roster_v1.4'!$B450,pitchers[[rbikey]:[rbikey]],0))</f>
        <v>4</v>
      </c>
      <c r="E450">
        <f>INDEX(pitchers[Stance],MATCH('2013_roster_v1.4'!$A450*100+'2013_roster_v1.4'!$B450,pitchers[[rbikey]:[rbikey]],0))</f>
        <v>0</v>
      </c>
      <c r="F450">
        <f>INDEX(pitchers[ERA],MATCH('2013_roster_v1.4'!$A450*100+'2013_roster_v1.4'!$B450,pitchers[[rbikey]:[rbikey]],0))</f>
        <v>4.71</v>
      </c>
      <c r="G450">
        <f>INDEX(pitchers[SinkSpd],MATCH('2013_roster_v1.4'!$A450*100+'2013_roster_v1.4'!$B450,pitchers[[rbikey]:[rbikey]],0))</f>
        <v>174</v>
      </c>
      <c r="H450">
        <f>INDEX(pitchers[RegSpd],MATCH('2013_roster_v1.4'!$A450*100+'2013_roster_v1.4'!$B450,pitchers[[rbikey]:[rbikey]],0))</f>
        <v>185</v>
      </c>
      <c r="I450">
        <f>INDEX(pitchers[FastSpd],MATCH('2013_roster_v1.4'!$A450*100+'2013_roster_v1.4'!$B450,pitchers[[rbikey]:[rbikey]],0))</f>
        <v>212</v>
      </c>
      <c r="J450">
        <f>INDEX(pitchers[LCurve],MATCH('2013_roster_v1.4'!$A450*100+'2013_roster_v1.4'!$B450,pitchers[[rbikey]:[rbikey]],0))</f>
        <v>6</v>
      </c>
      <c r="K450">
        <f>INDEX(pitchers[RCurve],MATCH('2013_roster_v1.4'!$A450*100+'2013_roster_v1.4'!$B450,pitchers[[rbikey]:[rbikey]],0))</f>
        <v>4</v>
      </c>
      <c r="L450">
        <f>INDEX(pitchers[Stamina],MATCH('2013_roster_v1.4'!$A450*100+'2013_roster_v1.4'!$B450,pitchers[[rbikey]:[rbikey]],0))</f>
        <v>15</v>
      </c>
      <c r="M450">
        <v>120</v>
      </c>
      <c r="N450">
        <v>138</v>
      </c>
    </row>
    <row r="451" spans="1:14" x14ac:dyDescent="0.25">
      <c r="A451">
        <v>33</v>
      </c>
      <c r="B451">
        <v>22</v>
      </c>
      <c r="C451" t="str">
        <f>INDEX(pitchers[rbiname],MATCH('2013_roster_v1.4'!$A451*100+'2013_roster_v1.4'!$B451,pitchers[[rbikey]:[rbikey]],0))</f>
        <v>L.Weaver</v>
      </c>
      <c r="D451">
        <f>INDEX(pitchers[SinkerVal],MATCH('2013_roster_v1.4'!$A451*100+'2013_roster_v1.4'!$B451,pitchers[[rbikey]:[rbikey]],0))</f>
        <v>11</v>
      </c>
      <c r="E451">
        <f>INDEX(pitchers[Stance],MATCH('2013_roster_v1.4'!$A451*100+'2013_roster_v1.4'!$B451,pitchers[[rbikey]:[rbikey]],0))</f>
        <v>0</v>
      </c>
      <c r="F451">
        <f>INDEX(pitchers[ERA],MATCH('2013_roster_v1.4'!$A451*100+'2013_roster_v1.4'!$B451,pitchers[[rbikey]:[rbikey]],0))</f>
        <v>2.94</v>
      </c>
      <c r="G451">
        <f>INDEX(pitchers[SinkSpd],MATCH('2013_roster_v1.4'!$A451*100+'2013_roster_v1.4'!$B451,pitchers[[rbikey]:[rbikey]],0))</f>
        <v>173</v>
      </c>
      <c r="H451">
        <f>INDEX(pitchers[RegSpd],MATCH('2013_roster_v1.4'!$A451*100+'2013_roster_v1.4'!$B451,pitchers[[rbikey]:[rbikey]],0))</f>
        <v>184</v>
      </c>
      <c r="I451">
        <f>INDEX(pitchers[FastSpd],MATCH('2013_roster_v1.4'!$A451*100+'2013_roster_v1.4'!$B451,pitchers[[rbikey]:[rbikey]],0))</f>
        <v>211</v>
      </c>
      <c r="J451">
        <f>INDEX(pitchers[LCurve],MATCH('2013_roster_v1.4'!$A451*100+'2013_roster_v1.4'!$B451,pitchers[[rbikey]:[rbikey]],0))</f>
        <v>10</v>
      </c>
      <c r="K451">
        <f>INDEX(pitchers[RCurve],MATCH('2013_roster_v1.4'!$A451*100+'2013_roster_v1.4'!$B451,pitchers[[rbikey]:[rbikey]],0))</f>
        <v>7</v>
      </c>
      <c r="L451">
        <f>INDEX(pitchers[Stamina],MATCH('2013_roster_v1.4'!$A451*100+'2013_roster_v1.4'!$B451,pitchers[[rbikey]:[rbikey]],0))</f>
        <v>15</v>
      </c>
      <c r="M451">
        <v>119</v>
      </c>
      <c r="N451">
        <v>138</v>
      </c>
    </row>
    <row r="452" spans="1:14" x14ac:dyDescent="0.25">
      <c r="A452">
        <v>33</v>
      </c>
      <c r="B452">
        <v>23</v>
      </c>
      <c r="C452" t="str">
        <f>INDEX(pitchers[rbiname],MATCH('2013_roster_v1.4'!$A452*100+'2013_roster_v1.4'!$B452,pitchers[[rbikey]:[rbikey]],0))</f>
        <v>Y.Lopez</v>
      </c>
      <c r="D452">
        <f>INDEX(pitchers[SinkerVal],MATCH('2013_roster_v1.4'!$A452*100+'2013_roster_v1.4'!$B452,pitchers[[rbikey]:[rbikey]],0))</f>
        <v>9</v>
      </c>
      <c r="E452">
        <f>INDEX(pitchers[Stance],MATCH('2013_roster_v1.4'!$A452*100+'2013_roster_v1.4'!$B452,pitchers[[rbikey]:[rbikey]],0))</f>
        <v>0</v>
      </c>
      <c r="F452">
        <f>INDEX(pitchers[ERA],MATCH('2013_roster_v1.4'!$A452*100+'2013_roster_v1.4'!$B452,pitchers[[rbikey]:[rbikey]],0))</f>
        <v>3.41</v>
      </c>
      <c r="G452">
        <f>INDEX(pitchers[SinkSpd],MATCH('2013_roster_v1.4'!$A452*100+'2013_roster_v1.4'!$B452,pitchers[[rbikey]:[rbikey]],0))</f>
        <v>161</v>
      </c>
      <c r="H452">
        <f>INDEX(pitchers[RegSpd],MATCH('2013_roster_v1.4'!$A452*100+'2013_roster_v1.4'!$B452,pitchers[[rbikey]:[rbikey]],0))</f>
        <v>175</v>
      </c>
      <c r="I452">
        <f>INDEX(pitchers[FastSpd],MATCH('2013_roster_v1.4'!$A452*100+'2013_roster_v1.4'!$B452,pitchers[[rbikey]:[rbikey]],0))</f>
        <v>201</v>
      </c>
      <c r="J452">
        <f>INDEX(pitchers[LCurve],MATCH('2013_roster_v1.4'!$A452*100+'2013_roster_v1.4'!$B452,pitchers[[rbikey]:[rbikey]],0))</f>
        <v>10</v>
      </c>
      <c r="K452">
        <f>INDEX(pitchers[RCurve],MATCH('2013_roster_v1.4'!$A452*100+'2013_roster_v1.4'!$B452,pitchers[[rbikey]:[rbikey]],0))</f>
        <v>6</v>
      </c>
      <c r="L452">
        <f>INDEX(pitchers[Stamina],MATCH('2013_roster_v1.4'!$A452*100+'2013_roster_v1.4'!$B452,pitchers[[rbikey]:[rbikey]],0))</f>
        <v>15</v>
      </c>
      <c r="M452">
        <v>119</v>
      </c>
      <c r="N452">
        <v>138</v>
      </c>
    </row>
    <row r="453" spans="1:14" x14ac:dyDescent="0.25">
      <c r="A453">
        <v>34</v>
      </c>
      <c r="B453">
        <v>14</v>
      </c>
      <c r="C453" t="str">
        <f>INDEX(pitchers[rbiname],MATCH('2013_roster_v1.4'!$A453*100+'2013_roster_v1.4'!$B453,pitchers[[rbikey]:[rbikey]],0))</f>
        <v>D.Bundy</v>
      </c>
      <c r="D453">
        <f>INDEX(pitchers[SinkerVal],MATCH('2013_roster_v1.4'!$A453*100+'2013_roster_v1.4'!$B453,pitchers[[rbikey]:[rbikey]],0))</f>
        <v>5</v>
      </c>
      <c r="E453">
        <f>INDEX(pitchers[Stance],MATCH('2013_roster_v1.4'!$A453*100+'2013_roster_v1.4'!$B453,pitchers[[rbikey]:[rbikey]],0))</f>
        <v>0</v>
      </c>
      <c r="F453">
        <f>INDEX(pitchers[ERA],MATCH('2013_roster_v1.4'!$A453*100+'2013_roster_v1.4'!$B453,pitchers[[rbikey]:[rbikey]],0))</f>
        <v>4.79</v>
      </c>
      <c r="G453">
        <f>INDEX(pitchers[SinkSpd],MATCH('2013_roster_v1.4'!$A453*100+'2013_roster_v1.4'!$B453,pitchers[[rbikey]:[rbikey]],0))</f>
        <v>171</v>
      </c>
      <c r="H453">
        <f>INDEX(pitchers[RegSpd],MATCH('2013_roster_v1.4'!$A453*100+'2013_roster_v1.4'!$B453,pitchers[[rbikey]:[rbikey]],0))</f>
        <v>183</v>
      </c>
      <c r="I453">
        <f>INDEX(pitchers[FastSpd],MATCH('2013_roster_v1.4'!$A453*100+'2013_roster_v1.4'!$B453,pitchers[[rbikey]:[rbikey]],0))</f>
        <v>210</v>
      </c>
      <c r="J453">
        <f>INDEX(pitchers[LCurve],MATCH('2013_roster_v1.4'!$A453*100+'2013_roster_v1.4'!$B453,pitchers[[rbikey]:[rbikey]],0))</f>
        <v>7</v>
      </c>
      <c r="K453">
        <f>INDEX(pitchers[RCurve],MATCH('2013_roster_v1.4'!$A453*100+'2013_roster_v1.4'!$B453,pitchers[[rbikey]:[rbikey]],0))</f>
        <v>5</v>
      </c>
      <c r="L453">
        <f>INDEX(pitchers[Stamina],MATCH('2013_roster_v1.4'!$A453*100+'2013_roster_v1.4'!$B453,pitchers[[rbikey]:[rbikey]],0))</f>
        <v>49</v>
      </c>
      <c r="M453">
        <v>113</v>
      </c>
      <c r="N453">
        <v>143</v>
      </c>
    </row>
    <row r="454" spans="1:14" x14ac:dyDescent="0.25">
      <c r="A454">
        <v>34</v>
      </c>
      <c r="B454">
        <v>15</v>
      </c>
      <c r="C454" t="str">
        <f>INDEX(pitchers[rbiname],MATCH('2013_roster_v1.4'!$A454*100+'2013_roster_v1.4'!$B454,pitchers[[rbikey]:[rbikey]],0))</f>
        <v>J.Means</v>
      </c>
      <c r="D454">
        <f>INDEX(pitchers[SinkerVal],MATCH('2013_roster_v1.4'!$A454*100+'2013_roster_v1.4'!$B454,pitchers[[rbikey]:[rbikey]],0))</f>
        <v>9</v>
      </c>
      <c r="E454">
        <f>INDEX(pitchers[Stance],MATCH('2013_roster_v1.4'!$A454*100+'2013_roster_v1.4'!$B454,pitchers[[rbikey]:[rbikey]],0))</f>
        <v>1</v>
      </c>
      <c r="F454">
        <f>INDEX(pitchers[ERA],MATCH('2013_roster_v1.4'!$A454*100+'2013_roster_v1.4'!$B454,pitchers[[rbikey]:[rbikey]],0))</f>
        <v>3.6</v>
      </c>
      <c r="G454">
        <f>INDEX(pitchers[SinkSpd],MATCH('2013_roster_v1.4'!$A454*100+'2013_roster_v1.4'!$B454,pitchers[[rbikey]:[rbikey]],0))</f>
        <v>165</v>
      </c>
      <c r="H454">
        <f>INDEX(pitchers[RegSpd],MATCH('2013_roster_v1.4'!$A454*100+'2013_roster_v1.4'!$B454,pitchers[[rbikey]:[rbikey]],0))</f>
        <v>178</v>
      </c>
      <c r="I454">
        <f>INDEX(pitchers[FastSpd],MATCH('2013_roster_v1.4'!$A454*100+'2013_roster_v1.4'!$B454,pitchers[[rbikey]:[rbikey]],0))</f>
        <v>204</v>
      </c>
      <c r="J454">
        <f>INDEX(pitchers[LCurve],MATCH('2013_roster_v1.4'!$A454*100+'2013_roster_v1.4'!$B454,pitchers[[rbikey]:[rbikey]],0))</f>
        <v>6</v>
      </c>
      <c r="K454">
        <f>INDEX(pitchers[RCurve],MATCH('2013_roster_v1.4'!$A454*100+'2013_roster_v1.4'!$B454,pitchers[[rbikey]:[rbikey]],0))</f>
        <v>10</v>
      </c>
      <c r="L454">
        <f>INDEX(pitchers[Stamina],MATCH('2013_roster_v1.4'!$A454*100+'2013_roster_v1.4'!$B454,pitchers[[rbikey]:[rbikey]],0))</f>
        <v>48</v>
      </c>
      <c r="M454">
        <v>117</v>
      </c>
      <c r="N454">
        <v>139</v>
      </c>
    </row>
    <row r="455" spans="1:14" x14ac:dyDescent="0.25">
      <c r="A455">
        <v>34</v>
      </c>
      <c r="B455">
        <v>16</v>
      </c>
      <c r="C455" t="str">
        <f>INDEX(pitchers[rbiname],MATCH('2013_roster_v1.4'!$A455*100+'2013_roster_v1.4'!$B455,pitchers[[rbikey]:[rbikey]],0))</f>
        <v>Cashner</v>
      </c>
      <c r="D455">
        <f>INDEX(pitchers[SinkerVal],MATCH('2013_roster_v1.4'!$A455*100+'2013_roster_v1.4'!$B455,pitchers[[rbikey]:[rbikey]],0))</f>
        <v>8</v>
      </c>
      <c r="E455">
        <f>INDEX(pitchers[Stance],MATCH('2013_roster_v1.4'!$A455*100+'2013_roster_v1.4'!$B455,pitchers[[rbikey]:[rbikey]],0))</f>
        <v>0</v>
      </c>
      <c r="F455">
        <f>INDEX(pitchers[ERA],MATCH('2013_roster_v1.4'!$A455*100+'2013_roster_v1.4'!$B455,pitchers[[rbikey]:[rbikey]],0))</f>
        <v>3.83</v>
      </c>
      <c r="G455">
        <f>INDEX(pitchers[SinkSpd],MATCH('2013_roster_v1.4'!$A455*100+'2013_roster_v1.4'!$B455,pitchers[[rbikey]:[rbikey]],0))</f>
        <v>161</v>
      </c>
      <c r="H455">
        <f>INDEX(pitchers[RegSpd],MATCH('2013_roster_v1.4'!$A455*100+'2013_roster_v1.4'!$B455,pitchers[[rbikey]:[rbikey]],0))</f>
        <v>175</v>
      </c>
      <c r="I455">
        <f>INDEX(pitchers[FastSpd],MATCH('2013_roster_v1.4'!$A455*100+'2013_roster_v1.4'!$B455,pitchers[[rbikey]:[rbikey]],0))</f>
        <v>200</v>
      </c>
      <c r="J455">
        <f>INDEX(pitchers[LCurve],MATCH('2013_roster_v1.4'!$A455*100+'2013_roster_v1.4'!$B455,pitchers[[rbikey]:[rbikey]],0))</f>
        <v>9</v>
      </c>
      <c r="K455">
        <f>INDEX(pitchers[RCurve],MATCH('2013_roster_v1.4'!$A455*100+'2013_roster_v1.4'!$B455,pitchers[[rbikey]:[rbikey]],0))</f>
        <v>6</v>
      </c>
      <c r="L455">
        <f>INDEX(pitchers[Stamina],MATCH('2013_roster_v1.4'!$A455*100+'2013_roster_v1.4'!$B455,pitchers[[rbikey]:[rbikey]],0))</f>
        <v>50</v>
      </c>
      <c r="M455">
        <v>120</v>
      </c>
      <c r="N455">
        <v>137</v>
      </c>
    </row>
    <row r="456" spans="1:14" x14ac:dyDescent="0.25">
      <c r="A456">
        <v>34</v>
      </c>
      <c r="B456">
        <v>17</v>
      </c>
      <c r="C456" t="str">
        <f>INDEX(pitchers[rbiname],MATCH('2013_roster_v1.4'!$A456*100+'2013_roster_v1.4'!$B456,pitchers[[rbikey]:[rbikey]],0))</f>
        <v>Wojciech</v>
      </c>
      <c r="D456">
        <f>INDEX(pitchers[SinkerVal],MATCH('2013_roster_v1.4'!$A456*100+'2013_roster_v1.4'!$B456,pitchers[[rbikey]:[rbikey]],0))</f>
        <v>6</v>
      </c>
      <c r="E456">
        <f>INDEX(pitchers[Stance],MATCH('2013_roster_v1.4'!$A456*100+'2013_roster_v1.4'!$B456,pitchers[[rbikey]:[rbikey]],0))</f>
        <v>0</v>
      </c>
      <c r="F456">
        <f>INDEX(pitchers[ERA],MATCH('2013_roster_v1.4'!$A456*100+'2013_roster_v1.4'!$B456,pitchers[[rbikey]:[rbikey]],0))</f>
        <v>4.92</v>
      </c>
      <c r="G456">
        <f>INDEX(pitchers[SinkSpd],MATCH('2013_roster_v1.4'!$A456*100+'2013_roster_v1.4'!$B456,pitchers[[rbikey]:[rbikey]],0))</f>
        <v>171</v>
      </c>
      <c r="H456">
        <f>INDEX(pitchers[RegSpd],MATCH('2013_roster_v1.4'!$A456*100+'2013_roster_v1.4'!$B456,pitchers[[rbikey]:[rbikey]],0))</f>
        <v>182</v>
      </c>
      <c r="I456">
        <f>INDEX(pitchers[FastSpd],MATCH('2013_roster_v1.4'!$A456*100+'2013_roster_v1.4'!$B456,pitchers[[rbikey]:[rbikey]],0))</f>
        <v>209</v>
      </c>
      <c r="J456">
        <f>INDEX(pitchers[LCurve],MATCH('2013_roster_v1.4'!$A456*100+'2013_roster_v1.4'!$B456,pitchers[[rbikey]:[rbikey]],0))</f>
        <v>7</v>
      </c>
      <c r="K456">
        <f>INDEX(pitchers[RCurve],MATCH('2013_roster_v1.4'!$A456*100+'2013_roster_v1.4'!$B456,pitchers[[rbikey]:[rbikey]],0))</f>
        <v>5</v>
      </c>
      <c r="L456">
        <f>INDEX(pitchers[Stamina],MATCH('2013_roster_v1.4'!$A456*100+'2013_roster_v1.4'!$B456,pitchers[[rbikey]:[rbikey]],0))</f>
        <v>48</v>
      </c>
      <c r="M456">
        <v>123</v>
      </c>
      <c r="N456">
        <v>136</v>
      </c>
    </row>
    <row r="457" spans="1:14" x14ac:dyDescent="0.25">
      <c r="A457">
        <v>34</v>
      </c>
      <c r="B457">
        <v>18</v>
      </c>
      <c r="C457" t="str">
        <f>INDEX(pitchers[rbiname],MATCH('2013_roster_v1.4'!$A457*100+'2013_roster_v1.4'!$B457,pitchers[[rbikey]:[rbikey]],0))</f>
        <v>M.Givens</v>
      </c>
      <c r="D457">
        <f>INDEX(pitchers[SinkerVal],MATCH('2013_roster_v1.4'!$A457*100+'2013_roster_v1.4'!$B457,pitchers[[rbikey]:[rbikey]],0))</f>
        <v>8</v>
      </c>
      <c r="E457">
        <f>INDEX(pitchers[Stance],MATCH('2013_roster_v1.4'!$A457*100+'2013_roster_v1.4'!$B457,pitchers[[rbikey]:[rbikey]],0))</f>
        <v>0</v>
      </c>
      <c r="F457">
        <f>INDEX(pitchers[ERA],MATCH('2013_roster_v1.4'!$A457*100+'2013_roster_v1.4'!$B457,pitchers[[rbikey]:[rbikey]],0))</f>
        <v>4.57</v>
      </c>
      <c r="G457">
        <f>INDEX(pitchers[SinkSpd],MATCH('2013_roster_v1.4'!$A457*100+'2013_roster_v1.4'!$B457,pitchers[[rbikey]:[rbikey]],0))</f>
        <v>174</v>
      </c>
      <c r="H457">
        <f>INDEX(pitchers[RegSpd],MATCH('2013_roster_v1.4'!$A457*100+'2013_roster_v1.4'!$B457,pitchers[[rbikey]:[rbikey]],0))</f>
        <v>188</v>
      </c>
      <c r="I457">
        <f>INDEX(pitchers[FastSpd],MATCH('2013_roster_v1.4'!$A457*100+'2013_roster_v1.4'!$B457,pitchers[[rbikey]:[rbikey]],0))</f>
        <v>214</v>
      </c>
      <c r="J457">
        <f>INDEX(pitchers[LCurve],MATCH('2013_roster_v1.4'!$A457*100+'2013_roster_v1.4'!$B457,pitchers[[rbikey]:[rbikey]],0))</f>
        <v>9</v>
      </c>
      <c r="K457">
        <f>INDEX(pitchers[RCurve],MATCH('2013_roster_v1.4'!$A457*100+'2013_roster_v1.4'!$B457,pitchers[[rbikey]:[rbikey]],0))</f>
        <v>6</v>
      </c>
      <c r="L457">
        <f>INDEX(pitchers[Stamina],MATCH('2013_roster_v1.4'!$A457*100+'2013_roster_v1.4'!$B457,pitchers[[rbikey]:[rbikey]],0))</f>
        <v>15</v>
      </c>
      <c r="M457">
        <v>113</v>
      </c>
      <c r="N457">
        <v>143</v>
      </c>
    </row>
    <row r="458" spans="1:14" x14ac:dyDescent="0.25">
      <c r="A458">
        <v>34</v>
      </c>
      <c r="B458">
        <v>19</v>
      </c>
      <c r="C458" t="str">
        <f>INDEX(pitchers[rbiname],MATCH('2013_roster_v1.4'!$A458*100+'2013_roster_v1.4'!$B458,pitchers[[rbikey]:[rbikey]],0))</f>
        <v>G.Ynoa</v>
      </c>
      <c r="D458">
        <f>INDEX(pitchers[SinkerVal],MATCH('2013_roster_v1.4'!$A458*100+'2013_roster_v1.4'!$B458,pitchers[[rbikey]:[rbikey]],0))</f>
        <v>5</v>
      </c>
      <c r="E458">
        <f>INDEX(pitchers[Stance],MATCH('2013_roster_v1.4'!$A458*100+'2013_roster_v1.4'!$B458,pitchers[[rbikey]:[rbikey]],0))</f>
        <v>0</v>
      </c>
      <c r="F458">
        <f>INDEX(pitchers[ERA],MATCH('2013_roster_v1.4'!$A458*100+'2013_roster_v1.4'!$B458,pitchers[[rbikey]:[rbikey]],0))</f>
        <v>5.61</v>
      </c>
      <c r="G458">
        <f>INDEX(pitchers[SinkSpd],MATCH('2013_roster_v1.4'!$A458*100+'2013_roster_v1.4'!$B458,pitchers[[rbikey]:[rbikey]],0))</f>
        <v>157</v>
      </c>
      <c r="H458">
        <f>INDEX(pitchers[RegSpd],MATCH('2013_roster_v1.4'!$A458*100+'2013_roster_v1.4'!$B458,pitchers[[rbikey]:[rbikey]],0))</f>
        <v>172</v>
      </c>
      <c r="I458">
        <f>INDEX(pitchers[FastSpd],MATCH('2013_roster_v1.4'!$A458*100+'2013_roster_v1.4'!$B458,pitchers[[rbikey]:[rbikey]],0))</f>
        <v>197</v>
      </c>
      <c r="J458">
        <f>INDEX(pitchers[LCurve],MATCH('2013_roster_v1.4'!$A458*100+'2013_roster_v1.4'!$B458,pitchers[[rbikey]:[rbikey]],0))</f>
        <v>7</v>
      </c>
      <c r="K458">
        <f>INDEX(pitchers[RCurve],MATCH('2013_roster_v1.4'!$A458*100+'2013_roster_v1.4'!$B458,pitchers[[rbikey]:[rbikey]],0))</f>
        <v>4</v>
      </c>
      <c r="L458">
        <f>INDEX(pitchers[Stamina],MATCH('2013_roster_v1.4'!$A458*100+'2013_roster_v1.4'!$B458,pitchers[[rbikey]:[rbikey]],0))</f>
        <v>15</v>
      </c>
      <c r="M458">
        <v>120</v>
      </c>
      <c r="N458">
        <v>137</v>
      </c>
    </row>
    <row r="459" spans="1:14" x14ac:dyDescent="0.25">
      <c r="A459">
        <v>34</v>
      </c>
      <c r="B459">
        <v>20</v>
      </c>
      <c r="C459" t="str">
        <f>INDEX(pitchers[rbiname],MATCH('2013_roster_v1.4'!$A459*100+'2013_roster_v1.4'!$B459,pitchers[[rbikey]:[rbikey]],0))</f>
        <v>D.Hess</v>
      </c>
      <c r="D459">
        <f>INDEX(pitchers[SinkerVal],MATCH('2013_roster_v1.4'!$A459*100+'2013_roster_v1.4'!$B459,pitchers[[rbikey]:[rbikey]],0))</f>
        <v>3</v>
      </c>
      <c r="E459">
        <f>INDEX(pitchers[Stance],MATCH('2013_roster_v1.4'!$A459*100+'2013_roster_v1.4'!$B459,pitchers[[rbikey]:[rbikey]],0))</f>
        <v>0</v>
      </c>
      <c r="F459">
        <f>INDEX(pitchers[ERA],MATCH('2013_roster_v1.4'!$A459*100+'2013_roster_v1.4'!$B459,pitchers[[rbikey]:[rbikey]],0))</f>
        <v>7.09</v>
      </c>
      <c r="G459">
        <f>INDEX(pitchers[SinkSpd],MATCH('2013_roster_v1.4'!$A459*100+'2013_roster_v1.4'!$B459,pitchers[[rbikey]:[rbikey]],0))</f>
        <v>167</v>
      </c>
      <c r="H459">
        <f>INDEX(pitchers[RegSpd],MATCH('2013_roster_v1.4'!$A459*100+'2013_roster_v1.4'!$B459,pitchers[[rbikey]:[rbikey]],0))</f>
        <v>180</v>
      </c>
      <c r="I459">
        <f>INDEX(pitchers[FastSpd],MATCH('2013_roster_v1.4'!$A459*100+'2013_roster_v1.4'!$B459,pitchers[[rbikey]:[rbikey]],0))</f>
        <v>206</v>
      </c>
      <c r="J459">
        <f>INDEX(pitchers[LCurve],MATCH('2013_roster_v1.4'!$A459*100+'2013_roster_v1.4'!$B459,pitchers[[rbikey]:[rbikey]],0))</f>
        <v>4</v>
      </c>
      <c r="K459">
        <f>INDEX(pitchers[RCurve],MATCH('2013_roster_v1.4'!$A459*100+'2013_roster_v1.4'!$B459,pitchers[[rbikey]:[rbikey]],0))</f>
        <v>3</v>
      </c>
      <c r="L459">
        <f>INDEX(pitchers[Stamina],MATCH('2013_roster_v1.4'!$A459*100+'2013_roster_v1.4'!$B459,pitchers[[rbikey]:[rbikey]],0))</f>
        <v>15</v>
      </c>
      <c r="M459">
        <v>120</v>
      </c>
      <c r="N459">
        <v>138</v>
      </c>
    </row>
    <row r="460" spans="1:14" x14ac:dyDescent="0.25">
      <c r="A460">
        <v>34</v>
      </c>
      <c r="B460">
        <v>21</v>
      </c>
      <c r="C460" t="str">
        <f>INDEX(pitchers[rbiname],MATCH('2013_roster_v1.4'!$A460*100+'2013_roster_v1.4'!$B460,pitchers[[rbikey]:[rbikey]],0))</f>
        <v>M.Castro</v>
      </c>
      <c r="D460">
        <f>INDEX(pitchers[SinkerVal],MATCH('2013_roster_v1.4'!$A460*100+'2013_roster_v1.4'!$B460,pitchers[[rbikey]:[rbikey]],0))</f>
        <v>4</v>
      </c>
      <c r="E460">
        <f>INDEX(pitchers[Stance],MATCH('2013_roster_v1.4'!$A460*100+'2013_roster_v1.4'!$B460,pitchers[[rbikey]:[rbikey]],0))</f>
        <v>0</v>
      </c>
      <c r="F460">
        <f>INDEX(pitchers[ERA],MATCH('2013_roster_v1.4'!$A460*100+'2013_roster_v1.4'!$B460,pitchers[[rbikey]:[rbikey]],0))</f>
        <v>4.66</v>
      </c>
      <c r="G460">
        <f>INDEX(pitchers[SinkSpd],MATCH('2013_roster_v1.4'!$A460*100+'2013_roster_v1.4'!$B460,pitchers[[rbikey]:[rbikey]],0))</f>
        <v>171</v>
      </c>
      <c r="H460">
        <f>INDEX(pitchers[RegSpd],MATCH('2013_roster_v1.4'!$A460*100+'2013_roster_v1.4'!$B460,pitchers[[rbikey]:[rbikey]],0))</f>
        <v>182</v>
      </c>
      <c r="I460">
        <f>INDEX(pitchers[FastSpd],MATCH('2013_roster_v1.4'!$A460*100+'2013_roster_v1.4'!$B460,pitchers[[rbikey]:[rbikey]],0))</f>
        <v>209</v>
      </c>
      <c r="J460">
        <f>INDEX(pitchers[LCurve],MATCH('2013_roster_v1.4'!$A460*100+'2013_roster_v1.4'!$B460,pitchers[[rbikey]:[rbikey]],0))</f>
        <v>6</v>
      </c>
      <c r="K460">
        <f>INDEX(pitchers[RCurve],MATCH('2013_roster_v1.4'!$A460*100+'2013_roster_v1.4'!$B460,pitchers[[rbikey]:[rbikey]],0))</f>
        <v>4</v>
      </c>
      <c r="L460">
        <f>INDEX(pitchers[Stamina],MATCH('2013_roster_v1.4'!$A460*100+'2013_roster_v1.4'!$B460,pitchers[[rbikey]:[rbikey]],0))</f>
        <v>15</v>
      </c>
      <c r="M460">
        <v>119</v>
      </c>
      <c r="N460">
        <v>138</v>
      </c>
    </row>
    <row r="461" spans="1:14" x14ac:dyDescent="0.25">
      <c r="A461">
        <v>34</v>
      </c>
      <c r="B461">
        <v>22</v>
      </c>
      <c r="C461" t="str">
        <f>INDEX(pitchers[rbiname],MATCH('2013_roster_v1.4'!$A461*100+'2013_roster_v1.4'!$B461,pitchers[[rbikey]:[rbikey]],0))</f>
        <v>A.Brooks</v>
      </c>
      <c r="D461">
        <f>INDEX(pitchers[SinkerVal],MATCH('2013_roster_v1.4'!$A461*100+'2013_roster_v1.4'!$B461,pitchers[[rbikey]:[rbikey]],0))</f>
        <v>3</v>
      </c>
      <c r="E461">
        <f>INDEX(pitchers[Stance],MATCH('2013_roster_v1.4'!$A461*100+'2013_roster_v1.4'!$B461,pitchers[[rbikey]:[rbikey]],0))</f>
        <v>0</v>
      </c>
      <c r="F461">
        <f>INDEX(pitchers[ERA],MATCH('2013_roster_v1.4'!$A461*100+'2013_roster_v1.4'!$B461,pitchers[[rbikey]:[rbikey]],0))</f>
        <v>6.18</v>
      </c>
      <c r="G461">
        <f>INDEX(pitchers[SinkSpd],MATCH('2013_roster_v1.4'!$A461*100+'2013_roster_v1.4'!$B461,pitchers[[rbikey]:[rbikey]],0))</f>
        <v>159</v>
      </c>
      <c r="H461">
        <f>INDEX(pitchers[RegSpd],MATCH('2013_roster_v1.4'!$A461*100+'2013_roster_v1.4'!$B461,pitchers[[rbikey]:[rbikey]],0))</f>
        <v>174</v>
      </c>
      <c r="I461">
        <f>INDEX(pitchers[FastSpd],MATCH('2013_roster_v1.4'!$A461*100+'2013_roster_v1.4'!$B461,pitchers[[rbikey]:[rbikey]],0))</f>
        <v>199</v>
      </c>
      <c r="J461">
        <f>INDEX(pitchers[LCurve],MATCH('2013_roster_v1.4'!$A461*100+'2013_roster_v1.4'!$B461,pitchers[[rbikey]:[rbikey]],0))</f>
        <v>5</v>
      </c>
      <c r="K461">
        <f>INDEX(pitchers[RCurve],MATCH('2013_roster_v1.4'!$A461*100+'2013_roster_v1.4'!$B461,pitchers[[rbikey]:[rbikey]],0))</f>
        <v>3</v>
      </c>
      <c r="L461">
        <f>INDEX(pitchers[Stamina],MATCH('2013_roster_v1.4'!$A461*100+'2013_roster_v1.4'!$B461,pitchers[[rbikey]:[rbikey]],0))</f>
        <v>15</v>
      </c>
      <c r="M461">
        <v>119</v>
      </c>
      <c r="N461">
        <v>138</v>
      </c>
    </row>
    <row r="462" spans="1:14" x14ac:dyDescent="0.25">
      <c r="A462">
        <v>34</v>
      </c>
      <c r="B462">
        <v>23</v>
      </c>
      <c r="C462" t="str">
        <f>INDEX(pitchers[rbiname],MATCH('2013_roster_v1.4'!$A462*100+'2013_roster_v1.4'!$B462,pitchers[[rbikey]:[rbikey]],0))</f>
        <v>P.Fry</v>
      </c>
      <c r="D462">
        <f>INDEX(pitchers[SinkerVal],MATCH('2013_roster_v1.4'!$A462*100+'2013_roster_v1.4'!$B462,pitchers[[rbikey]:[rbikey]],0))</f>
        <v>4</v>
      </c>
      <c r="E462">
        <f>INDEX(pitchers[Stance],MATCH('2013_roster_v1.4'!$A462*100+'2013_roster_v1.4'!$B462,pitchers[[rbikey]:[rbikey]],0))</f>
        <v>1</v>
      </c>
      <c r="F462">
        <f>INDEX(pitchers[ERA],MATCH('2013_roster_v1.4'!$A462*100+'2013_roster_v1.4'!$B462,pitchers[[rbikey]:[rbikey]],0))</f>
        <v>5.34</v>
      </c>
      <c r="G462">
        <f>INDEX(pitchers[SinkSpd],MATCH('2013_roster_v1.4'!$A462*100+'2013_roster_v1.4'!$B462,pitchers[[rbikey]:[rbikey]],0))</f>
        <v>170</v>
      </c>
      <c r="H462">
        <f>INDEX(pitchers[RegSpd],MATCH('2013_roster_v1.4'!$A462*100+'2013_roster_v1.4'!$B462,pitchers[[rbikey]:[rbikey]],0))</f>
        <v>182</v>
      </c>
      <c r="I462">
        <f>INDEX(pitchers[FastSpd],MATCH('2013_roster_v1.4'!$A462*100+'2013_roster_v1.4'!$B462,pitchers[[rbikey]:[rbikey]],0))</f>
        <v>209</v>
      </c>
      <c r="J462">
        <f>INDEX(pitchers[LCurve],MATCH('2013_roster_v1.4'!$A462*100+'2013_roster_v1.4'!$B462,pitchers[[rbikey]:[rbikey]],0))</f>
        <v>4</v>
      </c>
      <c r="K462">
        <f>INDEX(pitchers[RCurve],MATCH('2013_roster_v1.4'!$A462*100+'2013_roster_v1.4'!$B462,pitchers[[rbikey]:[rbikey]],0))</f>
        <v>6</v>
      </c>
      <c r="L462">
        <f>INDEX(pitchers[Stamina],MATCH('2013_roster_v1.4'!$A462*100+'2013_roster_v1.4'!$B462,pitchers[[rbikey]:[rbikey]],0))</f>
        <v>15</v>
      </c>
      <c r="M462">
        <v>123</v>
      </c>
      <c r="N462">
        <v>136</v>
      </c>
    </row>
    <row r="463" spans="1:14" x14ac:dyDescent="0.25">
      <c r="A463">
        <v>35</v>
      </c>
      <c r="B463">
        <v>14</v>
      </c>
      <c r="C463" t="str">
        <f>INDEX(pitchers[rbiname],MATCH('2013_roster_v1.4'!$A463*100+'2013_roster_v1.4'!$B463,pitchers[[rbikey]:[rbikey]],0))</f>
        <v>I.Nova</v>
      </c>
      <c r="D463">
        <f>INDEX(pitchers[SinkerVal],MATCH('2013_roster_v1.4'!$A463*100+'2013_roster_v1.4'!$B463,pitchers[[rbikey]:[rbikey]],0))</f>
        <v>4</v>
      </c>
      <c r="E463">
        <f>INDEX(pitchers[Stance],MATCH('2013_roster_v1.4'!$A463*100+'2013_roster_v1.4'!$B463,pitchers[[rbikey]:[rbikey]],0))</f>
        <v>0</v>
      </c>
      <c r="F463">
        <f>INDEX(pitchers[ERA],MATCH('2013_roster_v1.4'!$A463*100+'2013_roster_v1.4'!$B463,pitchers[[rbikey]:[rbikey]],0))</f>
        <v>4.72</v>
      </c>
      <c r="G463">
        <f>INDEX(pitchers[SinkSpd],MATCH('2013_roster_v1.4'!$A463*100+'2013_roster_v1.4'!$B463,pitchers[[rbikey]:[rbikey]],0))</f>
        <v>157</v>
      </c>
      <c r="H463">
        <f>INDEX(pitchers[RegSpd],MATCH('2013_roster_v1.4'!$A463*100+'2013_roster_v1.4'!$B463,pitchers[[rbikey]:[rbikey]],0))</f>
        <v>172</v>
      </c>
      <c r="I463">
        <f>INDEX(pitchers[FastSpd],MATCH('2013_roster_v1.4'!$A463*100+'2013_roster_v1.4'!$B463,pitchers[[rbikey]:[rbikey]],0))</f>
        <v>197</v>
      </c>
      <c r="J463">
        <f>INDEX(pitchers[LCurve],MATCH('2013_roster_v1.4'!$A463*100+'2013_roster_v1.4'!$B463,pitchers[[rbikey]:[rbikey]],0))</f>
        <v>6</v>
      </c>
      <c r="K463">
        <f>INDEX(pitchers[RCurve],MATCH('2013_roster_v1.4'!$A463*100+'2013_roster_v1.4'!$B463,pitchers[[rbikey]:[rbikey]],0))</f>
        <v>4</v>
      </c>
      <c r="L463">
        <f>INDEX(pitchers[Stamina],MATCH('2013_roster_v1.4'!$A463*100+'2013_roster_v1.4'!$B463,pitchers[[rbikey]:[rbikey]],0))</f>
        <v>50</v>
      </c>
      <c r="M463">
        <v>115</v>
      </c>
      <c r="N463">
        <v>141</v>
      </c>
    </row>
    <row r="464" spans="1:14" x14ac:dyDescent="0.25">
      <c r="A464">
        <v>35</v>
      </c>
      <c r="B464">
        <v>15</v>
      </c>
      <c r="C464" t="str">
        <f>INDEX(pitchers[rbiname],MATCH('2013_roster_v1.4'!$A464*100+'2013_roster_v1.4'!$B464,pitchers[[rbikey]:[rbikey]],0))</f>
        <v>R.Lopez</v>
      </c>
      <c r="D464">
        <f>INDEX(pitchers[SinkerVal],MATCH('2013_roster_v1.4'!$A464*100+'2013_roster_v1.4'!$B464,pitchers[[rbikey]:[rbikey]],0))</f>
        <v>4</v>
      </c>
      <c r="E464">
        <f>INDEX(pitchers[Stance],MATCH('2013_roster_v1.4'!$A464*100+'2013_roster_v1.4'!$B464,pitchers[[rbikey]:[rbikey]],0))</f>
        <v>0</v>
      </c>
      <c r="F464">
        <f>INDEX(pitchers[ERA],MATCH('2013_roster_v1.4'!$A464*100+'2013_roster_v1.4'!$B464,pitchers[[rbikey]:[rbikey]],0))</f>
        <v>5.38</v>
      </c>
      <c r="G464">
        <f>INDEX(pitchers[SinkSpd],MATCH('2013_roster_v1.4'!$A464*100+'2013_roster_v1.4'!$B464,pitchers[[rbikey]:[rbikey]],0))</f>
        <v>169</v>
      </c>
      <c r="H464">
        <f>INDEX(pitchers[RegSpd],MATCH('2013_roster_v1.4'!$A464*100+'2013_roster_v1.4'!$B464,pitchers[[rbikey]:[rbikey]],0))</f>
        <v>181</v>
      </c>
      <c r="I464">
        <f>INDEX(pitchers[FastSpd],MATCH('2013_roster_v1.4'!$A464*100+'2013_roster_v1.4'!$B464,pitchers[[rbikey]:[rbikey]],0))</f>
        <v>208</v>
      </c>
      <c r="J464">
        <f>INDEX(pitchers[LCurve],MATCH('2013_roster_v1.4'!$A464*100+'2013_roster_v1.4'!$B464,pitchers[[rbikey]:[rbikey]],0))</f>
        <v>6</v>
      </c>
      <c r="K464">
        <f>INDEX(pitchers[RCurve],MATCH('2013_roster_v1.4'!$A464*100+'2013_roster_v1.4'!$B464,pitchers[[rbikey]:[rbikey]],0))</f>
        <v>4</v>
      </c>
      <c r="L464">
        <f>INDEX(pitchers[Stamina],MATCH('2013_roster_v1.4'!$A464*100+'2013_roster_v1.4'!$B464,pitchers[[rbikey]:[rbikey]],0))</f>
        <v>50</v>
      </c>
      <c r="M464">
        <v>112</v>
      </c>
      <c r="N464">
        <v>143</v>
      </c>
    </row>
    <row r="465" spans="1:14" x14ac:dyDescent="0.25">
      <c r="A465">
        <v>35</v>
      </c>
      <c r="B465">
        <v>16</v>
      </c>
      <c r="C465" t="str">
        <f>INDEX(pitchers[rbiname],MATCH('2013_roster_v1.4'!$A465*100+'2013_roster_v1.4'!$B465,pitchers[[rbikey]:[rbikey]],0))</f>
        <v>Giolito</v>
      </c>
      <c r="D465">
        <f>INDEX(pitchers[SinkerVal],MATCH('2013_roster_v1.4'!$A465*100+'2013_roster_v1.4'!$B465,pitchers[[rbikey]:[rbikey]],0))</f>
        <v>11</v>
      </c>
      <c r="E465">
        <f>INDEX(pitchers[Stance],MATCH('2013_roster_v1.4'!$A465*100+'2013_roster_v1.4'!$B465,pitchers[[rbikey]:[rbikey]],0))</f>
        <v>0</v>
      </c>
      <c r="F465">
        <f>INDEX(pitchers[ERA],MATCH('2013_roster_v1.4'!$A465*100+'2013_roster_v1.4'!$B465,pitchers[[rbikey]:[rbikey]],0))</f>
        <v>3.41</v>
      </c>
      <c r="G465">
        <f>INDEX(pitchers[SinkSpd],MATCH('2013_roster_v1.4'!$A465*100+'2013_roster_v1.4'!$B465,pitchers[[rbikey]:[rbikey]],0))</f>
        <v>175</v>
      </c>
      <c r="H465">
        <f>INDEX(pitchers[RegSpd],MATCH('2013_roster_v1.4'!$A465*100+'2013_roster_v1.4'!$B465,pitchers[[rbikey]:[rbikey]],0))</f>
        <v>188</v>
      </c>
      <c r="I465">
        <f>INDEX(pitchers[FastSpd],MATCH('2013_roster_v1.4'!$A465*100+'2013_roster_v1.4'!$B465,pitchers[[rbikey]:[rbikey]],0))</f>
        <v>214</v>
      </c>
      <c r="J465">
        <f>INDEX(pitchers[LCurve],MATCH('2013_roster_v1.4'!$A465*100+'2013_roster_v1.4'!$B465,pitchers[[rbikey]:[rbikey]],0))</f>
        <v>10</v>
      </c>
      <c r="K465">
        <f>INDEX(pitchers[RCurve],MATCH('2013_roster_v1.4'!$A465*100+'2013_roster_v1.4'!$B465,pitchers[[rbikey]:[rbikey]],0))</f>
        <v>7</v>
      </c>
      <c r="L465">
        <f>INDEX(pitchers[Stamina],MATCH('2013_roster_v1.4'!$A465*100+'2013_roster_v1.4'!$B465,pitchers[[rbikey]:[rbikey]],0))</f>
        <v>51</v>
      </c>
      <c r="M465">
        <v>118</v>
      </c>
      <c r="N465">
        <v>139</v>
      </c>
    </row>
    <row r="466" spans="1:14" x14ac:dyDescent="0.25">
      <c r="A466">
        <v>35</v>
      </c>
      <c r="B466">
        <v>17</v>
      </c>
      <c r="C466" t="str">
        <f>INDEX(pitchers[rbiname],MATCH('2013_roster_v1.4'!$A466*100+'2013_roster_v1.4'!$B466,pitchers[[rbikey]:[rbikey]],0))</f>
        <v>D.Cease</v>
      </c>
      <c r="D466">
        <f>INDEX(pitchers[SinkerVal],MATCH('2013_roster_v1.4'!$A466*100+'2013_roster_v1.4'!$B466,pitchers[[rbikey]:[rbikey]],0))</f>
        <v>3</v>
      </c>
      <c r="E466">
        <f>INDEX(pitchers[Stance],MATCH('2013_roster_v1.4'!$A466*100+'2013_roster_v1.4'!$B466,pitchers[[rbikey]:[rbikey]],0))</f>
        <v>0</v>
      </c>
      <c r="F466">
        <f>INDEX(pitchers[ERA],MATCH('2013_roster_v1.4'!$A466*100+'2013_roster_v1.4'!$B466,pitchers[[rbikey]:[rbikey]],0))</f>
        <v>5.79</v>
      </c>
      <c r="G466">
        <f>INDEX(pitchers[SinkSpd],MATCH('2013_roster_v1.4'!$A466*100+'2013_roster_v1.4'!$B466,pitchers[[rbikey]:[rbikey]],0))</f>
        <v>173</v>
      </c>
      <c r="H466">
        <f>INDEX(pitchers[RegSpd],MATCH('2013_roster_v1.4'!$A466*100+'2013_roster_v1.4'!$B466,pitchers[[rbikey]:[rbikey]],0))</f>
        <v>185</v>
      </c>
      <c r="I466">
        <f>INDEX(pitchers[FastSpd],MATCH('2013_roster_v1.4'!$A466*100+'2013_roster_v1.4'!$B466,pitchers[[rbikey]:[rbikey]],0))</f>
        <v>212</v>
      </c>
      <c r="J466">
        <f>INDEX(pitchers[LCurve],MATCH('2013_roster_v1.4'!$A466*100+'2013_roster_v1.4'!$B466,pitchers[[rbikey]:[rbikey]],0))</f>
        <v>4</v>
      </c>
      <c r="K466">
        <f>INDEX(pitchers[RCurve],MATCH('2013_roster_v1.4'!$A466*100+'2013_roster_v1.4'!$B466,pitchers[[rbikey]:[rbikey]],0))</f>
        <v>3</v>
      </c>
      <c r="L466">
        <f>INDEX(pitchers[Stamina],MATCH('2013_roster_v1.4'!$A466*100+'2013_roster_v1.4'!$B466,pitchers[[rbikey]:[rbikey]],0))</f>
        <v>49</v>
      </c>
      <c r="M466">
        <v>118</v>
      </c>
      <c r="N466">
        <v>139</v>
      </c>
    </row>
    <row r="467" spans="1:14" x14ac:dyDescent="0.25">
      <c r="A467">
        <v>35</v>
      </c>
      <c r="B467">
        <v>18</v>
      </c>
      <c r="C467" t="str">
        <f>INDEX(pitchers[rbiname],MATCH('2013_roster_v1.4'!$A467*100+'2013_roster_v1.4'!$B467,pitchers[[rbikey]:[rbikey]],0))</f>
        <v>A.Colome</v>
      </c>
      <c r="D467">
        <f>INDEX(pitchers[SinkerVal],MATCH('2013_roster_v1.4'!$A467*100+'2013_roster_v1.4'!$B467,pitchers[[rbikey]:[rbikey]],0))</f>
        <v>11</v>
      </c>
      <c r="E467">
        <f>INDEX(pitchers[Stance],MATCH('2013_roster_v1.4'!$A467*100+'2013_roster_v1.4'!$B467,pitchers[[rbikey]:[rbikey]],0))</f>
        <v>0</v>
      </c>
      <c r="F467">
        <f>INDEX(pitchers[ERA],MATCH('2013_roster_v1.4'!$A467*100+'2013_roster_v1.4'!$B467,pitchers[[rbikey]:[rbikey]],0))</f>
        <v>2.8</v>
      </c>
      <c r="G467">
        <f>INDEX(pitchers[SinkSpd],MATCH('2013_roster_v1.4'!$A467*100+'2013_roster_v1.4'!$B467,pitchers[[rbikey]:[rbikey]],0))</f>
        <v>169</v>
      </c>
      <c r="H467">
        <f>INDEX(pitchers[RegSpd],MATCH('2013_roster_v1.4'!$A467*100+'2013_roster_v1.4'!$B467,pitchers[[rbikey]:[rbikey]],0))</f>
        <v>181</v>
      </c>
      <c r="I467">
        <f>INDEX(pitchers[FastSpd],MATCH('2013_roster_v1.4'!$A467*100+'2013_roster_v1.4'!$B467,pitchers[[rbikey]:[rbikey]],0))</f>
        <v>208</v>
      </c>
      <c r="J467">
        <f>INDEX(pitchers[LCurve],MATCH('2013_roster_v1.4'!$A467*100+'2013_roster_v1.4'!$B467,pitchers[[rbikey]:[rbikey]],0))</f>
        <v>10</v>
      </c>
      <c r="K467">
        <f>INDEX(pitchers[RCurve],MATCH('2013_roster_v1.4'!$A467*100+'2013_roster_v1.4'!$B467,pitchers[[rbikey]:[rbikey]],0))</f>
        <v>7</v>
      </c>
      <c r="L467">
        <f>INDEX(pitchers[Stamina],MATCH('2013_roster_v1.4'!$A467*100+'2013_roster_v1.4'!$B467,pitchers[[rbikey]:[rbikey]],0))</f>
        <v>15</v>
      </c>
      <c r="M467">
        <v>113</v>
      </c>
      <c r="N467">
        <v>143</v>
      </c>
    </row>
    <row r="468" spans="1:14" x14ac:dyDescent="0.25">
      <c r="A468">
        <v>35</v>
      </c>
      <c r="B468">
        <v>19</v>
      </c>
      <c r="C468" t="str">
        <f>INDEX(pitchers[rbiname],MATCH('2013_roster_v1.4'!$A468*100+'2013_roster_v1.4'!$B468,pitchers[[rbikey]:[rbikey]],0))</f>
        <v>Detwiler</v>
      </c>
      <c r="D468">
        <f>INDEX(pitchers[SinkerVal],MATCH('2013_roster_v1.4'!$A468*100+'2013_roster_v1.4'!$B468,pitchers[[rbikey]:[rbikey]],0))</f>
        <v>2</v>
      </c>
      <c r="E468">
        <f>INDEX(pitchers[Stance],MATCH('2013_roster_v1.4'!$A468*100+'2013_roster_v1.4'!$B468,pitchers[[rbikey]:[rbikey]],0))</f>
        <v>1</v>
      </c>
      <c r="F468">
        <f>INDEX(pitchers[ERA],MATCH('2013_roster_v1.4'!$A468*100+'2013_roster_v1.4'!$B468,pitchers[[rbikey]:[rbikey]],0))</f>
        <v>6.59</v>
      </c>
      <c r="G468">
        <f>INDEX(pitchers[SinkSpd],MATCH('2013_roster_v1.4'!$A468*100+'2013_roster_v1.4'!$B468,pitchers[[rbikey]:[rbikey]],0))</f>
        <v>159</v>
      </c>
      <c r="H468">
        <f>INDEX(pitchers[RegSpd],MATCH('2013_roster_v1.4'!$A468*100+'2013_roster_v1.4'!$B468,pitchers[[rbikey]:[rbikey]],0))</f>
        <v>174</v>
      </c>
      <c r="I468">
        <f>INDEX(pitchers[FastSpd],MATCH('2013_roster_v1.4'!$A468*100+'2013_roster_v1.4'!$B468,pitchers[[rbikey]:[rbikey]],0))</f>
        <v>199</v>
      </c>
      <c r="J468">
        <f>INDEX(pitchers[LCurve],MATCH('2013_roster_v1.4'!$A468*100+'2013_roster_v1.4'!$B468,pitchers[[rbikey]:[rbikey]],0))</f>
        <v>2</v>
      </c>
      <c r="K468">
        <f>INDEX(pitchers[RCurve],MATCH('2013_roster_v1.4'!$A468*100+'2013_roster_v1.4'!$B468,pitchers[[rbikey]:[rbikey]],0))</f>
        <v>3</v>
      </c>
      <c r="L468">
        <f>INDEX(pitchers[Stamina],MATCH('2013_roster_v1.4'!$A468*100+'2013_roster_v1.4'!$B468,pitchers[[rbikey]:[rbikey]],0))</f>
        <v>15</v>
      </c>
      <c r="M468">
        <v>112</v>
      </c>
      <c r="N468">
        <v>143</v>
      </c>
    </row>
    <row r="469" spans="1:14" x14ac:dyDescent="0.25">
      <c r="A469">
        <v>35</v>
      </c>
      <c r="B469">
        <v>20</v>
      </c>
      <c r="C469" t="str">
        <f>INDEX(pitchers[rbiname],MATCH('2013_roster_v1.4'!$A469*100+'2013_roster_v1.4'!$B469,pitchers[[rbikey]:[rbikey]],0))</f>
        <v>J.Osich</v>
      </c>
      <c r="D469">
        <f>INDEX(pitchers[SinkerVal],MATCH('2013_roster_v1.4'!$A469*100+'2013_roster_v1.4'!$B469,pitchers[[rbikey]:[rbikey]],0))</f>
        <v>9</v>
      </c>
      <c r="E469">
        <f>INDEX(pitchers[Stance],MATCH('2013_roster_v1.4'!$A469*100+'2013_roster_v1.4'!$B469,pitchers[[rbikey]:[rbikey]],0))</f>
        <v>1</v>
      </c>
      <c r="F469">
        <f>INDEX(pitchers[ERA],MATCH('2013_roster_v1.4'!$A469*100+'2013_roster_v1.4'!$B469,pitchers[[rbikey]:[rbikey]],0))</f>
        <v>4.66</v>
      </c>
      <c r="G469">
        <f>INDEX(pitchers[SinkSpd],MATCH('2013_roster_v1.4'!$A469*100+'2013_roster_v1.4'!$B469,pitchers[[rbikey]:[rbikey]],0))</f>
        <v>169</v>
      </c>
      <c r="H469">
        <f>INDEX(pitchers[RegSpd],MATCH('2013_roster_v1.4'!$A469*100+'2013_roster_v1.4'!$B469,pitchers[[rbikey]:[rbikey]],0))</f>
        <v>181</v>
      </c>
      <c r="I469">
        <f>INDEX(pitchers[FastSpd],MATCH('2013_roster_v1.4'!$A469*100+'2013_roster_v1.4'!$B469,pitchers[[rbikey]:[rbikey]],0))</f>
        <v>208</v>
      </c>
      <c r="J469">
        <f>INDEX(pitchers[LCurve],MATCH('2013_roster_v1.4'!$A469*100+'2013_roster_v1.4'!$B469,pitchers[[rbikey]:[rbikey]],0))</f>
        <v>6</v>
      </c>
      <c r="K469">
        <f>INDEX(pitchers[RCurve],MATCH('2013_roster_v1.4'!$A469*100+'2013_roster_v1.4'!$B469,pitchers[[rbikey]:[rbikey]],0))</f>
        <v>10</v>
      </c>
      <c r="L469">
        <f>INDEX(pitchers[Stamina],MATCH('2013_roster_v1.4'!$A469*100+'2013_roster_v1.4'!$B469,pitchers[[rbikey]:[rbikey]],0))</f>
        <v>15</v>
      </c>
      <c r="M469">
        <v>120</v>
      </c>
      <c r="N469">
        <v>136</v>
      </c>
    </row>
    <row r="470" spans="1:14" x14ac:dyDescent="0.25">
      <c r="A470">
        <v>35</v>
      </c>
      <c r="B470">
        <v>21</v>
      </c>
      <c r="C470" t="str">
        <f>INDEX(pitchers[rbiname],MATCH('2013_roster_v1.4'!$A470*100+'2013_roster_v1.4'!$B470,pitchers[[rbikey]:[rbikey]],0))</f>
        <v>A.Bummer</v>
      </c>
      <c r="D470">
        <f>INDEX(pitchers[SinkerVal],MATCH('2013_roster_v1.4'!$A470*100+'2013_roster_v1.4'!$B470,pitchers[[rbikey]:[rbikey]],0))</f>
        <v>12</v>
      </c>
      <c r="E470">
        <f>INDEX(pitchers[Stance],MATCH('2013_roster_v1.4'!$A470*100+'2013_roster_v1.4'!$B470,pitchers[[rbikey]:[rbikey]],0))</f>
        <v>1</v>
      </c>
      <c r="F470">
        <f>INDEX(pitchers[ERA],MATCH('2013_roster_v1.4'!$A470*100+'2013_roster_v1.4'!$B470,pitchers[[rbikey]:[rbikey]],0))</f>
        <v>2.13</v>
      </c>
      <c r="G470">
        <f>INDEX(pitchers[SinkSpd],MATCH('2013_roster_v1.4'!$A470*100+'2013_roster_v1.4'!$B470,pitchers[[rbikey]:[rbikey]],0))</f>
        <v>168</v>
      </c>
      <c r="H470">
        <f>INDEX(pitchers[RegSpd],MATCH('2013_roster_v1.4'!$A470*100+'2013_roster_v1.4'!$B470,pitchers[[rbikey]:[rbikey]],0))</f>
        <v>181</v>
      </c>
      <c r="I470">
        <f>INDEX(pitchers[FastSpd],MATCH('2013_roster_v1.4'!$A470*100+'2013_roster_v1.4'!$B470,pitchers[[rbikey]:[rbikey]],0))</f>
        <v>207</v>
      </c>
      <c r="J470">
        <f>INDEX(pitchers[LCurve],MATCH('2013_roster_v1.4'!$A470*100+'2013_roster_v1.4'!$B470,pitchers[[rbikey]:[rbikey]],0))</f>
        <v>8</v>
      </c>
      <c r="K470">
        <f>INDEX(pitchers[RCurve],MATCH('2013_roster_v1.4'!$A470*100+'2013_roster_v1.4'!$B470,pitchers[[rbikey]:[rbikey]],0))</f>
        <v>11</v>
      </c>
      <c r="L470">
        <f>INDEX(pitchers[Stamina],MATCH('2013_roster_v1.4'!$A470*100+'2013_roster_v1.4'!$B470,pitchers[[rbikey]:[rbikey]],0))</f>
        <v>15</v>
      </c>
      <c r="M470">
        <v>119</v>
      </c>
      <c r="N470">
        <v>138</v>
      </c>
    </row>
    <row r="471" spans="1:14" x14ac:dyDescent="0.25">
      <c r="A471">
        <v>35</v>
      </c>
      <c r="B471">
        <v>22</v>
      </c>
      <c r="C471" t="str">
        <f>INDEX(pitchers[rbiname],MATCH('2013_roster_v1.4'!$A471*100+'2013_roster_v1.4'!$B471,pitchers[[rbikey]:[rbikey]],0))</f>
        <v>D.Covey</v>
      </c>
      <c r="D471">
        <f>INDEX(pitchers[SinkerVal],MATCH('2013_roster_v1.4'!$A471*100+'2013_roster_v1.4'!$B471,pitchers[[rbikey]:[rbikey]],0))</f>
        <v>2</v>
      </c>
      <c r="E471">
        <f>INDEX(pitchers[Stance],MATCH('2013_roster_v1.4'!$A471*100+'2013_roster_v1.4'!$B471,pitchers[[rbikey]:[rbikey]],0))</f>
        <v>0</v>
      </c>
      <c r="F471">
        <f>INDEX(pitchers[ERA],MATCH('2013_roster_v1.4'!$A471*100+'2013_roster_v1.4'!$B471,pitchers[[rbikey]:[rbikey]],0))</f>
        <v>7.98</v>
      </c>
      <c r="G471">
        <f>INDEX(pitchers[SinkSpd],MATCH('2013_roster_v1.4'!$A471*100+'2013_roster_v1.4'!$B471,pitchers[[rbikey]:[rbikey]],0))</f>
        <v>161</v>
      </c>
      <c r="H471">
        <f>INDEX(pitchers[RegSpd],MATCH('2013_roster_v1.4'!$A471*100+'2013_roster_v1.4'!$B471,pitchers[[rbikey]:[rbikey]],0))</f>
        <v>175</v>
      </c>
      <c r="I471">
        <f>INDEX(pitchers[FastSpd],MATCH('2013_roster_v1.4'!$A471*100+'2013_roster_v1.4'!$B471,pitchers[[rbikey]:[rbikey]],0))</f>
        <v>201</v>
      </c>
      <c r="J471">
        <f>INDEX(pitchers[LCurve],MATCH('2013_roster_v1.4'!$A471*100+'2013_roster_v1.4'!$B471,pitchers[[rbikey]:[rbikey]],0))</f>
        <v>2</v>
      </c>
      <c r="K471">
        <f>INDEX(pitchers[RCurve],MATCH('2013_roster_v1.4'!$A471*100+'2013_roster_v1.4'!$B471,pitchers[[rbikey]:[rbikey]],0))</f>
        <v>1</v>
      </c>
      <c r="L471">
        <f>INDEX(pitchers[Stamina],MATCH('2013_roster_v1.4'!$A471*100+'2013_roster_v1.4'!$B471,pitchers[[rbikey]:[rbikey]],0))</f>
        <v>15</v>
      </c>
      <c r="M471">
        <v>120</v>
      </c>
      <c r="N471">
        <v>137</v>
      </c>
    </row>
    <row r="472" spans="1:14" x14ac:dyDescent="0.25">
      <c r="A472">
        <v>35</v>
      </c>
      <c r="B472">
        <v>23</v>
      </c>
      <c r="C472" t="str">
        <f>INDEX(pitchers[rbiname],MATCH('2013_roster_v1.4'!$A472*100+'2013_roster_v1.4'!$B472,pitchers[[rbikey]:[rbikey]],0))</f>
        <v>J.Fry</v>
      </c>
      <c r="D472">
        <f>INDEX(pitchers[SinkerVal],MATCH('2013_roster_v1.4'!$A472*100+'2013_roster_v1.4'!$B472,pitchers[[rbikey]:[rbikey]],0))</f>
        <v>3</v>
      </c>
      <c r="E472">
        <f>INDEX(pitchers[Stance],MATCH('2013_roster_v1.4'!$A472*100+'2013_roster_v1.4'!$B472,pitchers[[rbikey]:[rbikey]],0))</f>
        <v>1</v>
      </c>
      <c r="F472">
        <f>INDEX(pitchers[ERA],MATCH('2013_roster_v1.4'!$A472*100+'2013_roster_v1.4'!$B472,pitchers[[rbikey]:[rbikey]],0))</f>
        <v>4.75</v>
      </c>
      <c r="G472">
        <f>INDEX(pitchers[SinkSpd],MATCH('2013_roster_v1.4'!$A472*100+'2013_roster_v1.4'!$B472,pitchers[[rbikey]:[rbikey]],0))</f>
        <v>175</v>
      </c>
      <c r="H472">
        <f>INDEX(pitchers[RegSpd],MATCH('2013_roster_v1.4'!$A472*100+'2013_roster_v1.4'!$B472,pitchers[[rbikey]:[rbikey]],0))</f>
        <v>187</v>
      </c>
      <c r="I472">
        <f>INDEX(pitchers[FastSpd],MATCH('2013_roster_v1.4'!$A472*100+'2013_roster_v1.4'!$B472,pitchers[[rbikey]:[rbikey]],0))</f>
        <v>213</v>
      </c>
      <c r="J472">
        <f>INDEX(pitchers[LCurve],MATCH('2013_roster_v1.4'!$A472*100+'2013_roster_v1.4'!$B472,pitchers[[rbikey]:[rbikey]],0))</f>
        <v>3</v>
      </c>
      <c r="K472">
        <f>INDEX(pitchers[RCurve],MATCH('2013_roster_v1.4'!$A472*100+'2013_roster_v1.4'!$B472,pitchers[[rbikey]:[rbikey]],0))</f>
        <v>4</v>
      </c>
      <c r="L472">
        <f>INDEX(pitchers[Stamina],MATCH('2013_roster_v1.4'!$A472*100+'2013_roster_v1.4'!$B472,pitchers[[rbikey]:[rbikey]],0))</f>
        <v>15</v>
      </c>
      <c r="M472">
        <v>120</v>
      </c>
      <c r="N472">
        <v>137</v>
      </c>
    </row>
    <row r="473" spans="1:14" x14ac:dyDescent="0.25">
      <c r="A473">
        <v>36</v>
      </c>
      <c r="B473">
        <v>14</v>
      </c>
      <c r="C473" t="str">
        <f>INDEX(pitchers[rbiname],MATCH('2013_roster_v1.4'!$A473*100+'2013_roster_v1.4'!$B473,pitchers[[rbikey]:[rbikey]],0))</f>
        <v>A.Heaney</v>
      </c>
      <c r="D473">
        <f>INDEX(pitchers[SinkerVal],MATCH('2013_roster_v1.4'!$A473*100+'2013_roster_v1.4'!$B473,pitchers[[rbikey]:[rbikey]],0))</f>
        <v>6</v>
      </c>
      <c r="E473">
        <f>INDEX(pitchers[Stance],MATCH('2013_roster_v1.4'!$A473*100+'2013_roster_v1.4'!$B473,pitchers[[rbikey]:[rbikey]],0))</f>
        <v>1</v>
      </c>
      <c r="F473">
        <f>INDEX(pitchers[ERA],MATCH('2013_roster_v1.4'!$A473*100+'2013_roster_v1.4'!$B473,pitchers[[rbikey]:[rbikey]],0))</f>
        <v>4.91</v>
      </c>
      <c r="G473">
        <f>INDEX(pitchers[SinkSpd],MATCH('2013_roster_v1.4'!$A473*100+'2013_roster_v1.4'!$B473,pitchers[[rbikey]:[rbikey]],0))</f>
        <v>175</v>
      </c>
      <c r="H473">
        <f>INDEX(pitchers[RegSpd],MATCH('2013_roster_v1.4'!$A473*100+'2013_roster_v1.4'!$B473,pitchers[[rbikey]:[rbikey]],0))</f>
        <v>187</v>
      </c>
      <c r="I473">
        <f>INDEX(pitchers[FastSpd],MATCH('2013_roster_v1.4'!$A473*100+'2013_roster_v1.4'!$B473,pitchers[[rbikey]:[rbikey]],0))</f>
        <v>213</v>
      </c>
      <c r="J473">
        <f>INDEX(pitchers[LCurve],MATCH('2013_roster_v1.4'!$A473*100+'2013_roster_v1.4'!$B473,pitchers[[rbikey]:[rbikey]],0))</f>
        <v>5</v>
      </c>
      <c r="K473">
        <f>INDEX(pitchers[RCurve],MATCH('2013_roster_v1.4'!$A473*100+'2013_roster_v1.4'!$B473,pitchers[[rbikey]:[rbikey]],0))</f>
        <v>8</v>
      </c>
      <c r="L473">
        <f>INDEX(pitchers[Stamina],MATCH('2013_roster_v1.4'!$A473*100+'2013_roster_v1.4'!$B473,pitchers[[rbikey]:[rbikey]],0))</f>
        <v>49</v>
      </c>
      <c r="M473">
        <v>113</v>
      </c>
      <c r="N473">
        <v>143</v>
      </c>
    </row>
    <row r="474" spans="1:14" x14ac:dyDescent="0.25">
      <c r="A474">
        <v>36</v>
      </c>
      <c r="B474">
        <v>15</v>
      </c>
      <c r="C474" t="str">
        <f>INDEX(pitchers[rbiname],MATCH('2013_roster_v1.4'!$A474*100+'2013_roster_v1.4'!$B474,pitchers[[rbikey]:[rbikey]],0))</f>
        <v>Canning</v>
      </c>
      <c r="D474">
        <f>INDEX(pitchers[SinkerVal],MATCH('2013_roster_v1.4'!$A474*100+'2013_roster_v1.4'!$B474,pitchers[[rbikey]:[rbikey]],0))</f>
        <v>7</v>
      </c>
      <c r="E474">
        <f>INDEX(pitchers[Stance],MATCH('2013_roster_v1.4'!$A474*100+'2013_roster_v1.4'!$B474,pitchers[[rbikey]:[rbikey]],0))</f>
        <v>0</v>
      </c>
      <c r="F474">
        <f>INDEX(pitchers[ERA],MATCH('2013_roster_v1.4'!$A474*100+'2013_roster_v1.4'!$B474,pitchers[[rbikey]:[rbikey]],0))</f>
        <v>4.58</v>
      </c>
      <c r="G474">
        <f>INDEX(pitchers[SinkSpd],MATCH('2013_roster_v1.4'!$A474*100+'2013_roster_v1.4'!$B474,pitchers[[rbikey]:[rbikey]],0))</f>
        <v>173</v>
      </c>
      <c r="H474">
        <f>INDEX(pitchers[RegSpd],MATCH('2013_roster_v1.4'!$A474*100+'2013_roster_v1.4'!$B474,pitchers[[rbikey]:[rbikey]],0))</f>
        <v>184</v>
      </c>
      <c r="I474">
        <f>INDEX(pitchers[FastSpd],MATCH('2013_roster_v1.4'!$A474*100+'2013_roster_v1.4'!$B474,pitchers[[rbikey]:[rbikey]],0))</f>
        <v>211</v>
      </c>
      <c r="J474">
        <f>INDEX(pitchers[LCurve],MATCH('2013_roster_v1.4'!$A474*100+'2013_roster_v1.4'!$B474,pitchers[[rbikey]:[rbikey]],0))</f>
        <v>9</v>
      </c>
      <c r="K474">
        <f>INDEX(pitchers[RCurve],MATCH('2013_roster_v1.4'!$A474*100+'2013_roster_v1.4'!$B474,pitchers[[rbikey]:[rbikey]],0))</f>
        <v>6</v>
      </c>
      <c r="L474">
        <f>INDEX(pitchers[Stamina],MATCH('2013_roster_v1.4'!$A474*100+'2013_roster_v1.4'!$B474,pitchers[[rbikey]:[rbikey]],0))</f>
        <v>48</v>
      </c>
      <c r="M474">
        <v>113</v>
      </c>
      <c r="N474">
        <v>143</v>
      </c>
    </row>
    <row r="475" spans="1:14" x14ac:dyDescent="0.25">
      <c r="A475">
        <v>36</v>
      </c>
      <c r="B475">
        <v>16</v>
      </c>
      <c r="C475" t="str">
        <f>INDEX(pitchers[rbiname],MATCH('2013_roster_v1.4'!$A475*100+'2013_roster_v1.4'!$B475,pitchers[[rbikey]:[rbikey]],0))</f>
        <v>J.Suarez</v>
      </c>
      <c r="D475">
        <f>INDEX(pitchers[SinkerVal],MATCH('2013_roster_v1.4'!$A475*100+'2013_roster_v1.4'!$B475,pitchers[[rbikey]:[rbikey]],0))</f>
        <v>2</v>
      </c>
      <c r="E475">
        <f>INDEX(pitchers[Stance],MATCH('2013_roster_v1.4'!$A475*100+'2013_roster_v1.4'!$B475,pitchers[[rbikey]:[rbikey]],0))</f>
        <v>1</v>
      </c>
      <c r="F475">
        <f>INDEX(pitchers[ERA],MATCH('2013_roster_v1.4'!$A475*100+'2013_roster_v1.4'!$B475,pitchers[[rbikey]:[rbikey]],0))</f>
        <v>7.11</v>
      </c>
      <c r="G475">
        <f>INDEX(pitchers[SinkSpd],MATCH('2013_roster_v1.4'!$A475*100+'2013_roster_v1.4'!$B475,pitchers[[rbikey]:[rbikey]],0))</f>
        <v>168</v>
      </c>
      <c r="H475">
        <f>INDEX(pitchers[RegSpd],MATCH('2013_roster_v1.4'!$A475*100+'2013_roster_v1.4'!$B475,pitchers[[rbikey]:[rbikey]],0))</f>
        <v>181</v>
      </c>
      <c r="I475">
        <f>INDEX(pitchers[FastSpd],MATCH('2013_roster_v1.4'!$A475*100+'2013_roster_v1.4'!$B475,pitchers[[rbikey]:[rbikey]],0))</f>
        <v>207</v>
      </c>
      <c r="J475">
        <f>INDEX(pitchers[LCurve],MATCH('2013_roster_v1.4'!$A475*100+'2013_roster_v1.4'!$B475,pitchers[[rbikey]:[rbikey]],0))</f>
        <v>2</v>
      </c>
      <c r="K475">
        <f>INDEX(pitchers[RCurve],MATCH('2013_roster_v1.4'!$A475*100+'2013_roster_v1.4'!$B475,pitchers[[rbikey]:[rbikey]],0))</f>
        <v>3</v>
      </c>
      <c r="L475">
        <f>INDEX(pitchers[Stamina],MATCH('2013_roster_v1.4'!$A475*100+'2013_roster_v1.4'!$B475,pitchers[[rbikey]:[rbikey]],0))</f>
        <v>46</v>
      </c>
      <c r="M475">
        <v>117</v>
      </c>
      <c r="N475">
        <v>139</v>
      </c>
    </row>
    <row r="476" spans="1:14" x14ac:dyDescent="0.25">
      <c r="A476">
        <v>36</v>
      </c>
      <c r="B476">
        <v>17</v>
      </c>
      <c r="C476" t="str">
        <f>INDEX(pitchers[rbiname],MATCH('2013_roster_v1.4'!$A476*100+'2013_roster_v1.4'!$B476,pitchers[[rbikey]:[rbikey]],0))</f>
        <v>T.Skaggs</v>
      </c>
      <c r="D476">
        <f>INDEX(pitchers[SinkerVal],MATCH('2013_roster_v1.4'!$A476*100+'2013_roster_v1.4'!$B476,pitchers[[rbikey]:[rbikey]],0))</f>
        <v>6</v>
      </c>
      <c r="E476">
        <f>INDEX(pitchers[Stance],MATCH('2013_roster_v1.4'!$A476*100+'2013_roster_v1.4'!$B476,pitchers[[rbikey]:[rbikey]],0))</f>
        <v>1</v>
      </c>
      <c r="F476">
        <f>INDEX(pitchers[ERA],MATCH('2013_roster_v1.4'!$A476*100+'2013_roster_v1.4'!$B476,pitchers[[rbikey]:[rbikey]],0))</f>
        <v>4.29</v>
      </c>
      <c r="G476">
        <f>INDEX(pitchers[SinkSpd],MATCH('2013_roster_v1.4'!$A476*100+'2013_roster_v1.4'!$B476,pitchers[[rbikey]:[rbikey]],0))</f>
        <v>171</v>
      </c>
      <c r="H476">
        <f>INDEX(pitchers[RegSpd],MATCH('2013_roster_v1.4'!$A476*100+'2013_roster_v1.4'!$B476,pitchers[[rbikey]:[rbikey]],0))</f>
        <v>183</v>
      </c>
      <c r="I476">
        <f>INDEX(pitchers[FastSpd],MATCH('2013_roster_v1.4'!$A476*100+'2013_roster_v1.4'!$B476,pitchers[[rbikey]:[rbikey]],0))</f>
        <v>209</v>
      </c>
      <c r="J476">
        <f>INDEX(pitchers[LCurve],MATCH('2013_roster_v1.4'!$A476*100+'2013_roster_v1.4'!$B476,pitchers[[rbikey]:[rbikey]],0))</f>
        <v>5</v>
      </c>
      <c r="K476">
        <f>INDEX(pitchers[RCurve],MATCH('2013_roster_v1.4'!$A476*100+'2013_roster_v1.4'!$B476,pitchers[[rbikey]:[rbikey]],0))</f>
        <v>8</v>
      </c>
      <c r="L476">
        <f>INDEX(pitchers[Stamina],MATCH('2013_roster_v1.4'!$A476*100+'2013_roster_v1.4'!$B476,pitchers[[rbikey]:[rbikey]],0))</f>
        <v>49</v>
      </c>
      <c r="M476">
        <v>120</v>
      </c>
      <c r="N476">
        <v>138</v>
      </c>
    </row>
    <row r="477" spans="1:14" x14ac:dyDescent="0.25">
      <c r="A477">
        <v>36</v>
      </c>
      <c r="B477">
        <v>18</v>
      </c>
      <c r="C477" t="str">
        <f>INDEX(pitchers[rbiname],MATCH('2013_roster_v1.4'!$A477*100+'2013_roster_v1.4'!$B477,pitchers[[rbikey]:[rbikey]],0))</f>
        <v>H.Robles</v>
      </c>
      <c r="D477">
        <f>INDEX(pitchers[SinkerVal],MATCH('2013_roster_v1.4'!$A477*100+'2013_roster_v1.4'!$B477,pitchers[[rbikey]:[rbikey]],0))</f>
        <v>12</v>
      </c>
      <c r="E477">
        <f>INDEX(pitchers[Stance],MATCH('2013_roster_v1.4'!$A477*100+'2013_roster_v1.4'!$B477,pitchers[[rbikey]:[rbikey]],0))</f>
        <v>0</v>
      </c>
      <c r="F477">
        <f>INDEX(pitchers[ERA],MATCH('2013_roster_v1.4'!$A477*100+'2013_roster_v1.4'!$B477,pitchers[[rbikey]:[rbikey]],0))</f>
        <v>2.48</v>
      </c>
      <c r="G477">
        <f>INDEX(pitchers[SinkSpd],MATCH('2013_roster_v1.4'!$A477*100+'2013_roster_v1.4'!$B477,pitchers[[rbikey]:[rbikey]],0))</f>
        <v>172</v>
      </c>
      <c r="H477">
        <f>INDEX(pitchers[RegSpd],MATCH('2013_roster_v1.4'!$A477*100+'2013_roster_v1.4'!$B477,pitchers[[rbikey]:[rbikey]],0))</f>
        <v>184</v>
      </c>
      <c r="I477">
        <f>INDEX(pitchers[FastSpd],MATCH('2013_roster_v1.4'!$A477*100+'2013_roster_v1.4'!$B477,pitchers[[rbikey]:[rbikey]],0))</f>
        <v>210</v>
      </c>
      <c r="J477">
        <f>INDEX(pitchers[LCurve],MATCH('2013_roster_v1.4'!$A477*100+'2013_roster_v1.4'!$B477,pitchers[[rbikey]:[rbikey]],0))</f>
        <v>11</v>
      </c>
      <c r="K477">
        <f>INDEX(pitchers[RCurve],MATCH('2013_roster_v1.4'!$A477*100+'2013_roster_v1.4'!$B477,pitchers[[rbikey]:[rbikey]],0))</f>
        <v>7</v>
      </c>
      <c r="L477">
        <f>INDEX(pitchers[Stamina],MATCH('2013_roster_v1.4'!$A477*100+'2013_roster_v1.4'!$B477,pitchers[[rbikey]:[rbikey]],0))</f>
        <v>15</v>
      </c>
      <c r="M477">
        <v>115</v>
      </c>
      <c r="N477">
        <v>141</v>
      </c>
    </row>
    <row r="478" spans="1:14" x14ac:dyDescent="0.25">
      <c r="A478">
        <v>36</v>
      </c>
      <c r="B478">
        <v>19</v>
      </c>
      <c r="C478" t="str">
        <f>INDEX(pitchers[rbiname],MATCH('2013_roster_v1.4'!$A478*100+'2013_roster_v1.4'!$B478,pitchers[[rbikey]:[rbikey]],0))</f>
        <v>T.Cahill</v>
      </c>
      <c r="D478">
        <f>INDEX(pitchers[SinkerVal],MATCH('2013_roster_v1.4'!$A478*100+'2013_roster_v1.4'!$B478,pitchers[[rbikey]:[rbikey]],0))</f>
        <v>4</v>
      </c>
      <c r="E478">
        <f>INDEX(pitchers[Stance],MATCH('2013_roster_v1.4'!$A478*100+'2013_roster_v1.4'!$B478,pitchers[[rbikey]:[rbikey]],0))</f>
        <v>0</v>
      </c>
      <c r="F478">
        <f>INDEX(pitchers[ERA],MATCH('2013_roster_v1.4'!$A478*100+'2013_roster_v1.4'!$B478,pitchers[[rbikey]:[rbikey]],0))</f>
        <v>5.98</v>
      </c>
      <c r="G478">
        <f>INDEX(pitchers[SinkSpd],MATCH('2013_roster_v1.4'!$A478*100+'2013_roster_v1.4'!$B478,pitchers[[rbikey]:[rbikey]],0))</f>
        <v>165</v>
      </c>
      <c r="H478">
        <f>INDEX(pitchers[RegSpd],MATCH('2013_roster_v1.4'!$A478*100+'2013_roster_v1.4'!$B478,pitchers[[rbikey]:[rbikey]],0))</f>
        <v>178</v>
      </c>
      <c r="I478">
        <f>INDEX(pitchers[FastSpd],MATCH('2013_roster_v1.4'!$A478*100+'2013_roster_v1.4'!$B478,pitchers[[rbikey]:[rbikey]],0))</f>
        <v>205</v>
      </c>
      <c r="J478">
        <f>INDEX(pitchers[LCurve],MATCH('2013_roster_v1.4'!$A478*100+'2013_roster_v1.4'!$B478,pitchers[[rbikey]:[rbikey]],0))</f>
        <v>5</v>
      </c>
      <c r="K478">
        <f>INDEX(pitchers[RCurve],MATCH('2013_roster_v1.4'!$A478*100+'2013_roster_v1.4'!$B478,pitchers[[rbikey]:[rbikey]],0))</f>
        <v>4</v>
      </c>
      <c r="L478">
        <f>INDEX(pitchers[Stamina],MATCH('2013_roster_v1.4'!$A478*100+'2013_roster_v1.4'!$B478,pitchers[[rbikey]:[rbikey]],0))</f>
        <v>15</v>
      </c>
      <c r="M478">
        <v>116</v>
      </c>
      <c r="N478">
        <v>140</v>
      </c>
    </row>
    <row r="479" spans="1:14" x14ac:dyDescent="0.25">
      <c r="A479">
        <v>36</v>
      </c>
      <c r="B479">
        <v>20</v>
      </c>
      <c r="C479" t="str">
        <f>INDEX(pitchers[rbiname],MATCH('2013_roster_v1.4'!$A479*100+'2013_roster_v1.4'!$B479,pitchers[[rbikey]:[rbikey]],0))</f>
        <v>F.Pena</v>
      </c>
      <c r="D479">
        <f>INDEX(pitchers[SinkerVal],MATCH('2013_roster_v1.4'!$A479*100+'2013_roster_v1.4'!$B479,pitchers[[rbikey]:[rbikey]],0))</f>
        <v>8</v>
      </c>
      <c r="E479">
        <f>INDEX(pitchers[Stance],MATCH('2013_roster_v1.4'!$A479*100+'2013_roster_v1.4'!$B479,pitchers[[rbikey]:[rbikey]],0))</f>
        <v>0</v>
      </c>
      <c r="F479">
        <f>INDEX(pitchers[ERA],MATCH('2013_roster_v1.4'!$A479*100+'2013_roster_v1.4'!$B479,pitchers[[rbikey]:[rbikey]],0))</f>
        <v>4.58</v>
      </c>
      <c r="G479">
        <f>INDEX(pitchers[SinkSpd],MATCH('2013_roster_v1.4'!$A479*100+'2013_roster_v1.4'!$B479,pitchers[[rbikey]:[rbikey]],0))</f>
        <v>172</v>
      </c>
      <c r="H479">
        <f>INDEX(pitchers[RegSpd],MATCH('2013_roster_v1.4'!$A479*100+'2013_roster_v1.4'!$B479,pitchers[[rbikey]:[rbikey]],0))</f>
        <v>184</v>
      </c>
      <c r="I479">
        <f>INDEX(pitchers[FastSpd],MATCH('2013_roster_v1.4'!$A479*100+'2013_roster_v1.4'!$B479,pitchers[[rbikey]:[rbikey]],0))</f>
        <v>211</v>
      </c>
      <c r="J479">
        <f>INDEX(pitchers[LCurve],MATCH('2013_roster_v1.4'!$A479*100+'2013_roster_v1.4'!$B479,pitchers[[rbikey]:[rbikey]],0))</f>
        <v>9</v>
      </c>
      <c r="K479">
        <f>INDEX(pitchers[RCurve],MATCH('2013_roster_v1.4'!$A479*100+'2013_roster_v1.4'!$B479,pitchers[[rbikey]:[rbikey]],0))</f>
        <v>6</v>
      </c>
      <c r="L479">
        <f>INDEX(pitchers[Stamina],MATCH('2013_roster_v1.4'!$A479*100+'2013_roster_v1.4'!$B479,pitchers[[rbikey]:[rbikey]],0))</f>
        <v>15</v>
      </c>
      <c r="M479">
        <v>113</v>
      </c>
      <c r="N479">
        <v>143</v>
      </c>
    </row>
    <row r="480" spans="1:14" x14ac:dyDescent="0.25">
      <c r="A480">
        <v>36</v>
      </c>
      <c r="B480">
        <v>21</v>
      </c>
      <c r="C480" t="str">
        <f>INDEX(pitchers[rbiname],MATCH('2013_roster_v1.4'!$A480*100+'2013_roster_v1.4'!$B480,pitchers[[rbikey]:[rbikey]],0))</f>
        <v>J.Barria</v>
      </c>
      <c r="D480">
        <f>INDEX(pitchers[SinkerVal],MATCH('2013_roster_v1.4'!$A480*100+'2013_roster_v1.4'!$B480,pitchers[[rbikey]:[rbikey]],0))</f>
        <v>4</v>
      </c>
      <c r="E480">
        <f>INDEX(pitchers[Stance],MATCH('2013_roster_v1.4'!$A480*100+'2013_roster_v1.4'!$B480,pitchers[[rbikey]:[rbikey]],0))</f>
        <v>0</v>
      </c>
      <c r="F480">
        <f>INDEX(pitchers[ERA],MATCH('2013_roster_v1.4'!$A480*100+'2013_roster_v1.4'!$B480,pitchers[[rbikey]:[rbikey]],0))</f>
        <v>6.42</v>
      </c>
      <c r="G480">
        <f>INDEX(pitchers[SinkSpd],MATCH('2013_roster_v1.4'!$A480*100+'2013_roster_v1.4'!$B480,pitchers[[rbikey]:[rbikey]],0))</f>
        <v>169</v>
      </c>
      <c r="H480">
        <f>INDEX(pitchers[RegSpd],MATCH('2013_roster_v1.4'!$A480*100+'2013_roster_v1.4'!$B480,pitchers[[rbikey]:[rbikey]],0))</f>
        <v>181</v>
      </c>
      <c r="I480">
        <f>INDEX(pitchers[FastSpd],MATCH('2013_roster_v1.4'!$A480*100+'2013_roster_v1.4'!$B480,pitchers[[rbikey]:[rbikey]],0))</f>
        <v>208</v>
      </c>
      <c r="J480">
        <f>INDEX(pitchers[LCurve],MATCH('2013_roster_v1.4'!$A480*100+'2013_roster_v1.4'!$B480,pitchers[[rbikey]:[rbikey]],0))</f>
        <v>6</v>
      </c>
      <c r="K480">
        <f>INDEX(pitchers[RCurve],MATCH('2013_roster_v1.4'!$A480*100+'2013_roster_v1.4'!$B480,pitchers[[rbikey]:[rbikey]],0))</f>
        <v>4</v>
      </c>
      <c r="L480">
        <f>INDEX(pitchers[Stamina],MATCH('2013_roster_v1.4'!$A480*100+'2013_roster_v1.4'!$B480,pitchers[[rbikey]:[rbikey]],0))</f>
        <v>15</v>
      </c>
      <c r="M480">
        <v>112</v>
      </c>
      <c r="N480">
        <v>143</v>
      </c>
    </row>
    <row r="481" spans="1:14" x14ac:dyDescent="0.25">
      <c r="A481">
        <v>36</v>
      </c>
      <c r="B481">
        <v>22</v>
      </c>
      <c r="C481" t="str">
        <f>INDEX(pitchers[rbiname],MATCH('2013_roster_v1.4'!$A481*100+'2013_roster_v1.4'!$B481,pitchers[[rbikey]:[rbikey]],0))</f>
        <v>Buttrey</v>
      </c>
      <c r="D481">
        <f>INDEX(pitchers[SinkerVal],MATCH('2013_roster_v1.4'!$A481*100+'2013_roster_v1.4'!$B481,pitchers[[rbikey]:[rbikey]],0))</f>
        <v>6</v>
      </c>
      <c r="E481">
        <f>INDEX(pitchers[Stance],MATCH('2013_roster_v1.4'!$A481*100+'2013_roster_v1.4'!$B481,pitchers[[rbikey]:[rbikey]],0))</f>
        <v>0</v>
      </c>
      <c r="F481">
        <f>INDEX(pitchers[ERA],MATCH('2013_roster_v1.4'!$A481*100+'2013_roster_v1.4'!$B481,pitchers[[rbikey]:[rbikey]],0))</f>
        <v>3.98</v>
      </c>
      <c r="G481">
        <f>INDEX(pitchers[SinkSpd],MATCH('2013_roster_v1.4'!$A481*100+'2013_roster_v1.4'!$B481,pitchers[[rbikey]:[rbikey]],0))</f>
        <v>174</v>
      </c>
      <c r="H481">
        <f>INDEX(pitchers[RegSpd],MATCH('2013_roster_v1.4'!$A481*100+'2013_roster_v1.4'!$B481,pitchers[[rbikey]:[rbikey]],0))</f>
        <v>186</v>
      </c>
      <c r="I481">
        <f>INDEX(pitchers[FastSpd],MATCH('2013_roster_v1.4'!$A481*100+'2013_roster_v1.4'!$B481,pitchers[[rbikey]:[rbikey]],0))</f>
        <v>212</v>
      </c>
      <c r="J481">
        <f>INDEX(pitchers[LCurve],MATCH('2013_roster_v1.4'!$A481*100+'2013_roster_v1.4'!$B481,pitchers[[rbikey]:[rbikey]],0))</f>
        <v>8</v>
      </c>
      <c r="K481">
        <f>INDEX(pitchers[RCurve],MATCH('2013_roster_v1.4'!$A481*100+'2013_roster_v1.4'!$B481,pitchers[[rbikey]:[rbikey]],0))</f>
        <v>5</v>
      </c>
      <c r="L481">
        <f>INDEX(pitchers[Stamina],MATCH('2013_roster_v1.4'!$A481*100+'2013_roster_v1.4'!$B481,pitchers[[rbikey]:[rbikey]],0))</f>
        <v>15</v>
      </c>
      <c r="M481">
        <v>112</v>
      </c>
      <c r="N481">
        <v>143</v>
      </c>
    </row>
    <row r="482" spans="1:14" x14ac:dyDescent="0.25">
      <c r="A482">
        <v>36</v>
      </c>
      <c r="B482">
        <v>23</v>
      </c>
      <c r="C482" t="str">
        <f>INDEX(pitchers[rbiname],MATCH('2013_roster_v1.4'!$A482*100+'2013_roster_v1.4'!$B482,pitchers[[rbikey]:[rbikey]],0))</f>
        <v>D.Peters</v>
      </c>
      <c r="D482">
        <f>INDEX(pitchers[SinkerVal],MATCH('2013_roster_v1.4'!$A482*100+'2013_roster_v1.4'!$B482,pitchers[[rbikey]:[rbikey]],0))</f>
        <v>3</v>
      </c>
      <c r="E482">
        <f>INDEX(pitchers[Stance],MATCH('2013_roster_v1.4'!$A482*100+'2013_roster_v1.4'!$B482,pitchers[[rbikey]:[rbikey]],0))</f>
        <v>1</v>
      </c>
      <c r="F482">
        <f>INDEX(pitchers[ERA],MATCH('2013_roster_v1.4'!$A482*100+'2013_roster_v1.4'!$B482,pitchers[[rbikey]:[rbikey]],0))</f>
        <v>5.38</v>
      </c>
      <c r="G482">
        <f>INDEX(pitchers[SinkSpd],MATCH('2013_roster_v1.4'!$A482*100+'2013_roster_v1.4'!$B482,pitchers[[rbikey]:[rbikey]],0))</f>
        <v>164</v>
      </c>
      <c r="H482">
        <f>INDEX(pitchers[RegSpd],MATCH('2013_roster_v1.4'!$A482*100+'2013_roster_v1.4'!$B482,pitchers[[rbikey]:[rbikey]],0))</f>
        <v>177</v>
      </c>
      <c r="I482">
        <f>INDEX(pitchers[FastSpd],MATCH('2013_roster_v1.4'!$A482*100+'2013_roster_v1.4'!$B482,pitchers[[rbikey]:[rbikey]],0))</f>
        <v>204</v>
      </c>
      <c r="J482">
        <f>INDEX(pitchers[LCurve],MATCH('2013_roster_v1.4'!$A482*100+'2013_roster_v1.4'!$B482,pitchers[[rbikey]:[rbikey]],0))</f>
        <v>3</v>
      </c>
      <c r="K482">
        <f>INDEX(pitchers[RCurve],MATCH('2013_roster_v1.4'!$A482*100+'2013_roster_v1.4'!$B482,pitchers[[rbikey]:[rbikey]],0))</f>
        <v>4</v>
      </c>
      <c r="L482">
        <f>INDEX(pitchers[Stamina],MATCH('2013_roster_v1.4'!$A482*100+'2013_roster_v1.4'!$B482,pitchers[[rbikey]:[rbikey]],0))</f>
        <v>15</v>
      </c>
      <c r="M482">
        <v>117</v>
      </c>
      <c r="N482">
        <v>139</v>
      </c>
    </row>
    <row r="483" spans="1:14" x14ac:dyDescent="0.25">
      <c r="A483">
        <v>37</v>
      </c>
      <c r="B483">
        <v>14</v>
      </c>
      <c r="C483" t="str">
        <f>INDEX(pitchers[rbiname],MATCH('2013_roster_v1.4'!$A483*100+'2013_roster_v1.4'!$B483,pitchers[[rbikey]:[rbikey]],0))</f>
        <v>Alcantar</v>
      </c>
      <c r="D483">
        <f>INDEX(pitchers[SinkerVal],MATCH('2013_roster_v1.4'!$A483*100+'2013_roster_v1.4'!$B483,pitchers[[rbikey]:[rbikey]],0))</f>
        <v>6</v>
      </c>
      <c r="E483">
        <f>INDEX(pitchers[Stance],MATCH('2013_roster_v1.4'!$A483*100+'2013_roster_v1.4'!$B483,pitchers[[rbikey]:[rbikey]],0))</f>
        <v>0</v>
      </c>
      <c r="F483">
        <f>INDEX(pitchers[ERA],MATCH('2013_roster_v1.4'!$A483*100+'2013_roster_v1.4'!$B483,pitchers[[rbikey]:[rbikey]],0))</f>
        <v>3.88</v>
      </c>
      <c r="G483">
        <f>INDEX(pitchers[SinkSpd],MATCH('2013_roster_v1.4'!$A483*100+'2013_roster_v1.4'!$B483,pitchers[[rbikey]:[rbikey]],0))</f>
        <v>164</v>
      </c>
      <c r="H483">
        <f>INDEX(pitchers[RegSpd],MATCH('2013_roster_v1.4'!$A483*100+'2013_roster_v1.4'!$B483,pitchers[[rbikey]:[rbikey]],0))</f>
        <v>177</v>
      </c>
      <c r="I483">
        <f>INDEX(pitchers[FastSpd],MATCH('2013_roster_v1.4'!$A483*100+'2013_roster_v1.4'!$B483,pitchers[[rbikey]:[rbikey]],0))</f>
        <v>204</v>
      </c>
      <c r="J483">
        <f>INDEX(pitchers[LCurve],MATCH('2013_roster_v1.4'!$A483*100+'2013_roster_v1.4'!$B483,pitchers[[rbikey]:[rbikey]],0))</f>
        <v>7</v>
      </c>
      <c r="K483">
        <f>INDEX(pitchers[RCurve],MATCH('2013_roster_v1.4'!$A483*100+'2013_roster_v1.4'!$B483,pitchers[[rbikey]:[rbikey]],0))</f>
        <v>5</v>
      </c>
      <c r="L483">
        <f>INDEX(pitchers[Stamina],MATCH('2013_roster_v1.4'!$A483*100+'2013_roster_v1.4'!$B483,pitchers[[rbikey]:[rbikey]],0))</f>
        <v>52</v>
      </c>
      <c r="M483">
        <v>114</v>
      </c>
      <c r="N483">
        <v>142</v>
      </c>
    </row>
    <row r="484" spans="1:14" x14ac:dyDescent="0.25">
      <c r="A484">
        <v>37</v>
      </c>
      <c r="B484">
        <v>15</v>
      </c>
      <c r="C484" t="str">
        <f>INDEX(pitchers[rbiname],MATCH('2013_roster_v1.4'!$A484*100+'2013_roster_v1.4'!$B484,pitchers[[rbikey]:[rbikey]],0))</f>
        <v>C.Smith</v>
      </c>
      <c r="D484">
        <f>INDEX(pitchers[SinkerVal],MATCH('2013_roster_v1.4'!$A484*100+'2013_roster_v1.4'!$B484,pitchers[[rbikey]:[rbikey]],0))</f>
        <v>7</v>
      </c>
      <c r="E484">
        <f>INDEX(pitchers[Stance],MATCH('2013_roster_v1.4'!$A484*100+'2013_roster_v1.4'!$B484,pitchers[[rbikey]:[rbikey]],0))</f>
        <v>1</v>
      </c>
      <c r="F484">
        <f>INDEX(pitchers[ERA],MATCH('2013_roster_v1.4'!$A484*100+'2013_roster_v1.4'!$B484,pitchers[[rbikey]:[rbikey]],0))</f>
        <v>4.5199999999999996</v>
      </c>
      <c r="G484">
        <f>INDEX(pitchers[SinkSpd],MATCH('2013_roster_v1.4'!$A484*100+'2013_roster_v1.4'!$B484,pitchers[[rbikey]:[rbikey]],0))</f>
        <v>173</v>
      </c>
      <c r="H484">
        <f>INDEX(pitchers[RegSpd],MATCH('2013_roster_v1.4'!$A484*100+'2013_roster_v1.4'!$B484,pitchers[[rbikey]:[rbikey]],0))</f>
        <v>185</v>
      </c>
      <c r="I484">
        <f>INDEX(pitchers[FastSpd],MATCH('2013_roster_v1.4'!$A484*100+'2013_roster_v1.4'!$B484,pitchers[[rbikey]:[rbikey]],0))</f>
        <v>211</v>
      </c>
      <c r="J484">
        <f>INDEX(pitchers[LCurve],MATCH('2013_roster_v1.4'!$A484*100+'2013_roster_v1.4'!$B484,pitchers[[rbikey]:[rbikey]],0))</f>
        <v>6</v>
      </c>
      <c r="K484">
        <f>INDEX(pitchers[RCurve],MATCH('2013_roster_v1.4'!$A484*100+'2013_roster_v1.4'!$B484,pitchers[[rbikey]:[rbikey]],0))</f>
        <v>8</v>
      </c>
      <c r="L484">
        <f>INDEX(pitchers[Stamina],MATCH('2013_roster_v1.4'!$A484*100+'2013_roster_v1.4'!$B484,pitchers[[rbikey]:[rbikey]],0))</f>
        <v>49</v>
      </c>
      <c r="M484">
        <v>114</v>
      </c>
      <c r="N484">
        <v>142</v>
      </c>
    </row>
    <row r="485" spans="1:14" x14ac:dyDescent="0.25">
      <c r="A485">
        <v>37</v>
      </c>
      <c r="B485">
        <v>16</v>
      </c>
      <c r="C485" t="str">
        <f>INDEX(pitchers[rbiname],MATCH('2013_roster_v1.4'!$A485*100+'2013_roster_v1.4'!$B485,pitchers[[rbikey]:[rbikey]],0))</f>
        <v>P.Lopez</v>
      </c>
      <c r="D485">
        <f>INDEX(pitchers[SinkerVal],MATCH('2013_roster_v1.4'!$A485*100+'2013_roster_v1.4'!$B485,pitchers[[rbikey]:[rbikey]],0))</f>
        <v>7</v>
      </c>
      <c r="E485">
        <f>INDEX(pitchers[Stance],MATCH('2013_roster_v1.4'!$A485*100+'2013_roster_v1.4'!$B485,pitchers[[rbikey]:[rbikey]],0))</f>
        <v>0</v>
      </c>
      <c r="F485">
        <f>INDEX(pitchers[ERA],MATCH('2013_roster_v1.4'!$A485*100+'2013_roster_v1.4'!$B485,pitchers[[rbikey]:[rbikey]],0))</f>
        <v>5.09</v>
      </c>
      <c r="G485">
        <f>INDEX(pitchers[SinkSpd],MATCH('2013_roster_v1.4'!$A485*100+'2013_roster_v1.4'!$B485,pitchers[[rbikey]:[rbikey]],0))</f>
        <v>167</v>
      </c>
      <c r="H485">
        <f>INDEX(pitchers[RegSpd],MATCH('2013_roster_v1.4'!$A485*100+'2013_roster_v1.4'!$B485,pitchers[[rbikey]:[rbikey]],0))</f>
        <v>180</v>
      </c>
      <c r="I485">
        <f>INDEX(pitchers[FastSpd],MATCH('2013_roster_v1.4'!$A485*100+'2013_roster_v1.4'!$B485,pitchers[[rbikey]:[rbikey]],0))</f>
        <v>206</v>
      </c>
      <c r="J485">
        <f>INDEX(pitchers[LCurve],MATCH('2013_roster_v1.4'!$A485*100+'2013_roster_v1.4'!$B485,pitchers[[rbikey]:[rbikey]],0))</f>
        <v>8</v>
      </c>
      <c r="K485">
        <f>INDEX(pitchers[RCurve],MATCH('2013_roster_v1.4'!$A485*100+'2013_roster_v1.4'!$B485,pitchers[[rbikey]:[rbikey]],0))</f>
        <v>6</v>
      </c>
      <c r="L485">
        <f>INDEX(pitchers[Stamina],MATCH('2013_roster_v1.4'!$A485*100+'2013_roster_v1.4'!$B485,pitchers[[rbikey]:[rbikey]],0))</f>
        <v>49</v>
      </c>
      <c r="M485">
        <v>112</v>
      </c>
      <c r="N485">
        <v>143</v>
      </c>
    </row>
    <row r="486" spans="1:14" x14ac:dyDescent="0.25">
      <c r="A486">
        <v>37</v>
      </c>
      <c r="B486">
        <v>17</v>
      </c>
      <c r="C486" t="str">
        <f>INDEX(pitchers[rbiname],MATCH('2013_roster_v1.4'!$A486*100+'2013_roster_v1.4'!$B486,pitchers[[rbikey]:[rbikey]],0))</f>
        <v>Richards</v>
      </c>
      <c r="D486">
        <f>INDEX(pitchers[SinkerVal],MATCH('2013_roster_v1.4'!$A486*100+'2013_roster_v1.4'!$B486,pitchers[[rbikey]:[rbikey]],0))</f>
        <v>5</v>
      </c>
      <c r="E486">
        <f>INDEX(pitchers[Stance],MATCH('2013_roster_v1.4'!$A486*100+'2013_roster_v1.4'!$B486,pitchers[[rbikey]:[rbikey]],0))</f>
        <v>0</v>
      </c>
      <c r="F486">
        <f>INDEX(pitchers[ERA],MATCH('2013_roster_v1.4'!$A486*100+'2013_roster_v1.4'!$B486,pitchers[[rbikey]:[rbikey]],0))</f>
        <v>4.5</v>
      </c>
      <c r="G486">
        <f>INDEX(pitchers[SinkSpd],MATCH('2013_roster_v1.4'!$A486*100+'2013_roster_v1.4'!$B486,pitchers[[rbikey]:[rbikey]],0))</f>
        <v>169</v>
      </c>
      <c r="H486">
        <f>INDEX(pitchers[RegSpd],MATCH('2013_roster_v1.4'!$A486*100+'2013_roster_v1.4'!$B486,pitchers[[rbikey]:[rbikey]],0))</f>
        <v>181</v>
      </c>
      <c r="I486">
        <f>INDEX(pitchers[FastSpd],MATCH('2013_roster_v1.4'!$A486*100+'2013_roster_v1.4'!$B486,pitchers[[rbikey]:[rbikey]],0))</f>
        <v>208</v>
      </c>
      <c r="J486">
        <f>INDEX(pitchers[LCurve],MATCH('2013_roster_v1.4'!$A486*100+'2013_roster_v1.4'!$B486,pitchers[[rbikey]:[rbikey]],0))</f>
        <v>6</v>
      </c>
      <c r="K486">
        <f>INDEX(pitchers[RCurve],MATCH('2013_roster_v1.4'!$A486*100+'2013_roster_v1.4'!$B486,pitchers[[rbikey]:[rbikey]],0))</f>
        <v>4</v>
      </c>
      <c r="L486">
        <f>INDEX(pitchers[Stamina],MATCH('2013_roster_v1.4'!$A486*100+'2013_roster_v1.4'!$B486,pitchers[[rbikey]:[rbikey]],0))</f>
        <v>48</v>
      </c>
      <c r="M486">
        <v>120</v>
      </c>
      <c r="N486">
        <v>138</v>
      </c>
    </row>
    <row r="487" spans="1:14" x14ac:dyDescent="0.25">
      <c r="A487">
        <v>37</v>
      </c>
      <c r="B487">
        <v>18</v>
      </c>
      <c r="C487" t="str">
        <f>INDEX(pitchers[rbiname],MATCH('2013_roster_v1.4'!$A487*100+'2013_roster_v1.4'!$B487,pitchers[[rbikey]:[rbikey]],0))</f>
        <v>S.Romo</v>
      </c>
      <c r="D487">
        <f>INDEX(pitchers[SinkerVal],MATCH('2013_roster_v1.4'!$A487*100+'2013_roster_v1.4'!$B487,pitchers[[rbikey]:[rbikey]],0))</f>
        <v>7</v>
      </c>
      <c r="E487">
        <f>INDEX(pitchers[Stance],MATCH('2013_roster_v1.4'!$A487*100+'2013_roster_v1.4'!$B487,pitchers[[rbikey]:[rbikey]],0))</f>
        <v>0</v>
      </c>
      <c r="F487">
        <f>INDEX(pitchers[ERA],MATCH('2013_roster_v1.4'!$A487*100+'2013_roster_v1.4'!$B487,pitchers[[rbikey]:[rbikey]],0))</f>
        <v>3.58</v>
      </c>
      <c r="G487">
        <f>INDEX(pitchers[SinkSpd],MATCH('2013_roster_v1.4'!$A487*100+'2013_roster_v1.4'!$B487,pitchers[[rbikey]:[rbikey]],0))</f>
        <v>168</v>
      </c>
      <c r="H487">
        <f>INDEX(pitchers[RegSpd],MATCH('2013_roster_v1.4'!$A487*100+'2013_roster_v1.4'!$B487,pitchers[[rbikey]:[rbikey]],0))</f>
        <v>180</v>
      </c>
      <c r="I487">
        <f>INDEX(pitchers[FastSpd],MATCH('2013_roster_v1.4'!$A487*100+'2013_roster_v1.4'!$B487,pitchers[[rbikey]:[rbikey]],0))</f>
        <v>207</v>
      </c>
      <c r="J487">
        <f>INDEX(pitchers[LCurve],MATCH('2013_roster_v1.4'!$A487*100+'2013_roster_v1.4'!$B487,pitchers[[rbikey]:[rbikey]],0))</f>
        <v>9</v>
      </c>
      <c r="K487">
        <f>INDEX(pitchers[RCurve],MATCH('2013_roster_v1.4'!$A487*100+'2013_roster_v1.4'!$B487,pitchers[[rbikey]:[rbikey]],0))</f>
        <v>6</v>
      </c>
      <c r="L487">
        <f>INDEX(pitchers[Stamina],MATCH('2013_roster_v1.4'!$A487*100+'2013_roster_v1.4'!$B487,pitchers[[rbikey]:[rbikey]],0))</f>
        <v>15</v>
      </c>
      <c r="M487">
        <v>115</v>
      </c>
      <c r="N487">
        <v>141</v>
      </c>
    </row>
    <row r="488" spans="1:14" x14ac:dyDescent="0.25">
      <c r="A488">
        <v>37</v>
      </c>
      <c r="B488">
        <v>19</v>
      </c>
      <c r="C488" t="str">
        <f>INDEX(pitchers[rbiname],MATCH('2013_roster_v1.4'!$A488*100+'2013_roster_v1.4'!$B488,pitchers[[rbikey]:[rbikey]],0))</f>
        <v>J.Urena</v>
      </c>
      <c r="D488">
        <f>INDEX(pitchers[SinkerVal],MATCH('2013_roster_v1.4'!$A488*100+'2013_roster_v1.4'!$B488,pitchers[[rbikey]:[rbikey]],0))</f>
        <v>4</v>
      </c>
      <c r="E488">
        <f>INDEX(pitchers[Stance],MATCH('2013_roster_v1.4'!$A488*100+'2013_roster_v1.4'!$B488,pitchers[[rbikey]:[rbikey]],0))</f>
        <v>0</v>
      </c>
      <c r="F488">
        <f>INDEX(pitchers[ERA],MATCH('2013_roster_v1.4'!$A488*100+'2013_roster_v1.4'!$B488,pitchers[[rbikey]:[rbikey]],0))</f>
        <v>5.21</v>
      </c>
      <c r="G488">
        <f>INDEX(pitchers[SinkSpd],MATCH('2013_roster_v1.4'!$A488*100+'2013_roster_v1.4'!$B488,pitchers[[rbikey]:[rbikey]],0))</f>
        <v>163</v>
      </c>
      <c r="H488">
        <f>INDEX(pitchers[RegSpd],MATCH('2013_roster_v1.4'!$A488*100+'2013_roster_v1.4'!$B488,pitchers[[rbikey]:[rbikey]],0))</f>
        <v>176</v>
      </c>
      <c r="I488">
        <f>INDEX(pitchers[FastSpd],MATCH('2013_roster_v1.4'!$A488*100+'2013_roster_v1.4'!$B488,pitchers[[rbikey]:[rbikey]],0))</f>
        <v>202</v>
      </c>
      <c r="J488">
        <f>INDEX(pitchers[LCurve],MATCH('2013_roster_v1.4'!$A488*100+'2013_roster_v1.4'!$B488,pitchers[[rbikey]:[rbikey]],0))</f>
        <v>5</v>
      </c>
      <c r="K488">
        <f>INDEX(pitchers[RCurve],MATCH('2013_roster_v1.4'!$A488*100+'2013_roster_v1.4'!$B488,pitchers[[rbikey]:[rbikey]],0))</f>
        <v>4</v>
      </c>
      <c r="L488">
        <f>INDEX(pitchers[Stamina],MATCH('2013_roster_v1.4'!$A488*100+'2013_roster_v1.4'!$B488,pitchers[[rbikey]:[rbikey]],0))</f>
        <v>15</v>
      </c>
      <c r="M488">
        <v>115</v>
      </c>
      <c r="N488">
        <v>141</v>
      </c>
    </row>
    <row r="489" spans="1:14" x14ac:dyDescent="0.25">
      <c r="A489">
        <v>37</v>
      </c>
      <c r="B489">
        <v>20</v>
      </c>
      <c r="C489" t="str">
        <f>INDEX(pitchers[rbiname],MATCH('2013_roster_v1.4'!$A489*100+'2013_roster_v1.4'!$B489,pitchers[[rbikey]:[rbikey]],0))</f>
        <v>Hernande</v>
      </c>
      <c r="D489">
        <f>INDEX(pitchers[SinkerVal],MATCH('2013_roster_v1.4'!$A489*100+'2013_roster_v1.4'!$B489,pitchers[[rbikey]:[rbikey]],0))</f>
        <v>7</v>
      </c>
      <c r="E489">
        <f>INDEX(pitchers[Stance],MATCH('2013_roster_v1.4'!$A489*100+'2013_roster_v1.4'!$B489,pitchers[[rbikey]:[rbikey]],0))</f>
        <v>0</v>
      </c>
      <c r="F489">
        <f>INDEX(pitchers[ERA],MATCH('2013_roster_v1.4'!$A489*100+'2013_roster_v1.4'!$B489,pitchers[[rbikey]:[rbikey]],0))</f>
        <v>5.03</v>
      </c>
      <c r="G489">
        <f>INDEX(pitchers[SinkSpd],MATCH('2013_roster_v1.4'!$A489*100+'2013_roster_v1.4'!$B489,pitchers[[rbikey]:[rbikey]],0))</f>
        <v>172</v>
      </c>
      <c r="H489">
        <f>INDEX(pitchers[RegSpd],MATCH('2013_roster_v1.4'!$A489*100+'2013_roster_v1.4'!$B489,pitchers[[rbikey]:[rbikey]],0))</f>
        <v>184</v>
      </c>
      <c r="I489">
        <f>INDEX(pitchers[FastSpd],MATCH('2013_roster_v1.4'!$A489*100+'2013_roster_v1.4'!$B489,pitchers[[rbikey]:[rbikey]],0))</f>
        <v>210</v>
      </c>
      <c r="J489">
        <f>INDEX(pitchers[LCurve],MATCH('2013_roster_v1.4'!$A489*100+'2013_roster_v1.4'!$B489,pitchers[[rbikey]:[rbikey]],0))</f>
        <v>8</v>
      </c>
      <c r="K489">
        <f>INDEX(pitchers[RCurve],MATCH('2013_roster_v1.4'!$A489*100+'2013_roster_v1.4'!$B489,pitchers[[rbikey]:[rbikey]],0))</f>
        <v>6</v>
      </c>
      <c r="L489">
        <f>INDEX(pitchers[Stamina],MATCH('2013_roster_v1.4'!$A489*100+'2013_roster_v1.4'!$B489,pitchers[[rbikey]:[rbikey]],0))</f>
        <v>15</v>
      </c>
      <c r="M489">
        <v>114</v>
      </c>
      <c r="N489">
        <v>141</v>
      </c>
    </row>
    <row r="490" spans="1:14" x14ac:dyDescent="0.25">
      <c r="A490">
        <v>37</v>
      </c>
      <c r="B490">
        <v>21</v>
      </c>
      <c r="C490" t="str">
        <f>INDEX(pitchers[rbiname],MATCH('2013_roster_v1.4'!$A490*100+'2013_roster_v1.4'!$B490,pitchers[[rbikey]:[rbikey]],0))</f>
        <v>Yamamoto</v>
      </c>
      <c r="D490">
        <f>INDEX(pitchers[SinkerVal],MATCH('2013_roster_v1.4'!$A490*100+'2013_roster_v1.4'!$B490,pitchers[[rbikey]:[rbikey]],0))</f>
        <v>9</v>
      </c>
      <c r="E490">
        <f>INDEX(pitchers[Stance],MATCH('2013_roster_v1.4'!$A490*100+'2013_roster_v1.4'!$B490,pitchers[[rbikey]:[rbikey]],0))</f>
        <v>0</v>
      </c>
      <c r="F490">
        <f>INDEX(pitchers[ERA],MATCH('2013_roster_v1.4'!$A490*100+'2013_roster_v1.4'!$B490,pitchers[[rbikey]:[rbikey]],0))</f>
        <v>4.46</v>
      </c>
      <c r="G490">
        <f>INDEX(pitchers[SinkSpd],MATCH('2013_roster_v1.4'!$A490*100+'2013_roster_v1.4'!$B490,pitchers[[rbikey]:[rbikey]],0))</f>
        <v>172</v>
      </c>
      <c r="H490">
        <f>INDEX(pitchers[RegSpd],MATCH('2013_roster_v1.4'!$A490*100+'2013_roster_v1.4'!$B490,pitchers[[rbikey]:[rbikey]],0))</f>
        <v>184</v>
      </c>
      <c r="I490">
        <f>INDEX(pitchers[FastSpd],MATCH('2013_roster_v1.4'!$A490*100+'2013_roster_v1.4'!$B490,pitchers[[rbikey]:[rbikey]],0))</f>
        <v>211</v>
      </c>
      <c r="J490">
        <f>INDEX(pitchers[LCurve],MATCH('2013_roster_v1.4'!$A490*100+'2013_roster_v1.4'!$B490,pitchers[[rbikey]:[rbikey]],0))</f>
        <v>9</v>
      </c>
      <c r="K490">
        <f>INDEX(pitchers[RCurve],MATCH('2013_roster_v1.4'!$A490*100+'2013_roster_v1.4'!$B490,pitchers[[rbikey]:[rbikey]],0))</f>
        <v>6</v>
      </c>
      <c r="L490">
        <f>INDEX(pitchers[Stamina],MATCH('2013_roster_v1.4'!$A490*100+'2013_roster_v1.4'!$B490,pitchers[[rbikey]:[rbikey]],0))</f>
        <v>15</v>
      </c>
      <c r="M490">
        <v>114</v>
      </c>
      <c r="N490">
        <v>142</v>
      </c>
    </row>
    <row r="491" spans="1:14" x14ac:dyDescent="0.25">
      <c r="A491">
        <v>37</v>
      </c>
      <c r="B491">
        <v>22</v>
      </c>
      <c r="C491" t="str">
        <f>INDEX(pitchers[rbiname],MATCH('2013_roster_v1.4'!$A491*100+'2013_roster_v1.4'!$B491,pitchers[[rbikey]:[rbikey]],0))</f>
        <v>W.Chen</v>
      </c>
      <c r="D491">
        <f>INDEX(pitchers[SinkerVal],MATCH('2013_roster_v1.4'!$A491*100+'2013_roster_v1.4'!$B491,pitchers[[rbikey]:[rbikey]],0))</f>
        <v>3</v>
      </c>
      <c r="E491">
        <f>INDEX(pitchers[Stance],MATCH('2013_roster_v1.4'!$A491*100+'2013_roster_v1.4'!$B491,pitchers[[rbikey]:[rbikey]],0))</f>
        <v>1</v>
      </c>
      <c r="F491">
        <f>INDEX(pitchers[ERA],MATCH('2013_roster_v1.4'!$A491*100+'2013_roster_v1.4'!$B491,pitchers[[rbikey]:[rbikey]],0))</f>
        <v>6.59</v>
      </c>
      <c r="G491">
        <f>INDEX(pitchers[SinkSpd],MATCH('2013_roster_v1.4'!$A491*100+'2013_roster_v1.4'!$B491,pitchers[[rbikey]:[rbikey]],0))</f>
        <v>169</v>
      </c>
      <c r="H491">
        <f>INDEX(pitchers[RegSpd],MATCH('2013_roster_v1.4'!$A491*100+'2013_roster_v1.4'!$B491,pitchers[[rbikey]:[rbikey]],0))</f>
        <v>181</v>
      </c>
      <c r="I491">
        <f>INDEX(pitchers[FastSpd],MATCH('2013_roster_v1.4'!$A491*100+'2013_roster_v1.4'!$B491,pitchers[[rbikey]:[rbikey]],0))</f>
        <v>208</v>
      </c>
      <c r="J491">
        <f>INDEX(pitchers[LCurve],MATCH('2013_roster_v1.4'!$A491*100+'2013_roster_v1.4'!$B491,pitchers[[rbikey]:[rbikey]],0))</f>
        <v>3</v>
      </c>
      <c r="K491">
        <f>INDEX(pitchers[RCurve],MATCH('2013_roster_v1.4'!$A491*100+'2013_roster_v1.4'!$B491,pitchers[[rbikey]:[rbikey]],0))</f>
        <v>5</v>
      </c>
      <c r="L491">
        <f>INDEX(pitchers[Stamina],MATCH('2013_roster_v1.4'!$A491*100+'2013_roster_v1.4'!$B491,pitchers[[rbikey]:[rbikey]],0))</f>
        <v>15</v>
      </c>
      <c r="M491">
        <v>120</v>
      </c>
      <c r="N491">
        <v>137</v>
      </c>
    </row>
    <row r="492" spans="1:14" x14ac:dyDescent="0.25">
      <c r="A492">
        <v>37</v>
      </c>
      <c r="B492">
        <v>23</v>
      </c>
      <c r="C492" t="str">
        <f>INDEX(pitchers[rbiname],MATCH('2013_roster_v1.4'!$A492*100+'2013_roster_v1.4'!$B492,pitchers[[rbikey]:[rbikey]],0))</f>
        <v>A.Conley</v>
      </c>
      <c r="D492">
        <f>INDEX(pitchers[SinkerVal],MATCH('2013_roster_v1.4'!$A492*100+'2013_roster_v1.4'!$B492,pitchers[[rbikey]:[rbikey]],0))</f>
        <v>2</v>
      </c>
      <c r="E492">
        <f>INDEX(pitchers[Stance],MATCH('2013_roster_v1.4'!$A492*100+'2013_roster_v1.4'!$B492,pitchers[[rbikey]:[rbikey]],0))</f>
        <v>1</v>
      </c>
      <c r="F492">
        <f>INDEX(pitchers[ERA],MATCH('2013_roster_v1.4'!$A492*100+'2013_roster_v1.4'!$B492,pitchers[[rbikey]:[rbikey]],0))</f>
        <v>6.53</v>
      </c>
      <c r="G492">
        <f>INDEX(pitchers[SinkSpd],MATCH('2013_roster_v1.4'!$A492*100+'2013_roster_v1.4'!$B492,pitchers[[rbikey]:[rbikey]],0))</f>
        <v>168</v>
      </c>
      <c r="H492">
        <f>INDEX(pitchers[RegSpd],MATCH('2013_roster_v1.4'!$A492*100+'2013_roster_v1.4'!$B492,pitchers[[rbikey]:[rbikey]],0))</f>
        <v>180</v>
      </c>
      <c r="I492">
        <f>INDEX(pitchers[FastSpd],MATCH('2013_roster_v1.4'!$A492*100+'2013_roster_v1.4'!$B492,pitchers[[rbikey]:[rbikey]],0))</f>
        <v>207</v>
      </c>
      <c r="J492">
        <f>INDEX(pitchers[LCurve],MATCH('2013_roster_v1.4'!$A492*100+'2013_roster_v1.4'!$B492,pitchers[[rbikey]:[rbikey]],0))</f>
        <v>1</v>
      </c>
      <c r="K492">
        <f>INDEX(pitchers[RCurve],MATCH('2013_roster_v1.4'!$A492*100+'2013_roster_v1.4'!$B492,pitchers[[rbikey]:[rbikey]],0))</f>
        <v>2</v>
      </c>
      <c r="L492">
        <f>INDEX(pitchers[Stamina],MATCH('2013_roster_v1.4'!$A492*100+'2013_roster_v1.4'!$B492,pitchers[[rbikey]:[rbikey]],0))</f>
        <v>15</v>
      </c>
      <c r="M492">
        <v>120</v>
      </c>
      <c r="N492">
        <v>136</v>
      </c>
    </row>
    <row r="493" spans="1:14" x14ac:dyDescent="0.25">
      <c r="A493">
        <v>38</v>
      </c>
      <c r="B493">
        <v>14</v>
      </c>
      <c r="C493" t="str">
        <f>INDEX(pitchers[rbiname],MATCH('2013_roster_v1.4'!$A493*100+'2013_roster_v1.4'!$B493,pitchers[[rbikey]:[rbikey]],0))</f>
        <v>Castillo</v>
      </c>
      <c r="D493">
        <f>INDEX(pitchers[SinkerVal],MATCH('2013_roster_v1.4'!$A493*100+'2013_roster_v1.4'!$B493,pitchers[[rbikey]:[rbikey]],0))</f>
        <v>9</v>
      </c>
      <c r="E493">
        <f>INDEX(pitchers[Stance],MATCH('2013_roster_v1.4'!$A493*100+'2013_roster_v1.4'!$B493,pitchers[[rbikey]:[rbikey]],0))</f>
        <v>0</v>
      </c>
      <c r="F493">
        <f>INDEX(pitchers[ERA],MATCH('2013_roster_v1.4'!$A493*100+'2013_roster_v1.4'!$B493,pitchers[[rbikey]:[rbikey]],0))</f>
        <v>3.4</v>
      </c>
      <c r="G493">
        <f>INDEX(pitchers[SinkSpd],MATCH('2013_roster_v1.4'!$A493*100+'2013_roster_v1.4'!$B493,pitchers[[rbikey]:[rbikey]],0))</f>
        <v>174</v>
      </c>
      <c r="H493">
        <f>INDEX(pitchers[RegSpd],MATCH('2013_roster_v1.4'!$A493*100+'2013_roster_v1.4'!$B493,pitchers[[rbikey]:[rbikey]],0))</f>
        <v>186</v>
      </c>
      <c r="I493">
        <f>INDEX(pitchers[FastSpd],MATCH('2013_roster_v1.4'!$A493*100+'2013_roster_v1.4'!$B493,pitchers[[rbikey]:[rbikey]],0))</f>
        <v>213</v>
      </c>
      <c r="J493">
        <f>INDEX(pitchers[LCurve],MATCH('2013_roster_v1.4'!$A493*100+'2013_roster_v1.4'!$B493,pitchers[[rbikey]:[rbikey]],0))</f>
        <v>9</v>
      </c>
      <c r="K493">
        <f>INDEX(pitchers[RCurve],MATCH('2013_roster_v1.4'!$A493*100+'2013_roster_v1.4'!$B493,pitchers[[rbikey]:[rbikey]],0))</f>
        <v>6</v>
      </c>
      <c r="L493">
        <f>INDEX(pitchers[Stamina],MATCH('2013_roster_v1.4'!$A493*100+'2013_roster_v1.4'!$B493,pitchers[[rbikey]:[rbikey]],0))</f>
        <v>51</v>
      </c>
      <c r="M493">
        <v>114</v>
      </c>
      <c r="N493">
        <v>140</v>
      </c>
    </row>
    <row r="494" spans="1:14" x14ac:dyDescent="0.25">
      <c r="A494">
        <v>38</v>
      </c>
      <c r="B494">
        <v>15</v>
      </c>
      <c r="C494" t="str">
        <f>INDEX(pitchers[rbiname],MATCH('2013_roster_v1.4'!$A494*100+'2013_roster_v1.4'!$B494,pitchers[[rbikey]:[rbikey]],0))</f>
        <v>DeSclafa</v>
      </c>
      <c r="D494">
        <f>INDEX(pitchers[SinkerVal],MATCH('2013_roster_v1.4'!$A494*100+'2013_roster_v1.4'!$B494,pitchers[[rbikey]:[rbikey]],0))</f>
        <v>8</v>
      </c>
      <c r="E494">
        <f>INDEX(pitchers[Stance],MATCH('2013_roster_v1.4'!$A494*100+'2013_roster_v1.4'!$B494,pitchers[[rbikey]:[rbikey]],0))</f>
        <v>0</v>
      </c>
      <c r="F494">
        <f>INDEX(pitchers[ERA],MATCH('2013_roster_v1.4'!$A494*100+'2013_roster_v1.4'!$B494,pitchers[[rbikey]:[rbikey]],0))</f>
        <v>3.89</v>
      </c>
      <c r="G494">
        <f>INDEX(pitchers[SinkSpd],MATCH('2013_roster_v1.4'!$A494*100+'2013_roster_v1.4'!$B494,pitchers[[rbikey]:[rbikey]],0))</f>
        <v>171</v>
      </c>
      <c r="H494">
        <f>INDEX(pitchers[RegSpd],MATCH('2013_roster_v1.4'!$A494*100+'2013_roster_v1.4'!$B494,pitchers[[rbikey]:[rbikey]],0))</f>
        <v>183</v>
      </c>
      <c r="I494">
        <f>INDEX(pitchers[FastSpd],MATCH('2013_roster_v1.4'!$A494*100+'2013_roster_v1.4'!$B494,pitchers[[rbikey]:[rbikey]],0))</f>
        <v>210</v>
      </c>
      <c r="J494">
        <f>INDEX(pitchers[LCurve],MATCH('2013_roster_v1.4'!$A494*100+'2013_roster_v1.4'!$B494,pitchers[[rbikey]:[rbikey]],0))</f>
        <v>9</v>
      </c>
      <c r="K494">
        <f>INDEX(pitchers[RCurve],MATCH('2013_roster_v1.4'!$A494*100+'2013_roster_v1.4'!$B494,pitchers[[rbikey]:[rbikey]],0))</f>
        <v>6</v>
      </c>
      <c r="L494">
        <f>INDEX(pitchers[Stamina],MATCH('2013_roster_v1.4'!$A494*100+'2013_roster_v1.4'!$B494,pitchers[[rbikey]:[rbikey]],0))</f>
        <v>49</v>
      </c>
      <c r="M494">
        <v>112</v>
      </c>
      <c r="N494">
        <v>143</v>
      </c>
    </row>
    <row r="495" spans="1:14" x14ac:dyDescent="0.25">
      <c r="A495">
        <v>38</v>
      </c>
      <c r="B495">
        <v>16</v>
      </c>
      <c r="C495" t="str">
        <f>INDEX(pitchers[rbiname],MATCH('2013_roster_v1.4'!$A495*100+'2013_roster_v1.4'!$B495,pitchers[[rbikey]:[rbikey]],0))</f>
        <v>S.Gray</v>
      </c>
      <c r="D495">
        <f>INDEX(pitchers[SinkerVal],MATCH('2013_roster_v1.4'!$A495*100+'2013_roster_v1.4'!$B495,pitchers[[rbikey]:[rbikey]],0))</f>
        <v>10</v>
      </c>
      <c r="E495">
        <f>INDEX(pitchers[Stance],MATCH('2013_roster_v1.4'!$A495*100+'2013_roster_v1.4'!$B495,pitchers[[rbikey]:[rbikey]],0))</f>
        <v>0</v>
      </c>
      <c r="F495">
        <f>INDEX(pitchers[ERA],MATCH('2013_roster_v1.4'!$A495*100+'2013_roster_v1.4'!$B495,pitchers[[rbikey]:[rbikey]],0))</f>
        <v>2.87</v>
      </c>
      <c r="G495">
        <f>INDEX(pitchers[SinkSpd],MATCH('2013_roster_v1.4'!$A495*100+'2013_roster_v1.4'!$B495,pitchers[[rbikey]:[rbikey]],0))</f>
        <v>174</v>
      </c>
      <c r="H495">
        <f>INDEX(pitchers[RegSpd],MATCH('2013_roster_v1.4'!$A495*100+'2013_roster_v1.4'!$B495,pitchers[[rbikey]:[rbikey]],0))</f>
        <v>186</v>
      </c>
      <c r="I495">
        <f>INDEX(pitchers[FastSpd],MATCH('2013_roster_v1.4'!$A495*100+'2013_roster_v1.4'!$B495,pitchers[[rbikey]:[rbikey]],0))</f>
        <v>212</v>
      </c>
      <c r="J495">
        <f>INDEX(pitchers[LCurve],MATCH('2013_roster_v1.4'!$A495*100+'2013_roster_v1.4'!$B495,pitchers[[rbikey]:[rbikey]],0))</f>
        <v>10</v>
      </c>
      <c r="K495">
        <f>INDEX(pitchers[RCurve],MATCH('2013_roster_v1.4'!$A495*100+'2013_roster_v1.4'!$B495,pitchers[[rbikey]:[rbikey]],0))</f>
        <v>7</v>
      </c>
      <c r="L495">
        <f>INDEX(pitchers[Stamina],MATCH('2013_roster_v1.4'!$A495*100+'2013_roster_v1.4'!$B495,pitchers[[rbikey]:[rbikey]],0))</f>
        <v>50</v>
      </c>
      <c r="M495">
        <v>112</v>
      </c>
      <c r="N495">
        <v>145</v>
      </c>
    </row>
    <row r="496" spans="1:14" x14ac:dyDescent="0.25">
      <c r="A496">
        <v>38</v>
      </c>
      <c r="B496">
        <v>17</v>
      </c>
      <c r="C496" t="str">
        <f>INDEX(pitchers[rbiname],MATCH('2013_roster_v1.4'!$A496*100+'2013_roster_v1.4'!$B496,pitchers[[rbikey]:[rbikey]],0))</f>
        <v>T.Mahle</v>
      </c>
      <c r="D496">
        <f>INDEX(pitchers[SinkerVal],MATCH('2013_roster_v1.4'!$A496*100+'2013_roster_v1.4'!$B496,pitchers[[rbikey]:[rbikey]],0))</f>
        <v>6</v>
      </c>
      <c r="E496">
        <f>INDEX(pitchers[Stance],MATCH('2013_roster_v1.4'!$A496*100+'2013_roster_v1.4'!$B496,pitchers[[rbikey]:[rbikey]],0))</f>
        <v>0</v>
      </c>
      <c r="F496">
        <f>INDEX(pitchers[ERA],MATCH('2013_roster_v1.4'!$A496*100+'2013_roster_v1.4'!$B496,pitchers[[rbikey]:[rbikey]],0))</f>
        <v>5.14</v>
      </c>
      <c r="G496">
        <f>INDEX(pitchers[SinkSpd],MATCH('2013_roster_v1.4'!$A496*100+'2013_roster_v1.4'!$B496,pitchers[[rbikey]:[rbikey]],0))</f>
        <v>171</v>
      </c>
      <c r="H496">
        <f>INDEX(pitchers[RegSpd],MATCH('2013_roster_v1.4'!$A496*100+'2013_roster_v1.4'!$B496,pitchers[[rbikey]:[rbikey]],0))</f>
        <v>183</v>
      </c>
      <c r="I496">
        <f>INDEX(pitchers[FastSpd],MATCH('2013_roster_v1.4'!$A496*100+'2013_roster_v1.4'!$B496,pitchers[[rbikey]:[rbikey]],0))</f>
        <v>210</v>
      </c>
      <c r="J496">
        <f>INDEX(pitchers[LCurve],MATCH('2013_roster_v1.4'!$A496*100+'2013_roster_v1.4'!$B496,pitchers[[rbikey]:[rbikey]],0))</f>
        <v>7</v>
      </c>
      <c r="K496">
        <f>INDEX(pitchers[RCurve],MATCH('2013_roster_v1.4'!$A496*100+'2013_roster_v1.4'!$B496,pitchers[[rbikey]:[rbikey]],0))</f>
        <v>5</v>
      </c>
      <c r="L496">
        <f>INDEX(pitchers[Stamina],MATCH('2013_roster_v1.4'!$A496*100+'2013_roster_v1.4'!$B496,pitchers[[rbikey]:[rbikey]],0))</f>
        <v>49</v>
      </c>
      <c r="M496">
        <v>117</v>
      </c>
      <c r="N496">
        <v>139</v>
      </c>
    </row>
    <row r="497" spans="1:14" x14ac:dyDescent="0.25">
      <c r="A497">
        <v>38</v>
      </c>
      <c r="B497">
        <v>18</v>
      </c>
      <c r="C497" t="str">
        <f>INDEX(pitchers[rbiname],MATCH('2013_roster_v1.4'!$A497*100+'2013_roster_v1.4'!$B497,pitchers[[rbikey]:[rbikey]],0))</f>
        <v>Iglesias</v>
      </c>
      <c r="D497">
        <f>INDEX(pitchers[SinkerVal],MATCH('2013_roster_v1.4'!$A497*100+'2013_roster_v1.4'!$B497,pitchers[[rbikey]:[rbikey]],0))</f>
        <v>7</v>
      </c>
      <c r="E497">
        <f>INDEX(pitchers[Stance],MATCH('2013_roster_v1.4'!$A497*100+'2013_roster_v1.4'!$B497,pitchers[[rbikey]:[rbikey]],0))</f>
        <v>0</v>
      </c>
      <c r="F497">
        <f>INDEX(pitchers[ERA],MATCH('2013_roster_v1.4'!$A497*100+'2013_roster_v1.4'!$B497,pitchers[[rbikey]:[rbikey]],0))</f>
        <v>4.16</v>
      </c>
      <c r="G497">
        <f>INDEX(pitchers[SinkSpd],MATCH('2013_roster_v1.4'!$A497*100+'2013_roster_v1.4'!$B497,pitchers[[rbikey]:[rbikey]],0))</f>
        <v>175</v>
      </c>
      <c r="H497">
        <f>INDEX(pitchers[RegSpd],MATCH('2013_roster_v1.4'!$A497*100+'2013_roster_v1.4'!$B497,pitchers[[rbikey]:[rbikey]],0))</f>
        <v>188</v>
      </c>
      <c r="I497">
        <f>INDEX(pitchers[FastSpd],MATCH('2013_roster_v1.4'!$A497*100+'2013_roster_v1.4'!$B497,pitchers[[rbikey]:[rbikey]],0))</f>
        <v>214</v>
      </c>
      <c r="J497">
        <f>INDEX(pitchers[LCurve],MATCH('2013_roster_v1.4'!$A497*100+'2013_roster_v1.4'!$B497,pitchers[[rbikey]:[rbikey]],0))</f>
        <v>8</v>
      </c>
      <c r="K497">
        <f>INDEX(pitchers[RCurve],MATCH('2013_roster_v1.4'!$A497*100+'2013_roster_v1.4'!$B497,pitchers[[rbikey]:[rbikey]],0))</f>
        <v>6</v>
      </c>
      <c r="L497">
        <f>INDEX(pitchers[Stamina],MATCH('2013_roster_v1.4'!$A497*100+'2013_roster_v1.4'!$B497,pitchers[[rbikey]:[rbikey]],0))</f>
        <v>15</v>
      </c>
      <c r="M497">
        <v>115</v>
      </c>
      <c r="N497">
        <v>140</v>
      </c>
    </row>
    <row r="498" spans="1:14" x14ac:dyDescent="0.25">
      <c r="A498">
        <v>38</v>
      </c>
      <c r="B498">
        <v>19</v>
      </c>
      <c r="C498" t="str">
        <f>INDEX(pitchers[rbiname],MATCH('2013_roster_v1.4'!$A498*100+'2013_roster_v1.4'!$B498,pitchers[[rbikey]:[rbikey]],0))</f>
        <v>T.Roark</v>
      </c>
      <c r="D498">
        <f>INDEX(pitchers[SinkerVal],MATCH('2013_roster_v1.4'!$A498*100+'2013_roster_v1.4'!$B498,pitchers[[rbikey]:[rbikey]],0))</f>
        <v>4</v>
      </c>
      <c r="E498">
        <f>INDEX(pitchers[Stance],MATCH('2013_roster_v1.4'!$A498*100+'2013_roster_v1.4'!$B498,pitchers[[rbikey]:[rbikey]],0))</f>
        <v>0</v>
      </c>
      <c r="F498">
        <f>INDEX(pitchers[ERA],MATCH('2013_roster_v1.4'!$A498*100+'2013_roster_v1.4'!$B498,pitchers[[rbikey]:[rbikey]],0))</f>
        <v>4.24</v>
      </c>
      <c r="G498">
        <f>INDEX(pitchers[SinkSpd],MATCH('2013_roster_v1.4'!$A498*100+'2013_roster_v1.4'!$B498,pitchers[[rbikey]:[rbikey]],0))</f>
        <v>171</v>
      </c>
      <c r="H498">
        <f>INDEX(pitchers[RegSpd],MATCH('2013_roster_v1.4'!$A498*100+'2013_roster_v1.4'!$B498,pitchers[[rbikey]:[rbikey]],0))</f>
        <v>183</v>
      </c>
      <c r="I498">
        <f>INDEX(pitchers[FastSpd],MATCH('2013_roster_v1.4'!$A498*100+'2013_roster_v1.4'!$B498,pitchers[[rbikey]:[rbikey]],0))</f>
        <v>209</v>
      </c>
      <c r="J498">
        <f>INDEX(pitchers[LCurve],MATCH('2013_roster_v1.4'!$A498*100+'2013_roster_v1.4'!$B498,pitchers[[rbikey]:[rbikey]],0))</f>
        <v>6</v>
      </c>
      <c r="K498">
        <f>INDEX(pitchers[RCurve],MATCH('2013_roster_v1.4'!$A498*100+'2013_roster_v1.4'!$B498,pitchers[[rbikey]:[rbikey]],0))</f>
        <v>4</v>
      </c>
      <c r="L498">
        <f>INDEX(pitchers[Stamina],MATCH('2013_roster_v1.4'!$A498*100+'2013_roster_v1.4'!$B498,pitchers[[rbikey]:[rbikey]],0))</f>
        <v>15</v>
      </c>
      <c r="M498">
        <v>115</v>
      </c>
      <c r="N498">
        <v>141</v>
      </c>
    </row>
    <row r="499" spans="1:14" x14ac:dyDescent="0.25">
      <c r="A499">
        <v>38</v>
      </c>
      <c r="B499">
        <v>20</v>
      </c>
      <c r="C499" t="str">
        <f>INDEX(pitchers[rbiname],MATCH('2013_roster_v1.4'!$A499*100+'2013_roster_v1.4'!$B499,pitchers[[rbikey]:[rbikey]],0))</f>
        <v>Lorenzen</v>
      </c>
      <c r="D499">
        <f>INDEX(pitchers[SinkerVal],MATCH('2013_roster_v1.4'!$A499*100+'2013_roster_v1.4'!$B499,pitchers[[rbikey]:[rbikey]],0))</f>
        <v>9</v>
      </c>
      <c r="E499">
        <f>INDEX(pitchers[Stance],MATCH('2013_roster_v1.4'!$A499*100+'2013_roster_v1.4'!$B499,pitchers[[rbikey]:[rbikey]],0))</f>
        <v>0</v>
      </c>
      <c r="F499">
        <f>INDEX(pitchers[ERA],MATCH('2013_roster_v1.4'!$A499*100+'2013_roster_v1.4'!$B499,pitchers[[rbikey]:[rbikey]],0))</f>
        <v>2.92</v>
      </c>
      <c r="G499">
        <f>INDEX(pitchers[SinkSpd],MATCH('2013_roster_v1.4'!$A499*100+'2013_roster_v1.4'!$B499,pitchers[[rbikey]:[rbikey]],0))</f>
        <v>172</v>
      </c>
      <c r="H499">
        <f>INDEX(pitchers[RegSpd],MATCH('2013_roster_v1.4'!$A499*100+'2013_roster_v1.4'!$B499,pitchers[[rbikey]:[rbikey]],0))</f>
        <v>183</v>
      </c>
      <c r="I499">
        <f>INDEX(pitchers[FastSpd],MATCH('2013_roster_v1.4'!$A499*100+'2013_roster_v1.4'!$B499,pitchers[[rbikey]:[rbikey]],0))</f>
        <v>210</v>
      </c>
      <c r="J499">
        <f>INDEX(pitchers[LCurve],MATCH('2013_roster_v1.4'!$A499*100+'2013_roster_v1.4'!$B499,pitchers[[rbikey]:[rbikey]],0))</f>
        <v>9</v>
      </c>
      <c r="K499">
        <f>INDEX(pitchers[RCurve],MATCH('2013_roster_v1.4'!$A499*100+'2013_roster_v1.4'!$B499,pitchers[[rbikey]:[rbikey]],0))</f>
        <v>6</v>
      </c>
      <c r="L499">
        <f>INDEX(pitchers[Stamina],MATCH('2013_roster_v1.4'!$A499*100+'2013_roster_v1.4'!$B499,pitchers[[rbikey]:[rbikey]],0))</f>
        <v>15</v>
      </c>
      <c r="M499">
        <v>114</v>
      </c>
      <c r="N499">
        <v>141</v>
      </c>
    </row>
    <row r="500" spans="1:14" x14ac:dyDescent="0.25">
      <c r="A500">
        <v>38</v>
      </c>
      <c r="B500">
        <v>21</v>
      </c>
      <c r="C500" t="str">
        <f>INDEX(pitchers[rbiname],MATCH('2013_roster_v1.4'!$A500*100+'2013_roster_v1.4'!$B500,pitchers[[rbikey]:[rbikey]],0))</f>
        <v>Stephens</v>
      </c>
      <c r="D500">
        <f>INDEX(pitchers[SinkerVal],MATCH('2013_roster_v1.4'!$A500*100+'2013_roster_v1.4'!$B500,pitchers[[rbikey]:[rbikey]],0))</f>
        <v>12</v>
      </c>
      <c r="E500">
        <f>INDEX(pitchers[Stance],MATCH('2013_roster_v1.4'!$A500*100+'2013_roster_v1.4'!$B500,pitchers[[rbikey]:[rbikey]],0))</f>
        <v>0</v>
      </c>
      <c r="F500">
        <f>INDEX(pitchers[ERA],MATCH('2013_roster_v1.4'!$A500*100+'2013_roster_v1.4'!$B500,pitchers[[rbikey]:[rbikey]],0))</f>
        <v>3.76</v>
      </c>
      <c r="G500">
        <f>INDEX(pitchers[SinkSpd],MATCH('2013_roster_v1.4'!$A500*100+'2013_roster_v1.4'!$B500,pitchers[[rbikey]:[rbikey]],0))</f>
        <v>175</v>
      </c>
      <c r="H500">
        <f>INDEX(pitchers[RegSpd],MATCH('2013_roster_v1.4'!$A500*100+'2013_roster_v1.4'!$B500,pitchers[[rbikey]:[rbikey]],0))</f>
        <v>187</v>
      </c>
      <c r="I500">
        <f>INDEX(pitchers[FastSpd],MATCH('2013_roster_v1.4'!$A500*100+'2013_roster_v1.4'!$B500,pitchers[[rbikey]:[rbikey]],0))</f>
        <v>213</v>
      </c>
      <c r="J500">
        <f>INDEX(pitchers[LCurve],MATCH('2013_roster_v1.4'!$A500*100+'2013_roster_v1.4'!$B500,pitchers[[rbikey]:[rbikey]],0))</f>
        <v>11</v>
      </c>
      <c r="K500">
        <f>INDEX(pitchers[RCurve],MATCH('2013_roster_v1.4'!$A500*100+'2013_roster_v1.4'!$B500,pitchers[[rbikey]:[rbikey]],0))</f>
        <v>7</v>
      </c>
      <c r="L500">
        <f>INDEX(pitchers[Stamina],MATCH('2013_roster_v1.4'!$A500*100+'2013_roster_v1.4'!$B500,pitchers[[rbikey]:[rbikey]],0))</f>
        <v>15</v>
      </c>
      <c r="M500">
        <v>112</v>
      </c>
      <c r="N500">
        <v>144</v>
      </c>
    </row>
    <row r="501" spans="1:14" x14ac:dyDescent="0.25">
      <c r="A501">
        <v>38</v>
      </c>
      <c r="B501">
        <v>22</v>
      </c>
      <c r="C501" t="str">
        <f>INDEX(pitchers[rbiname],MATCH('2013_roster_v1.4'!$A501*100+'2013_roster_v1.4'!$B501,pitchers[[rbikey]:[rbikey]],0))</f>
        <v>T.Bauer</v>
      </c>
      <c r="D501">
        <f>INDEX(pitchers[SinkerVal],MATCH('2013_roster_v1.4'!$A501*100+'2013_roster_v1.4'!$B501,pitchers[[rbikey]:[rbikey]],0))</f>
        <v>5</v>
      </c>
      <c r="E501">
        <f>INDEX(pitchers[Stance],MATCH('2013_roster_v1.4'!$A501*100+'2013_roster_v1.4'!$B501,pitchers[[rbikey]:[rbikey]],0))</f>
        <v>0</v>
      </c>
      <c r="F501">
        <f>INDEX(pitchers[ERA],MATCH('2013_roster_v1.4'!$A501*100+'2013_roster_v1.4'!$B501,pitchers[[rbikey]:[rbikey]],0))</f>
        <v>6.39</v>
      </c>
      <c r="G501">
        <f>INDEX(pitchers[SinkSpd],MATCH('2013_roster_v1.4'!$A501*100+'2013_roster_v1.4'!$B501,pitchers[[rbikey]:[rbikey]],0))</f>
        <v>174</v>
      </c>
      <c r="H501">
        <f>INDEX(pitchers[RegSpd],MATCH('2013_roster_v1.4'!$A501*100+'2013_roster_v1.4'!$B501,pitchers[[rbikey]:[rbikey]],0))</f>
        <v>186</v>
      </c>
      <c r="I501">
        <f>INDEX(pitchers[FastSpd],MATCH('2013_roster_v1.4'!$A501*100+'2013_roster_v1.4'!$B501,pitchers[[rbikey]:[rbikey]],0))</f>
        <v>213</v>
      </c>
      <c r="J501">
        <f>INDEX(pitchers[LCurve],MATCH('2013_roster_v1.4'!$A501*100+'2013_roster_v1.4'!$B501,pitchers[[rbikey]:[rbikey]],0))</f>
        <v>7</v>
      </c>
      <c r="K501">
        <f>INDEX(pitchers[RCurve],MATCH('2013_roster_v1.4'!$A501*100+'2013_roster_v1.4'!$B501,pitchers[[rbikey]:[rbikey]],0))</f>
        <v>5</v>
      </c>
      <c r="L501">
        <f>INDEX(pitchers[Stamina],MATCH('2013_roster_v1.4'!$A501*100+'2013_roster_v1.4'!$B501,pitchers[[rbikey]:[rbikey]],0))</f>
        <v>15</v>
      </c>
      <c r="M501">
        <v>117</v>
      </c>
      <c r="N501">
        <v>139</v>
      </c>
    </row>
    <row r="502" spans="1:14" x14ac:dyDescent="0.25">
      <c r="A502">
        <v>38</v>
      </c>
      <c r="B502">
        <v>23</v>
      </c>
      <c r="C502" t="str">
        <f>INDEX(pitchers[rbiname],MATCH('2013_roster_v1.4'!$A502*100+'2013_roster_v1.4'!$B502,pitchers[[rbikey]:[rbikey]],0))</f>
        <v>Garrett</v>
      </c>
      <c r="D502">
        <f>INDEX(pitchers[SinkerVal],MATCH('2013_roster_v1.4'!$A502*100+'2013_roster_v1.4'!$B502,pitchers[[rbikey]:[rbikey]],0))</f>
        <v>4</v>
      </c>
      <c r="E502">
        <f>INDEX(pitchers[Stance],MATCH('2013_roster_v1.4'!$A502*100+'2013_roster_v1.4'!$B502,pitchers[[rbikey]:[rbikey]],0))</f>
        <v>1</v>
      </c>
      <c r="F502">
        <f>INDEX(pitchers[ERA],MATCH('2013_roster_v1.4'!$A502*100+'2013_roster_v1.4'!$B502,pitchers[[rbikey]:[rbikey]],0))</f>
        <v>3.21</v>
      </c>
      <c r="G502">
        <f>INDEX(pitchers[SinkSpd],MATCH('2013_roster_v1.4'!$A502*100+'2013_roster_v1.4'!$B502,pitchers[[rbikey]:[rbikey]],0))</f>
        <v>174</v>
      </c>
      <c r="H502">
        <f>INDEX(pitchers[RegSpd],MATCH('2013_roster_v1.4'!$A502*100+'2013_roster_v1.4'!$B502,pitchers[[rbikey]:[rbikey]],0))</f>
        <v>189</v>
      </c>
      <c r="I502">
        <f>INDEX(pitchers[FastSpd],MATCH('2013_roster_v1.4'!$A502*100+'2013_roster_v1.4'!$B502,pitchers[[rbikey]:[rbikey]],0))</f>
        <v>215</v>
      </c>
      <c r="J502">
        <f>INDEX(pitchers[LCurve],MATCH('2013_roster_v1.4'!$A502*100+'2013_roster_v1.4'!$B502,pitchers[[rbikey]:[rbikey]],0))</f>
        <v>4</v>
      </c>
      <c r="K502">
        <f>INDEX(pitchers[RCurve],MATCH('2013_roster_v1.4'!$A502*100+'2013_roster_v1.4'!$B502,pitchers[[rbikey]:[rbikey]],0))</f>
        <v>6</v>
      </c>
      <c r="L502">
        <f>INDEX(pitchers[Stamina],MATCH('2013_roster_v1.4'!$A502*100+'2013_roster_v1.4'!$B502,pitchers[[rbikey]:[rbikey]],0))</f>
        <v>15</v>
      </c>
      <c r="M502">
        <v>120</v>
      </c>
      <c r="N502">
        <v>137</v>
      </c>
    </row>
    <row r="503" spans="1:14" x14ac:dyDescent="0.25">
      <c r="A503">
        <v>39</v>
      </c>
      <c r="B503">
        <v>14</v>
      </c>
      <c r="C503" t="str">
        <f>INDEX(pitchers[rbiname],MATCH('2013_roster_v1.4'!$A503*100+'2013_roster_v1.4'!$B503,pitchers[[rbikey]:[rbikey]],0))</f>
        <v>Marquez</v>
      </c>
      <c r="D503">
        <f>INDEX(pitchers[SinkerVal],MATCH('2013_roster_v1.4'!$A503*100+'2013_roster_v1.4'!$B503,pitchers[[rbikey]:[rbikey]],0))</f>
        <v>8</v>
      </c>
      <c r="E503">
        <f>INDEX(pitchers[Stance],MATCH('2013_roster_v1.4'!$A503*100+'2013_roster_v1.4'!$B503,pitchers[[rbikey]:[rbikey]],0))</f>
        <v>0</v>
      </c>
      <c r="F503">
        <f>INDEX(pitchers[ERA],MATCH('2013_roster_v1.4'!$A503*100+'2013_roster_v1.4'!$B503,pitchers[[rbikey]:[rbikey]],0))</f>
        <v>4.76</v>
      </c>
      <c r="G503">
        <f>INDEX(pitchers[SinkSpd],MATCH('2013_roster_v1.4'!$A503*100+'2013_roster_v1.4'!$B503,pitchers[[rbikey]:[rbikey]],0))</f>
        <v>172</v>
      </c>
      <c r="H503">
        <f>INDEX(pitchers[RegSpd],MATCH('2013_roster_v1.4'!$A503*100+'2013_roster_v1.4'!$B503,pitchers[[rbikey]:[rbikey]],0))</f>
        <v>183</v>
      </c>
      <c r="I503">
        <f>INDEX(pitchers[FastSpd],MATCH('2013_roster_v1.4'!$A503*100+'2013_roster_v1.4'!$B503,pitchers[[rbikey]:[rbikey]],0))</f>
        <v>210</v>
      </c>
      <c r="J503">
        <f>INDEX(pitchers[LCurve],MATCH('2013_roster_v1.4'!$A503*100+'2013_roster_v1.4'!$B503,pitchers[[rbikey]:[rbikey]],0))</f>
        <v>9</v>
      </c>
      <c r="K503">
        <f>INDEX(pitchers[RCurve],MATCH('2013_roster_v1.4'!$A503*100+'2013_roster_v1.4'!$B503,pitchers[[rbikey]:[rbikey]],0))</f>
        <v>6</v>
      </c>
      <c r="L503">
        <f>INDEX(pitchers[Stamina],MATCH('2013_roster_v1.4'!$A503*100+'2013_roster_v1.4'!$B503,pitchers[[rbikey]:[rbikey]],0))</f>
        <v>52</v>
      </c>
      <c r="M503">
        <v>3</v>
      </c>
      <c r="N503">
        <v>204</v>
      </c>
    </row>
    <row r="504" spans="1:14" x14ac:dyDescent="0.25">
      <c r="A504">
        <v>39</v>
      </c>
      <c r="B504">
        <v>15</v>
      </c>
      <c r="C504" t="str">
        <f>INDEX(pitchers[rbiname],MATCH('2013_roster_v1.4'!$A504*100+'2013_roster_v1.4'!$B504,pitchers[[rbikey]:[rbikey]],0))</f>
        <v>Senzatel</v>
      </c>
      <c r="D504">
        <f>INDEX(pitchers[SinkerVal],MATCH('2013_roster_v1.4'!$A504*100+'2013_roster_v1.4'!$B504,pitchers[[rbikey]:[rbikey]],0))</f>
        <v>2</v>
      </c>
      <c r="E504">
        <f>INDEX(pitchers[Stance],MATCH('2013_roster_v1.4'!$A504*100+'2013_roster_v1.4'!$B504,pitchers[[rbikey]:[rbikey]],0))</f>
        <v>0</v>
      </c>
      <c r="F504">
        <f>INDEX(pitchers[ERA],MATCH('2013_roster_v1.4'!$A504*100+'2013_roster_v1.4'!$B504,pitchers[[rbikey]:[rbikey]],0))</f>
        <v>6.71</v>
      </c>
      <c r="G504">
        <f>INDEX(pitchers[SinkSpd],MATCH('2013_roster_v1.4'!$A504*100+'2013_roster_v1.4'!$B504,pitchers[[rbikey]:[rbikey]],0))</f>
        <v>157</v>
      </c>
      <c r="H504">
        <f>INDEX(pitchers[RegSpd],MATCH('2013_roster_v1.4'!$A504*100+'2013_roster_v1.4'!$B504,pitchers[[rbikey]:[rbikey]],0))</f>
        <v>172</v>
      </c>
      <c r="I504">
        <f>INDEX(pitchers[FastSpd],MATCH('2013_roster_v1.4'!$A504*100+'2013_roster_v1.4'!$B504,pitchers[[rbikey]:[rbikey]],0))</f>
        <v>197</v>
      </c>
      <c r="J504">
        <f>INDEX(pitchers[LCurve],MATCH('2013_roster_v1.4'!$A504*100+'2013_roster_v1.4'!$B504,pitchers[[rbikey]:[rbikey]],0))</f>
        <v>2</v>
      </c>
      <c r="K504">
        <f>INDEX(pitchers[RCurve],MATCH('2013_roster_v1.4'!$A504*100+'2013_roster_v1.4'!$B504,pitchers[[rbikey]:[rbikey]],0))</f>
        <v>1</v>
      </c>
      <c r="L504">
        <f>INDEX(pitchers[Stamina],MATCH('2013_roster_v1.4'!$A504*100+'2013_roster_v1.4'!$B504,pitchers[[rbikey]:[rbikey]],0))</f>
        <v>48</v>
      </c>
      <c r="M504">
        <v>120</v>
      </c>
      <c r="N504">
        <v>137</v>
      </c>
    </row>
    <row r="505" spans="1:14" x14ac:dyDescent="0.25">
      <c r="A505">
        <v>39</v>
      </c>
      <c r="B505">
        <v>16</v>
      </c>
      <c r="C505" t="str">
        <f>INDEX(pitchers[rbiname],MATCH('2013_roster_v1.4'!$A505*100+'2013_roster_v1.4'!$B505,pitchers[[rbikey]:[rbikey]],0))</f>
        <v>J.Gray</v>
      </c>
      <c r="D505">
        <f>INDEX(pitchers[SinkerVal],MATCH('2013_roster_v1.4'!$A505*100+'2013_roster_v1.4'!$B505,pitchers[[rbikey]:[rbikey]],0))</f>
        <v>5</v>
      </c>
      <c r="E505">
        <f>INDEX(pitchers[Stance],MATCH('2013_roster_v1.4'!$A505*100+'2013_roster_v1.4'!$B505,pitchers[[rbikey]:[rbikey]],0))</f>
        <v>0</v>
      </c>
      <c r="F505">
        <f>INDEX(pitchers[ERA],MATCH('2013_roster_v1.4'!$A505*100+'2013_roster_v1.4'!$B505,pitchers[[rbikey]:[rbikey]],0))</f>
        <v>3.84</v>
      </c>
      <c r="G505">
        <f>INDEX(pitchers[SinkSpd],MATCH('2013_roster_v1.4'!$A505*100+'2013_roster_v1.4'!$B505,pitchers[[rbikey]:[rbikey]],0))</f>
        <v>171</v>
      </c>
      <c r="H505">
        <f>INDEX(pitchers[RegSpd],MATCH('2013_roster_v1.4'!$A505*100+'2013_roster_v1.4'!$B505,pitchers[[rbikey]:[rbikey]],0))</f>
        <v>183</v>
      </c>
      <c r="I505">
        <f>INDEX(pitchers[FastSpd],MATCH('2013_roster_v1.4'!$A505*100+'2013_roster_v1.4'!$B505,pitchers[[rbikey]:[rbikey]],0))</f>
        <v>210</v>
      </c>
      <c r="J505">
        <f>INDEX(pitchers[LCurve],MATCH('2013_roster_v1.4'!$A505*100+'2013_roster_v1.4'!$B505,pitchers[[rbikey]:[rbikey]],0))</f>
        <v>7</v>
      </c>
      <c r="K505">
        <f>INDEX(pitchers[RCurve],MATCH('2013_roster_v1.4'!$A505*100+'2013_roster_v1.4'!$B505,pitchers[[rbikey]:[rbikey]],0))</f>
        <v>5</v>
      </c>
      <c r="L505">
        <f>INDEX(pitchers[Stamina],MATCH('2013_roster_v1.4'!$A505*100+'2013_roster_v1.4'!$B505,pitchers[[rbikey]:[rbikey]],0))</f>
        <v>50</v>
      </c>
      <c r="M505">
        <v>120</v>
      </c>
      <c r="N505">
        <v>136</v>
      </c>
    </row>
    <row r="506" spans="1:14" x14ac:dyDescent="0.25">
      <c r="A506">
        <v>39</v>
      </c>
      <c r="B506">
        <v>17</v>
      </c>
      <c r="C506" t="str">
        <f>INDEX(pitchers[rbiname],MATCH('2013_roster_v1.4'!$A506*100+'2013_roster_v1.4'!$B506,pitchers[[rbikey]:[rbikey]],0))</f>
        <v>Freeland</v>
      </c>
      <c r="D506">
        <f>INDEX(pitchers[SinkerVal],MATCH('2013_roster_v1.4'!$A506*100+'2013_roster_v1.4'!$B506,pitchers[[rbikey]:[rbikey]],0))</f>
        <v>3</v>
      </c>
      <c r="E506">
        <f>INDEX(pitchers[Stance],MATCH('2013_roster_v1.4'!$A506*100+'2013_roster_v1.4'!$B506,pitchers[[rbikey]:[rbikey]],0))</f>
        <v>1</v>
      </c>
      <c r="F506">
        <f>INDEX(pitchers[ERA],MATCH('2013_roster_v1.4'!$A506*100+'2013_roster_v1.4'!$B506,pitchers[[rbikey]:[rbikey]],0))</f>
        <v>6.73</v>
      </c>
      <c r="G506">
        <f>INDEX(pitchers[SinkSpd],MATCH('2013_roster_v1.4'!$A506*100+'2013_roster_v1.4'!$B506,pitchers[[rbikey]:[rbikey]],0))</f>
        <v>164</v>
      </c>
      <c r="H506">
        <f>INDEX(pitchers[RegSpd],MATCH('2013_roster_v1.4'!$A506*100+'2013_roster_v1.4'!$B506,pitchers[[rbikey]:[rbikey]],0))</f>
        <v>177</v>
      </c>
      <c r="I506">
        <f>INDEX(pitchers[FastSpd],MATCH('2013_roster_v1.4'!$A506*100+'2013_roster_v1.4'!$B506,pitchers[[rbikey]:[rbikey]],0))</f>
        <v>203</v>
      </c>
      <c r="J506">
        <f>INDEX(pitchers[LCurve],MATCH('2013_roster_v1.4'!$A506*100+'2013_roster_v1.4'!$B506,pitchers[[rbikey]:[rbikey]],0))</f>
        <v>3</v>
      </c>
      <c r="K506">
        <f>INDEX(pitchers[RCurve],MATCH('2013_roster_v1.4'!$A506*100+'2013_roster_v1.4'!$B506,pitchers[[rbikey]:[rbikey]],0))</f>
        <v>4</v>
      </c>
      <c r="L506">
        <f>INDEX(pitchers[Stamina],MATCH('2013_roster_v1.4'!$A506*100+'2013_roster_v1.4'!$B506,pitchers[[rbikey]:[rbikey]],0))</f>
        <v>47</v>
      </c>
      <c r="M506">
        <v>119</v>
      </c>
      <c r="N506">
        <v>138</v>
      </c>
    </row>
    <row r="507" spans="1:14" x14ac:dyDescent="0.25">
      <c r="A507">
        <v>39</v>
      </c>
      <c r="B507">
        <v>18</v>
      </c>
      <c r="C507" t="str">
        <f>INDEX(pitchers[rbiname],MATCH('2013_roster_v1.4'!$A507*100+'2013_roster_v1.4'!$B507,pitchers[[rbikey]:[rbikey]],0))</f>
        <v>W.Davis</v>
      </c>
      <c r="D507">
        <f>INDEX(pitchers[SinkerVal],MATCH('2013_roster_v1.4'!$A507*100+'2013_roster_v1.4'!$B507,pitchers[[rbikey]:[rbikey]],0))</f>
        <v>1</v>
      </c>
      <c r="E507">
        <f>INDEX(pitchers[Stance],MATCH('2013_roster_v1.4'!$A507*100+'2013_roster_v1.4'!$B507,pitchers[[rbikey]:[rbikey]],0))</f>
        <v>0</v>
      </c>
      <c r="F507">
        <f>INDEX(pitchers[ERA],MATCH('2013_roster_v1.4'!$A507*100+'2013_roster_v1.4'!$B507,pitchers[[rbikey]:[rbikey]],0))</f>
        <v>8.65</v>
      </c>
      <c r="G507">
        <f>INDEX(pitchers[SinkSpd],MATCH('2013_roster_v1.4'!$A507*100+'2013_roster_v1.4'!$B507,pitchers[[rbikey]:[rbikey]],0))</f>
        <v>171</v>
      </c>
      <c r="H507">
        <f>INDEX(pitchers[RegSpd],MATCH('2013_roster_v1.4'!$A507*100+'2013_roster_v1.4'!$B507,pitchers[[rbikey]:[rbikey]],0))</f>
        <v>183</v>
      </c>
      <c r="I507">
        <f>INDEX(pitchers[FastSpd],MATCH('2013_roster_v1.4'!$A507*100+'2013_roster_v1.4'!$B507,pitchers[[rbikey]:[rbikey]],0))</f>
        <v>210</v>
      </c>
      <c r="J507">
        <f>INDEX(pitchers[LCurve],MATCH('2013_roster_v1.4'!$A507*100+'2013_roster_v1.4'!$B507,pitchers[[rbikey]:[rbikey]],0))</f>
        <v>0</v>
      </c>
      <c r="K507">
        <f>INDEX(pitchers[RCurve],MATCH('2013_roster_v1.4'!$A507*100+'2013_roster_v1.4'!$B507,pitchers[[rbikey]:[rbikey]],0))</f>
        <v>0</v>
      </c>
      <c r="L507">
        <f>INDEX(pitchers[Stamina],MATCH('2013_roster_v1.4'!$A507*100+'2013_roster_v1.4'!$B507,pitchers[[rbikey]:[rbikey]],0))</f>
        <v>15</v>
      </c>
      <c r="M507">
        <v>114</v>
      </c>
      <c r="N507">
        <v>140</v>
      </c>
    </row>
    <row r="508" spans="1:14" x14ac:dyDescent="0.25">
      <c r="A508">
        <v>39</v>
      </c>
      <c r="B508">
        <v>19</v>
      </c>
      <c r="C508" t="str">
        <f>INDEX(pitchers[rbiname],MATCH('2013_roster_v1.4'!$A508*100+'2013_roster_v1.4'!$B508,pitchers[[rbikey]:[rbikey]],0))</f>
        <v>Lambert</v>
      </c>
      <c r="D508">
        <f>INDEX(pitchers[SinkerVal],MATCH('2013_roster_v1.4'!$A508*100+'2013_roster_v1.4'!$B508,pitchers[[rbikey]:[rbikey]],0))</f>
        <v>2</v>
      </c>
      <c r="E508">
        <f>INDEX(pitchers[Stance],MATCH('2013_roster_v1.4'!$A508*100+'2013_roster_v1.4'!$B508,pitchers[[rbikey]:[rbikey]],0))</f>
        <v>0</v>
      </c>
      <c r="F508">
        <f>INDEX(pitchers[ERA],MATCH('2013_roster_v1.4'!$A508*100+'2013_roster_v1.4'!$B508,pitchers[[rbikey]:[rbikey]],0))</f>
        <v>7.25</v>
      </c>
      <c r="G508">
        <f>INDEX(pitchers[SinkSpd],MATCH('2013_roster_v1.4'!$A508*100+'2013_roster_v1.4'!$B508,pitchers[[rbikey]:[rbikey]],0))</f>
        <v>158</v>
      </c>
      <c r="H508">
        <f>INDEX(pitchers[RegSpd],MATCH('2013_roster_v1.4'!$A508*100+'2013_roster_v1.4'!$B508,pitchers[[rbikey]:[rbikey]],0))</f>
        <v>173</v>
      </c>
      <c r="I508">
        <f>INDEX(pitchers[FastSpd],MATCH('2013_roster_v1.4'!$A508*100+'2013_roster_v1.4'!$B508,pitchers[[rbikey]:[rbikey]],0))</f>
        <v>198</v>
      </c>
      <c r="J508">
        <f>INDEX(pitchers[LCurve],MATCH('2013_roster_v1.4'!$A508*100+'2013_roster_v1.4'!$B508,pitchers[[rbikey]:[rbikey]],0))</f>
        <v>2</v>
      </c>
      <c r="K508">
        <f>INDEX(pitchers[RCurve],MATCH('2013_roster_v1.4'!$A508*100+'2013_roster_v1.4'!$B508,pitchers[[rbikey]:[rbikey]],0))</f>
        <v>1</v>
      </c>
      <c r="L508">
        <f>INDEX(pitchers[Stamina],MATCH('2013_roster_v1.4'!$A508*100+'2013_roster_v1.4'!$B508,pitchers[[rbikey]:[rbikey]],0))</f>
        <v>15</v>
      </c>
      <c r="M508">
        <v>112</v>
      </c>
      <c r="N508">
        <v>143</v>
      </c>
    </row>
    <row r="509" spans="1:14" x14ac:dyDescent="0.25">
      <c r="A509">
        <v>39</v>
      </c>
      <c r="B509">
        <v>20</v>
      </c>
      <c r="C509" t="str">
        <f>INDEX(pitchers[rbiname],MATCH('2013_roster_v1.4'!$A509*100+'2013_roster_v1.4'!$B509,pitchers[[rbikey]:[rbikey]],0))</f>
        <v>B.Shaw</v>
      </c>
      <c r="D509">
        <f>INDEX(pitchers[SinkerVal],MATCH('2013_roster_v1.4'!$A509*100+'2013_roster_v1.4'!$B509,pitchers[[rbikey]:[rbikey]],0))</f>
        <v>5</v>
      </c>
      <c r="E509">
        <f>INDEX(pitchers[Stance],MATCH('2013_roster_v1.4'!$A509*100+'2013_roster_v1.4'!$B509,pitchers[[rbikey]:[rbikey]],0))</f>
        <v>0</v>
      </c>
      <c r="F509">
        <f>INDEX(pitchers[ERA],MATCH('2013_roster_v1.4'!$A509*100+'2013_roster_v1.4'!$B509,pitchers[[rbikey]:[rbikey]],0))</f>
        <v>5.38</v>
      </c>
      <c r="G509">
        <f>INDEX(pitchers[SinkSpd],MATCH('2013_roster_v1.4'!$A509*100+'2013_roster_v1.4'!$B509,pitchers[[rbikey]:[rbikey]],0))</f>
        <v>166</v>
      </c>
      <c r="H509">
        <f>INDEX(pitchers[RegSpd],MATCH('2013_roster_v1.4'!$A509*100+'2013_roster_v1.4'!$B509,pitchers[[rbikey]:[rbikey]],0))</f>
        <v>178</v>
      </c>
      <c r="I509">
        <f>INDEX(pitchers[FastSpd],MATCH('2013_roster_v1.4'!$A509*100+'2013_roster_v1.4'!$B509,pitchers[[rbikey]:[rbikey]],0))</f>
        <v>205</v>
      </c>
      <c r="J509">
        <f>INDEX(pitchers[LCurve],MATCH('2013_roster_v1.4'!$A509*100+'2013_roster_v1.4'!$B509,pitchers[[rbikey]:[rbikey]],0))</f>
        <v>7</v>
      </c>
      <c r="K509">
        <f>INDEX(pitchers[RCurve],MATCH('2013_roster_v1.4'!$A509*100+'2013_roster_v1.4'!$B509,pitchers[[rbikey]:[rbikey]],0))</f>
        <v>5</v>
      </c>
      <c r="L509">
        <f>INDEX(pitchers[Stamina],MATCH('2013_roster_v1.4'!$A509*100+'2013_roster_v1.4'!$B509,pitchers[[rbikey]:[rbikey]],0))</f>
        <v>15</v>
      </c>
      <c r="M509">
        <v>117</v>
      </c>
      <c r="N509">
        <v>139</v>
      </c>
    </row>
    <row r="510" spans="1:14" x14ac:dyDescent="0.25">
      <c r="A510">
        <v>39</v>
      </c>
      <c r="B510">
        <v>21</v>
      </c>
      <c r="C510" t="str">
        <f>INDEX(pitchers[rbiname],MATCH('2013_roster_v1.4'!$A510*100+'2013_roster_v1.4'!$B510,pitchers[[rbikey]:[rbikey]],0))</f>
        <v>Estevez</v>
      </c>
      <c r="D510">
        <f>INDEX(pitchers[SinkerVal],MATCH('2013_roster_v1.4'!$A510*100+'2013_roster_v1.4'!$B510,pitchers[[rbikey]:[rbikey]],0))</f>
        <v>6</v>
      </c>
      <c r="E510">
        <f>INDEX(pitchers[Stance],MATCH('2013_roster_v1.4'!$A510*100+'2013_roster_v1.4'!$B510,pitchers[[rbikey]:[rbikey]],0))</f>
        <v>0</v>
      </c>
      <c r="F510">
        <f>INDEX(pitchers[ERA],MATCH('2013_roster_v1.4'!$A510*100+'2013_roster_v1.4'!$B510,pitchers[[rbikey]:[rbikey]],0))</f>
        <v>3.75</v>
      </c>
      <c r="G510">
        <f>INDEX(pitchers[SinkSpd],MATCH('2013_roster_v1.4'!$A510*100+'2013_roster_v1.4'!$B510,pitchers[[rbikey]:[rbikey]],0))</f>
        <v>174</v>
      </c>
      <c r="H510">
        <f>INDEX(pitchers[RegSpd],MATCH('2013_roster_v1.4'!$A510*100+'2013_roster_v1.4'!$B510,pitchers[[rbikey]:[rbikey]],0))</f>
        <v>185</v>
      </c>
      <c r="I510">
        <f>INDEX(pitchers[FastSpd],MATCH('2013_roster_v1.4'!$A510*100+'2013_roster_v1.4'!$B510,pitchers[[rbikey]:[rbikey]],0))</f>
        <v>212</v>
      </c>
      <c r="J510">
        <f>INDEX(pitchers[LCurve],MATCH('2013_roster_v1.4'!$A510*100+'2013_roster_v1.4'!$B510,pitchers[[rbikey]:[rbikey]],0))</f>
        <v>8</v>
      </c>
      <c r="K510">
        <f>INDEX(pitchers[RCurve],MATCH('2013_roster_v1.4'!$A510*100+'2013_roster_v1.4'!$B510,pitchers[[rbikey]:[rbikey]],0))</f>
        <v>5</v>
      </c>
      <c r="L510">
        <f>INDEX(pitchers[Stamina],MATCH('2013_roster_v1.4'!$A510*100+'2013_roster_v1.4'!$B510,pitchers[[rbikey]:[rbikey]],0))</f>
        <v>15</v>
      </c>
      <c r="M510">
        <v>120</v>
      </c>
      <c r="N510">
        <v>137</v>
      </c>
    </row>
    <row r="511" spans="1:14" x14ac:dyDescent="0.25">
      <c r="A511">
        <v>39</v>
      </c>
      <c r="B511">
        <v>22</v>
      </c>
      <c r="C511" t="str">
        <f>INDEX(pitchers[rbiname],MATCH('2013_roster_v1.4'!$A511*100+'2013_roster_v1.4'!$B511,pitchers[[rbikey]:[rbikey]],0))</f>
        <v>Hoffman</v>
      </c>
      <c r="D511">
        <f>INDEX(pitchers[SinkerVal],MATCH('2013_roster_v1.4'!$A511*100+'2013_roster_v1.4'!$B511,pitchers[[rbikey]:[rbikey]],0))</f>
        <v>3</v>
      </c>
      <c r="E511">
        <f>INDEX(pitchers[Stance],MATCH('2013_roster_v1.4'!$A511*100+'2013_roster_v1.4'!$B511,pitchers[[rbikey]:[rbikey]],0))</f>
        <v>0</v>
      </c>
      <c r="F511">
        <f>INDEX(pitchers[ERA],MATCH('2013_roster_v1.4'!$A511*100+'2013_roster_v1.4'!$B511,pitchers[[rbikey]:[rbikey]],0))</f>
        <v>6.56</v>
      </c>
      <c r="G511">
        <f>INDEX(pitchers[SinkSpd],MATCH('2013_roster_v1.4'!$A511*100+'2013_roster_v1.4'!$B511,pitchers[[rbikey]:[rbikey]],0))</f>
        <v>171</v>
      </c>
      <c r="H511">
        <f>INDEX(pitchers[RegSpd],MATCH('2013_roster_v1.4'!$A511*100+'2013_roster_v1.4'!$B511,pitchers[[rbikey]:[rbikey]],0))</f>
        <v>182</v>
      </c>
      <c r="I511">
        <f>INDEX(pitchers[FastSpd],MATCH('2013_roster_v1.4'!$A511*100+'2013_roster_v1.4'!$B511,pitchers[[rbikey]:[rbikey]],0))</f>
        <v>209</v>
      </c>
      <c r="J511">
        <f>INDEX(pitchers[LCurve],MATCH('2013_roster_v1.4'!$A511*100+'2013_roster_v1.4'!$B511,pitchers[[rbikey]:[rbikey]],0))</f>
        <v>4</v>
      </c>
      <c r="K511">
        <f>INDEX(pitchers[RCurve],MATCH('2013_roster_v1.4'!$A511*100+'2013_roster_v1.4'!$B511,pitchers[[rbikey]:[rbikey]],0))</f>
        <v>3</v>
      </c>
      <c r="L511">
        <f>INDEX(pitchers[Stamina],MATCH('2013_roster_v1.4'!$A511*100+'2013_roster_v1.4'!$B511,pitchers[[rbikey]:[rbikey]],0))</f>
        <v>15</v>
      </c>
      <c r="M511">
        <v>120</v>
      </c>
      <c r="N511">
        <v>137</v>
      </c>
    </row>
    <row r="512" spans="1:14" x14ac:dyDescent="0.25">
      <c r="A512">
        <v>39</v>
      </c>
      <c r="B512">
        <v>23</v>
      </c>
      <c r="C512" t="str">
        <f>INDEX(pitchers[rbiname],MATCH('2013_roster_v1.4'!$A512*100+'2013_roster_v1.4'!$B512,pitchers[[rbikey]:[rbikey]],0))</f>
        <v>C.Bettis</v>
      </c>
      <c r="D512">
        <f>INDEX(pitchers[SinkerVal],MATCH('2013_roster_v1.4'!$A512*100+'2013_roster_v1.4'!$B512,pitchers[[rbikey]:[rbikey]],0))</f>
        <v>3</v>
      </c>
      <c r="E512">
        <f>INDEX(pitchers[Stance],MATCH('2013_roster_v1.4'!$A512*100+'2013_roster_v1.4'!$B512,pitchers[[rbikey]:[rbikey]],0))</f>
        <v>0</v>
      </c>
      <c r="F512">
        <f>INDEX(pitchers[ERA],MATCH('2013_roster_v1.4'!$A512*100+'2013_roster_v1.4'!$B512,pitchers[[rbikey]:[rbikey]],0))</f>
        <v>6.08</v>
      </c>
      <c r="G512">
        <f>INDEX(pitchers[SinkSpd],MATCH('2013_roster_v1.4'!$A512*100+'2013_roster_v1.4'!$B512,pitchers[[rbikey]:[rbikey]],0))</f>
        <v>159</v>
      </c>
      <c r="H512">
        <f>INDEX(pitchers[RegSpd],MATCH('2013_roster_v1.4'!$A512*100+'2013_roster_v1.4'!$B512,pitchers[[rbikey]:[rbikey]],0))</f>
        <v>174</v>
      </c>
      <c r="I512">
        <f>INDEX(pitchers[FastSpd],MATCH('2013_roster_v1.4'!$A512*100+'2013_roster_v1.4'!$B512,pitchers[[rbikey]:[rbikey]],0))</f>
        <v>199</v>
      </c>
      <c r="J512">
        <f>INDEX(pitchers[LCurve],MATCH('2013_roster_v1.4'!$A512*100+'2013_roster_v1.4'!$B512,pitchers[[rbikey]:[rbikey]],0))</f>
        <v>4</v>
      </c>
      <c r="K512">
        <f>INDEX(pitchers[RCurve],MATCH('2013_roster_v1.4'!$A512*100+'2013_roster_v1.4'!$B512,pitchers[[rbikey]:[rbikey]],0))</f>
        <v>3</v>
      </c>
      <c r="L512">
        <f>INDEX(pitchers[Stamina],MATCH('2013_roster_v1.4'!$A512*100+'2013_roster_v1.4'!$B512,pitchers[[rbikey]:[rbikey]],0))</f>
        <v>15</v>
      </c>
      <c r="M512">
        <v>125</v>
      </c>
      <c r="N512">
        <v>134</v>
      </c>
    </row>
    <row r="513" spans="1:14" x14ac:dyDescent="0.25">
      <c r="A513">
        <v>40</v>
      </c>
      <c r="B513">
        <v>14</v>
      </c>
      <c r="C513" t="str">
        <f>INDEX(pitchers[rbiname],MATCH('2013_roster_v1.4'!$A513*100+'2013_roster_v1.4'!$B513,pitchers[[rbikey]:[rbikey]],0))</f>
        <v>Rodrigue</v>
      </c>
      <c r="D513">
        <f>INDEX(pitchers[SinkerVal],MATCH('2013_roster_v1.4'!$A513*100+'2013_roster_v1.4'!$B513,pitchers[[rbikey]:[rbikey]],0))</f>
        <v>5</v>
      </c>
      <c r="E513">
        <f>INDEX(pitchers[Stance],MATCH('2013_roster_v1.4'!$A513*100+'2013_roster_v1.4'!$B513,pitchers[[rbikey]:[rbikey]],0))</f>
        <v>1</v>
      </c>
      <c r="F513">
        <f>INDEX(pitchers[ERA],MATCH('2013_roster_v1.4'!$A513*100+'2013_roster_v1.4'!$B513,pitchers[[rbikey]:[rbikey]],0))</f>
        <v>3.81</v>
      </c>
      <c r="G513">
        <f>INDEX(pitchers[SinkSpd],MATCH('2013_roster_v1.4'!$A513*100+'2013_roster_v1.4'!$B513,pitchers[[rbikey]:[rbikey]],0))</f>
        <v>172</v>
      </c>
      <c r="H513">
        <f>INDEX(pitchers[RegSpd],MATCH('2013_roster_v1.4'!$A513*100+'2013_roster_v1.4'!$B513,pitchers[[rbikey]:[rbikey]],0))</f>
        <v>184</v>
      </c>
      <c r="I513">
        <f>INDEX(pitchers[FastSpd],MATCH('2013_roster_v1.4'!$A513*100+'2013_roster_v1.4'!$B513,pitchers[[rbikey]:[rbikey]],0))</f>
        <v>211</v>
      </c>
      <c r="J513">
        <f>INDEX(pitchers[LCurve],MATCH('2013_roster_v1.4'!$A513*100+'2013_roster_v1.4'!$B513,pitchers[[rbikey]:[rbikey]],0))</f>
        <v>5</v>
      </c>
      <c r="K513">
        <f>INDEX(pitchers[RCurve],MATCH('2013_roster_v1.4'!$A513*100+'2013_roster_v1.4'!$B513,pitchers[[rbikey]:[rbikey]],0))</f>
        <v>7</v>
      </c>
      <c r="L513">
        <f>INDEX(pitchers[Stamina],MATCH('2013_roster_v1.4'!$A513*100+'2013_roster_v1.4'!$B513,pitchers[[rbikey]:[rbikey]],0))</f>
        <v>51</v>
      </c>
      <c r="M513">
        <v>114</v>
      </c>
      <c r="N513">
        <v>141</v>
      </c>
    </row>
    <row r="514" spans="1:14" x14ac:dyDescent="0.25">
      <c r="A514">
        <v>40</v>
      </c>
      <c r="B514">
        <v>15</v>
      </c>
      <c r="C514" t="str">
        <f>INDEX(pitchers[rbiname],MATCH('2013_roster_v1.4'!$A514*100+'2013_roster_v1.4'!$B514,pitchers[[rbikey]:[rbikey]],0))</f>
        <v>Porcello</v>
      </c>
      <c r="D514">
        <f>INDEX(pitchers[SinkerVal],MATCH('2013_roster_v1.4'!$A514*100+'2013_roster_v1.4'!$B514,pitchers[[rbikey]:[rbikey]],0))</f>
        <v>5</v>
      </c>
      <c r="E514">
        <f>INDEX(pitchers[Stance],MATCH('2013_roster_v1.4'!$A514*100+'2013_roster_v1.4'!$B514,pitchers[[rbikey]:[rbikey]],0))</f>
        <v>0</v>
      </c>
      <c r="F514">
        <f>INDEX(pitchers[ERA],MATCH('2013_roster_v1.4'!$A514*100+'2013_roster_v1.4'!$B514,pitchers[[rbikey]:[rbikey]],0))</f>
        <v>5.52</v>
      </c>
      <c r="G514">
        <f>INDEX(pitchers[SinkSpd],MATCH('2013_roster_v1.4'!$A514*100+'2013_roster_v1.4'!$B514,pitchers[[rbikey]:[rbikey]],0))</f>
        <v>166</v>
      </c>
      <c r="H514">
        <f>INDEX(pitchers[RegSpd],MATCH('2013_roster_v1.4'!$A514*100+'2013_roster_v1.4'!$B514,pitchers[[rbikey]:[rbikey]],0))</f>
        <v>179</v>
      </c>
      <c r="I514">
        <f>INDEX(pitchers[FastSpd],MATCH('2013_roster_v1.4'!$A514*100+'2013_roster_v1.4'!$B514,pitchers[[rbikey]:[rbikey]],0))</f>
        <v>205</v>
      </c>
      <c r="J514">
        <f>INDEX(pitchers[LCurve],MATCH('2013_roster_v1.4'!$A514*100+'2013_roster_v1.4'!$B514,pitchers[[rbikey]:[rbikey]],0))</f>
        <v>6</v>
      </c>
      <c r="K514">
        <f>INDEX(pitchers[RCurve],MATCH('2013_roster_v1.4'!$A514*100+'2013_roster_v1.4'!$B514,pitchers[[rbikey]:[rbikey]],0))</f>
        <v>4</v>
      </c>
      <c r="L514">
        <f>INDEX(pitchers[Stamina],MATCH('2013_roster_v1.4'!$A514*100+'2013_roster_v1.4'!$B514,pitchers[[rbikey]:[rbikey]],0))</f>
        <v>49</v>
      </c>
      <c r="M514">
        <v>113</v>
      </c>
      <c r="N514">
        <v>143</v>
      </c>
    </row>
    <row r="515" spans="1:14" x14ac:dyDescent="0.25">
      <c r="A515">
        <v>40</v>
      </c>
      <c r="B515">
        <v>16</v>
      </c>
      <c r="C515" t="str">
        <f>INDEX(pitchers[rbiname],MATCH('2013_roster_v1.4'!$A515*100+'2013_roster_v1.4'!$B515,pitchers[[rbikey]:[rbikey]],0))</f>
        <v>C.Sale</v>
      </c>
      <c r="D515">
        <f>INDEX(pitchers[SinkerVal],MATCH('2013_roster_v1.4'!$A515*100+'2013_roster_v1.4'!$B515,pitchers[[rbikey]:[rbikey]],0))</f>
        <v>10</v>
      </c>
      <c r="E515">
        <f>INDEX(pitchers[Stance],MATCH('2013_roster_v1.4'!$A515*100+'2013_roster_v1.4'!$B515,pitchers[[rbikey]:[rbikey]],0))</f>
        <v>1</v>
      </c>
      <c r="F515">
        <f>INDEX(pitchers[ERA],MATCH('2013_roster_v1.4'!$A515*100+'2013_roster_v1.4'!$B515,pitchers[[rbikey]:[rbikey]],0))</f>
        <v>4.4000000000000004</v>
      </c>
      <c r="G515">
        <f>INDEX(pitchers[SinkSpd],MATCH('2013_roster_v1.4'!$A515*100+'2013_roster_v1.4'!$B515,pitchers[[rbikey]:[rbikey]],0))</f>
        <v>173</v>
      </c>
      <c r="H515">
        <f>INDEX(pitchers[RegSpd],MATCH('2013_roster_v1.4'!$A515*100+'2013_roster_v1.4'!$B515,pitchers[[rbikey]:[rbikey]],0))</f>
        <v>189</v>
      </c>
      <c r="I515">
        <f>INDEX(pitchers[FastSpd],MATCH('2013_roster_v1.4'!$A515*100+'2013_roster_v1.4'!$B515,pitchers[[rbikey]:[rbikey]],0))</f>
        <v>215</v>
      </c>
      <c r="J515">
        <f>INDEX(pitchers[LCurve],MATCH('2013_roster_v1.4'!$A515*100+'2013_roster_v1.4'!$B515,pitchers[[rbikey]:[rbikey]],0))</f>
        <v>7</v>
      </c>
      <c r="K515">
        <f>INDEX(pitchers[RCurve],MATCH('2013_roster_v1.4'!$A515*100+'2013_roster_v1.4'!$B515,pitchers[[rbikey]:[rbikey]],0))</f>
        <v>10</v>
      </c>
      <c r="L515">
        <f>INDEX(pitchers[Stamina],MATCH('2013_roster_v1.4'!$A515*100+'2013_roster_v1.4'!$B515,pitchers[[rbikey]:[rbikey]],0))</f>
        <v>51</v>
      </c>
      <c r="M515">
        <v>112</v>
      </c>
      <c r="N515">
        <v>145</v>
      </c>
    </row>
    <row r="516" spans="1:14" x14ac:dyDescent="0.25">
      <c r="A516">
        <v>40</v>
      </c>
      <c r="B516">
        <v>17</v>
      </c>
      <c r="C516" t="str">
        <f>INDEX(pitchers[rbiname],MATCH('2013_roster_v1.4'!$A516*100+'2013_roster_v1.4'!$B516,pitchers[[rbikey]:[rbikey]],0))</f>
        <v>D.Price</v>
      </c>
      <c r="D516">
        <f>INDEX(pitchers[SinkerVal],MATCH('2013_roster_v1.4'!$A516*100+'2013_roster_v1.4'!$B516,pitchers[[rbikey]:[rbikey]],0))</f>
        <v>6</v>
      </c>
      <c r="E516">
        <f>INDEX(pitchers[Stance],MATCH('2013_roster_v1.4'!$A516*100+'2013_roster_v1.4'!$B516,pitchers[[rbikey]:[rbikey]],0))</f>
        <v>1</v>
      </c>
      <c r="F516">
        <f>INDEX(pitchers[ERA],MATCH('2013_roster_v1.4'!$A516*100+'2013_roster_v1.4'!$B516,pitchers[[rbikey]:[rbikey]],0))</f>
        <v>4.28</v>
      </c>
      <c r="G516">
        <f>INDEX(pitchers[SinkSpd],MATCH('2013_roster_v1.4'!$A516*100+'2013_roster_v1.4'!$B516,pitchers[[rbikey]:[rbikey]],0))</f>
        <v>174</v>
      </c>
      <c r="H516">
        <f>INDEX(pitchers[RegSpd],MATCH('2013_roster_v1.4'!$A516*100+'2013_roster_v1.4'!$B516,pitchers[[rbikey]:[rbikey]],0))</f>
        <v>186</v>
      </c>
      <c r="I516">
        <f>INDEX(pitchers[FastSpd],MATCH('2013_roster_v1.4'!$A516*100+'2013_roster_v1.4'!$B516,pitchers[[rbikey]:[rbikey]],0))</f>
        <v>213</v>
      </c>
      <c r="J516">
        <f>INDEX(pitchers[LCurve],MATCH('2013_roster_v1.4'!$A516*100+'2013_roster_v1.4'!$B516,pitchers[[rbikey]:[rbikey]],0))</f>
        <v>5</v>
      </c>
      <c r="K516">
        <f>INDEX(pitchers[RCurve],MATCH('2013_roster_v1.4'!$A516*100+'2013_roster_v1.4'!$B516,pitchers[[rbikey]:[rbikey]],0))</f>
        <v>7</v>
      </c>
      <c r="L516">
        <f>INDEX(pitchers[Stamina],MATCH('2013_roster_v1.4'!$A516*100+'2013_roster_v1.4'!$B516,pitchers[[rbikey]:[rbikey]],0))</f>
        <v>48</v>
      </c>
      <c r="M516">
        <v>119</v>
      </c>
      <c r="N516">
        <v>138</v>
      </c>
    </row>
    <row r="517" spans="1:14" x14ac:dyDescent="0.25">
      <c r="A517">
        <v>40</v>
      </c>
      <c r="B517">
        <v>18</v>
      </c>
      <c r="C517" t="str">
        <f>INDEX(pitchers[rbiname],MATCH('2013_roster_v1.4'!$A517*100+'2013_roster_v1.4'!$B517,pitchers[[rbikey]:[rbikey]],0))</f>
        <v>Workman</v>
      </c>
      <c r="D517">
        <f>INDEX(pitchers[SinkerVal],MATCH('2013_roster_v1.4'!$A517*100+'2013_roster_v1.4'!$B517,pitchers[[rbikey]:[rbikey]],0))</f>
        <v>12</v>
      </c>
      <c r="E517">
        <f>INDEX(pitchers[Stance],MATCH('2013_roster_v1.4'!$A517*100+'2013_roster_v1.4'!$B517,pitchers[[rbikey]:[rbikey]],0))</f>
        <v>0</v>
      </c>
      <c r="F517">
        <f>INDEX(pitchers[ERA],MATCH('2013_roster_v1.4'!$A517*100+'2013_roster_v1.4'!$B517,pitchers[[rbikey]:[rbikey]],0))</f>
        <v>1.88</v>
      </c>
      <c r="G517">
        <f>INDEX(pitchers[SinkSpd],MATCH('2013_roster_v1.4'!$A517*100+'2013_roster_v1.4'!$B517,pitchers[[rbikey]:[rbikey]],0))</f>
        <v>174</v>
      </c>
      <c r="H517">
        <f>INDEX(pitchers[RegSpd],MATCH('2013_roster_v1.4'!$A517*100+'2013_roster_v1.4'!$B517,pitchers[[rbikey]:[rbikey]],0))</f>
        <v>189</v>
      </c>
      <c r="I517">
        <f>INDEX(pitchers[FastSpd],MATCH('2013_roster_v1.4'!$A517*100+'2013_roster_v1.4'!$B517,pitchers[[rbikey]:[rbikey]],0))</f>
        <v>215</v>
      </c>
      <c r="J517">
        <f>INDEX(pitchers[LCurve],MATCH('2013_roster_v1.4'!$A517*100+'2013_roster_v1.4'!$B517,pitchers[[rbikey]:[rbikey]],0))</f>
        <v>11</v>
      </c>
      <c r="K517">
        <f>INDEX(pitchers[RCurve],MATCH('2013_roster_v1.4'!$A517*100+'2013_roster_v1.4'!$B517,pitchers[[rbikey]:[rbikey]],0))</f>
        <v>7</v>
      </c>
      <c r="L517">
        <f>INDEX(pitchers[Stamina],MATCH('2013_roster_v1.4'!$A517*100+'2013_roster_v1.4'!$B517,pitchers[[rbikey]:[rbikey]],0))</f>
        <v>15</v>
      </c>
      <c r="M517">
        <v>115</v>
      </c>
      <c r="N517">
        <v>141</v>
      </c>
    </row>
    <row r="518" spans="1:14" x14ac:dyDescent="0.25">
      <c r="A518">
        <v>40</v>
      </c>
      <c r="B518">
        <v>19</v>
      </c>
      <c r="C518" t="str">
        <f>INDEX(pitchers[rbiname],MATCH('2013_roster_v1.4'!$A518*100+'2013_roster_v1.4'!$B518,pitchers[[rbikey]:[rbikey]],0))</f>
        <v>M.Walden</v>
      </c>
      <c r="D518">
        <f>INDEX(pitchers[SinkerVal],MATCH('2013_roster_v1.4'!$A518*100+'2013_roster_v1.4'!$B518,pitchers[[rbikey]:[rbikey]],0))</f>
        <v>8</v>
      </c>
      <c r="E518">
        <f>INDEX(pitchers[Stance],MATCH('2013_roster_v1.4'!$A518*100+'2013_roster_v1.4'!$B518,pitchers[[rbikey]:[rbikey]],0))</f>
        <v>0</v>
      </c>
      <c r="F518">
        <f>INDEX(pitchers[ERA],MATCH('2013_roster_v1.4'!$A518*100+'2013_roster_v1.4'!$B518,pitchers[[rbikey]:[rbikey]],0))</f>
        <v>3.81</v>
      </c>
      <c r="G518">
        <f>INDEX(pitchers[SinkSpd],MATCH('2013_roster_v1.4'!$A518*100+'2013_roster_v1.4'!$B518,pitchers[[rbikey]:[rbikey]],0))</f>
        <v>171</v>
      </c>
      <c r="H518">
        <f>INDEX(pitchers[RegSpd],MATCH('2013_roster_v1.4'!$A518*100+'2013_roster_v1.4'!$B518,pitchers[[rbikey]:[rbikey]],0))</f>
        <v>183</v>
      </c>
      <c r="I518">
        <f>INDEX(pitchers[FastSpd],MATCH('2013_roster_v1.4'!$A518*100+'2013_roster_v1.4'!$B518,pitchers[[rbikey]:[rbikey]],0))</f>
        <v>209</v>
      </c>
      <c r="J518">
        <f>INDEX(pitchers[LCurve],MATCH('2013_roster_v1.4'!$A518*100+'2013_roster_v1.4'!$B518,pitchers[[rbikey]:[rbikey]],0))</f>
        <v>9</v>
      </c>
      <c r="K518">
        <f>INDEX(pitchers[RCurve],MATCH('2013_roster_v1.4'!$A518*100+'2013_roster_v1.4'!$B518,pitchers[[rbikey]:[rbikey]],0))</f>
        <v>6</v>
      </c>
      <c r="L518">
        <f>INDEX(pitchers[Stamina],MATCH('2013_roster_v1.4'!$A518*100+'2013_roster_v1.4'!$B518,pitchers[[rbikey]:[rbikey]],0))</f>
        <v>15</v>
      </c>
      <c r="M518">
        <v>116</v>
      </c>
      <c r="N518">
        <v>140</v>
      </c>
    </row>
    <row r="519" spans="1:14" x14ac:dyDescent="0.25">
      <c r="A519">
        <v>40</v>
      </c>
      <c r="B519">
        <v>20</v>
      </c>
      <c r="C519" t="str">
        <f>INDEX(pitchers[rbiname],MATCH('2013_roster_v1.4'!$A519*100+'2013_roster_v1.4'!$B519,pitchers[[rbikey]:[rbikey]],0))</f>
        <v>Eovaldi</v>
      </c>
      <c r="D519">
        <f>INDEX(pitchers[SinkerVal],MATCH('2013_roster_v1.4'!$A519*100+'2013_roster_v1.4'!$B519,pitchers[[rbikey]:[rbikey]],0))</f>
        <v>3</v>
      </c>
      <c r="E519">
        <f>INDEX(pitchers[Stance],MATCH('2013_roster_v1.4'!$A519*100+'2013_roster_v1.4'!$B519,pitchers[[rbikey]:[rbikey]],0))</f>
        <v>0</v>
      </c>
      <c r="F519">
        <f>INDEX(pitchers[ERA],MATCH('2013_roster_v1.4'!$A519*100+'2013_roster_v1.4'!$B519,pitchers[[rbikey]:[rbikey]],0))</f>
        <v>5.99</v>
      </c>
      <c r="G519">
        <f>INDEX(pitchers[SinkSpd],MATCH('2013_roster_v1.4'!$A519*100+'2013_roster_v1.4'!$B519,pitchers[[rbikey]:[rbikey]],0))</f>
        <v>172</v>
      </c>
      <c r="H519">
        <f>INDEX(pitchers[RegSpd],MATCH('2013_roster_v1.4'!$A519*100+'2013_roster_v1.4'!$B519,pitchers[[rbikey]:[rbikey]],0))</f>
        <v>184</v>
      </c>
      <c r="I519">
        <f>INDEX(pitchers[FastSpd],MATCH('2013_roster_v1.4'!$A519*100+'2013_roster_v1.4'!$B519,pitchers[[rbikey]:[rbikey]],0))</f>
        <v>211</v>
      </c>
      <c r="J519">
        <f>INDEX(pitchers[LCurve],MATCH('2013_roster_v1.4'!$A519*100+'2013_roster_v1.4'!$B519,pitchers[[rbikey]:[rbikey]],0))</f>
        <v>4</v>
      </c>
      <c r="K519">
        <f>INDEX(pitchers[RCurve],MATCH('2013_roster_v1.4'!$A519*100+'2013_roster_v1.4'!$B519,pitchers[[rbikey]:[rbikey]],0))</f>
        <v>3</v>
      </c>
      <c r="L519">
        <f>INDEX(pitchers[Stamina],MATCH('2013_roster_v1.4'!$A519*100+'2013_roster_v1.4'!$B519,pitchers[[rbikey]:[rbikey]],0))</f>
        <v>15</v>
      </c>
      <c r="M519">
        <v>113</v>
      </c>
      <c r="N519">
        <v>142</v>
      </c>
    </row>
    <row r="520" spans="1:14" x14ac:dyDescent="0.25">
      <c r="A520">
        <v>40</v>
      </c>
      <c r="B520">
        <v>21</v>
      </c>
      <c r="C520" t="str">
        <f>INDEX(pitchers[rbiname],MATCH('2013_roster_v1.4'!$A520*100+'2013_roster_v1.4'!$B520,pitchers[[rbikey]:[rbikey]],0))</f>
        <v>M.Barnes</v>
      </c>
      <c r="D520">
        <f>INDEX(pitchers[SinkerVal],MATCH('2013_roster_v1.4'!$A520*100+'2013_roster_v1.4'!$B520,pitchers[[rbikey]:[rbikey]],0))</f>
        <v>5</v>
      </c>
      <c r="E520">
        <f>INDEX(pitchers[Stance],MATCH('2013_roster_v1.4'!$A520*100+'2013_roster_v1.4'!$B520,pitchers[[rbikey]:[rbikey]],0))</f>
        <v>0</v>
      </c>
      <c r="F520">
        <f>INDEX(pitchers[ERA],MATCH('2013_roster_v1.4'!$A520*100+'2013_roster_v1.4'!$B520,pitchers[[rbikey]:[rbikey]],0))</f>
        <v>3.78</v>
      </c>
      <c r="G520">
        <f>INDEX(pitchers[SinkSpd],MATCH('2013_roster_v1.4'!$A520*100+'2013_roster_v1.4'!$B520,pitchers[[rbikey]:[rbikey]],0))</f>
        <v>168</v>
      </c>
      <c r="H520">
        <f>INDEX(pitchers[RegSpd],MATCH('2013_roster_v1.4'!$A520*100+'2013_roster_v1.4'!$B520,pitchers[[rbikey]:[rbikey]],0))</f>
        <v>191</v>
      </c>
      <c r="I520">
        <f>INDEX(pitchers[FastSpd],MATCH('2013_roster_v1.4'!$A520*100+'2013_roster_v1.4'!$B520,pitchers[[rbikey]:[rbikey]],0))</f>
        <v>219</v>
      </c>
      <c r="J520">
        <f>INDEX(pitchers[LCurve],MATCH('2013_roster_v1.4'!$A520*100+'2013_roster_v1.4'!$B520,pitchers[[rbikey]:[rbikey]],0))</f>
        <v>6</v>
      </c>
      <c r="K520">
        <f>INDEX(pitchers[RCurve],MATCH('2013_roster_v1.4'!$A520*100+'2013_roster_v1.4'!$B520,pitchers[[rbikey]:[rbikey]],0))</f>
        <v>4</v>
      </c>
      <c r="L520">
        <f>INDEX(pitchers[Stamina],MATCH('2013_roster_v1.4'!$A520*100+'2013_roster_v1.4'!$B520,pitchers[[rbikey]:[rbikey]],0))</f>
        <v>15</v>
      </c>
      <c r="M520">
        <v>119</v>
      </c>
      <c r="N520">
        <v>138</v>
      </c>
    </row>
    <row r="521" spans="1:14" x14ac:dyDescent="0.25">
      <c r="A521">
        <v>40</v>
      </c>
      <c r="B521">
        <v>22</v>
      </c>
      <c r="C521" t="str">
        <f>INDEX(pitchers[rbiname],MATCH('2013_roster_v1.4'!$A521*100+'2013_roster_v1.4'!$B521,pitchers[[rbikey]:[rbikey]],0))</f>
        <v>Velazque</v>
      </c>
      <c r="D521">
        <f>INDEX(pitchers[SinkerVal],MATCH('2013_roster_v1.4'!$A521*100+'2013_roster_v1.4'!$B521,pitchers[[rbikey]:[rbikey]],0))</f>
        <v>3</v>
      </c>
      <c r="E521">
        <f>INDEX(pitchers[Stance],MATCH('2013_roster_v1.4'!$A521*100+'2013_roster_v1.4'!$B521,pitchers[[rbikey]:[rbikey]],0))</f>
        <v>0</v>
      </c>
      <c r="F521">
        <f>INDEX(pitchers[ERA],MATCH('2013_roster_v1.4'!$A521*100+'2013_roster_v1.4'!$B521,pitchers[[rbikey]:[rbikey]],0))</f>
        <v>5.43</v>
      </c>
      <c r="G521">
        <f>INDEX(pitchers[SinkSpd],MATCH('2013_roster_v1.4'!$A521*100+'2013_roster_v1.4'!$B521,pitchers[[rbikey]:[rbikey]],0))</f>
        <v>168</v>
      </c>
      <c r="H521">
        <f>INDEX(pitchers[RegSpd],MATCH('2013_roster_v1.4'!$A521*100+'2013_roster_v1.4'!$B521,pitchers[[rbikey]:[rbikey]],0))</f>
        <v>180</v>
      </c>
      <c r="I521">
        <f>INDEX(pitchers[FastSpd],MATCH('2013_roster_v1.4'!$A521*100+'2013_roster_v1.4'!$B521,pitchers[[rbikey]:[rbikey]],0))</f>
        <v>207</v>
      </c>
      <c r="J521">
        <f>INDEX(pitchers[LCurve],MATCH('2013_roster_v1.4'!$A521*100+'2013_roster_v1.4'!$B521,pitchers[[rbikey]:[rbikey]],0))</f>
        <v>5</v>
      </c>
      <c r="K521">
        <f>INDEX(pitchers[RCurve],MATCH('2013_roster_v1.4'!$A521*100+'2013_roster_v1.4'!$B521,pitchers[[rbikey]:[rbikey]],0))</f>
        <v>3</v>
      </c>
      <c r="L521">
        <f>INDEX(pitchers[Stamina],MATCH('2013_roster_v1.4'!$A521*100+'2013_roster_v1.4'!$B521,pitchers[[rbikey]:[rbikey]],0))</f>
        <v>15</v>
      </c>
      <c r="M521">
        <v>120</v>
      </c>
      <c r="N521">
        <v>136</v>
      </c>
    </row>
    <row r="522" spans="1:14" x14ac:dyDescent="0.25">
      <c r="A522">
        <v>40</v>
      </c>
      <c r="B522">
        <v>23</v>
      </c>
      <c r="C522" t="str">
        <f>INDEX(pitchers[rbiname],MATCH('2013_roster_v1.4'!$A522*100+'2013_roster_v1.4'!$B522,pitchers[[rbikey]:[rbikey]],0))</f>
        <v>Brasier</v>
      </c>
      <c r="D522">
        <f>INDEX(pitchers[SinkerVal],MATCH('2013_roster_v1.4'!$A522*100+'2013_roster_v1.4'!$B522,pitchers[[rbikey]:[rbikey]],0))</f>
        <v>6</v>
      </c>
      <c r="E522">
        <f>INDEX(pitchers[Stance],MATCH('2013_roster_v1.4'!$A522*100+'2013_roster_v1.4'!$B522,pitchers[[rbikey]:[rbikey]],0))</f>
        <v>0</v>
      </c>
      <c r="F522">
        <f>INDEX(pitchers[ERA],MATCH('2013_roster_v1.4'!$A522*100+'2013_roster_v1.4'!$B522,pitchers[[rbikey]:[rbikey]],0))</f>
        <v>4.8499999999999996</v>
      </c>
      <c r="G522">
        <f>INDEX(pitchers[SinkSpd],MATCH('2013_roster_v1.4'!$A522*100+'2013_roster_v1.4'!$B522,pitchers[[rbikey]:[rbikey]],0))</f>
        <v>173</v>
      </c>
      <c r="H522">
        <f>INDEX(pitchers[RegSpd],MATCH('2013_roster_v1.4'!$A522*100+'2013_roster_v1.4'!$B522,pitchers[[rbikey]:[rbikey]],0))</f>
        <v>185</v>
      </c>
      <c r="I522">
        <f>INDEX(pitchers[FastSpd],MATCH('2013_roster_v1.4'!$A522*100+'2013_roster_v1.4'!$B522,pitchers[[rbikey]:[rbikey]],0))</f>
        <v>211</v>
      </c>
      <c r="J522">
        <f>INDEX(pitchers[LCurve],MATCH('2013_roster_v1.4'!$A522*100+'2013_roster_v1.4'!$B522,pitchers[[rbikey]:[rbikey]],0))</f>
        <v>8</v>
      </c>
      <c r="K522">
        <f>INDEX(pitchers[RCurve],MATCH('2013_roster_v1.4'!$A522*100+'2013_roster_v1.4'!$B522,pitchers[[rbikey]:[rbikey]],0))</f>
        <v>5</v>
      </c>
      <c r="L522">
        <f>INDEX(pitchers[Stamina],MATCH('2013_roster_v1.4'!$A522*100+'2013_roster_v1.4'!$B522,pitchers[[rbikey]:[rbikey]],0))</f>
        <v>15</v>
      </c>
      <c r="M522">
        <v>122</v>
      </c>
      <c r="N522">
        <v>136</v>
      </c>
    </row>
    <row r="523" spans="1:14" x14ac:dyDescent="0.25">
      <c r="A523">
        <v>41</v>
      </c>
      <c r="B523">
        <v>14</v>
      </c>
      <c r="C523" t="str">
        <f>INDEX(pitchers[rbiname],MATCH('2013_roster_v1.4'!$A523*100+'2013_roster_v1.4'!$B523,pitchers[[rbikey]:[rbikey]],0))</f>
        <v>S.Bieber</v>
      </c>
      <c r="D523">
        <f>INDEX(pitchers[SinkerVal],MATCH('2013_roster_v1.4'!$A523*100+'2013_roster_v1.4'!$B523,pitchers[[rbikey]:[rbikey]],0))</f>
        <v>11</v>
      </c>
      <c r="E523">
        <f>INDEX(pitchers[Stance],MATCH('2013_roster_v1.4'!$A523*100+'2013_roster_v1.4'!$B523,pitchers[[rbikey]:[rbikey]],0))</f>
        <v>0</v>
      </c>
      <c r="F523">
        <f>INDEX(pitchers[ERA],MATCH('2013_roster_v1.4'!$A523*100+'2013_roster_v1.4'!$B523,pitchers[[rbikey]:[rbikey]],0))</f>
        <v>3.28</v>
      </c>
      <c r="G523">
        <f>INDEX(pitchers[SinkSpd],MATCH('2013_roster_v1.4'!$A523*100+'2013_roster_v1.4'!$B523,pitchers[[rbikey]:[rbikey]],0))</f>
        <v>174</v>
      </c>
      <c r="H523">
        <f>INDEX(pitchers[RegSpd],MATCH('2013_roster_v1.4'!$A523*100+'2013_roster_v1.4'!$B523,pitchers[[rbikey]:[rbikey]],0))</f>
        <v>186</v>
      </c>
      <c r="I523">
        <f>INDEX(pitchers[FastSpd],MATCH('2013_roster_v1.4'!$A523*100+'2013_roster_v1.4'!$B523,pitchers[[rbikey]:[rbikey]],0))</f>
        <v>213</v>
      </c>
      <c r="J523">
        <f>INDEX(pitchers[LCurve],MATCH('2013_roster_v1.4'!$A523*100+'2013_roster_v1.4'!$B523,pitchers[[rbikey]:[rbikey]],0))</f>
        <v>11</v>
      </c>
      <c r="K523">
        <f>INDEX(pitchers[RCurve],MATCH('2013_roster_v1.4'!$A523*100+'2013_roster_v1.4'!$B523,pitchers[[rbikey]:[rbikey]],0))</f>
        <v>7</v>
      </c>
      <c r="L523">
        <f>INDEX(pitchers[Stamina],MATCH('2013_roster_v1.4'!$A523*100+'2013_roster_v1.4'!$B523,pitchers[[rbikey]:[rbikey]],0))</f>
        <v>52</v>
      </c>
      <c r="M523">
        <v>114</v>
      </c>
      <c r="N523">
        <v>140</v>
      </c>
    </row>
    <row r="524" spans="1:14" x14ac:dyDescent="0.25">
      <c r="A524">
        <v>41</v>
      </c>
      <c r="B524">
        <v>15</v>
      </c>
      <c r="C524" t="str">
        <f>INDEX(pitchers[rbiname],MATCH('2013_roster_v1.4'!$A524*100+'2013_roster_v1.4'!$B524,pitchers[[rbikey]:[rbikey]],0))</f>
        <v>T.Bauer</v>
      </c>
      <c r="D524">
        <f>INDEX(pitchers[SinkerVal],MATCH('2013_roster_v1.4'!$A524*100+'2013_roster_v1.4'!$B524,pitchers[[rbikey]:[rbikey]],0))</f>
        <v>7</v>
      </c>
      <c r="E524">
        <f>INDEX(pitchers[Stance],MATCH('2013_roster_v1.4'!$A524*100+'2013_roster_v1.4'!$B524,pitchers[[rbikey]:[rbikey]],0))</f>
        <v>0</v>
      </c>
      <c r="F524">
        <f>INDEX(pitchers[ERA],MATCH('2013_roster_v1.4'!$A524*100+'2013_roster_v1.4'!$B524,pitchers[[rbikey]:[rbikey]],0))</f>
        <v>3.79</v>
      </c>
      <c r="G524">
        <f>INDEX(pitchers[SinkSpd],MATCH('2013_roster_v1.4'!$A524*100+'2013_roster_v1.4'!$B524,pitchers[[rbikey]:[rbikey]],0))</f>
        <v>174</v>
      </c>
      <c r="H524">
        <f>INDEX(pitchers[RegSpd],MATCH('2013_roster_v1.4'!$A524*100+'2013_roster_v1.4'!$B524,pitchers[[rbikey]:[rbikey]],0))</f>
        <v>186</v>
      </c>
      <c r="I524">
        <f>INDEX(pitchers[FastSpd],MATCH('2013_roster_v1.4'!$A524*100+'2013_roster_v1.4'!$B524,pitchers[[rbikey]:[rbikey]],0))</f>
        <v>213</v>
      </c>
      <c r="J524">
        <f>INDEX(pitchers[LCurve],MATCH('2013_roster_v1.4'!$A524*100+'2013_roster_v1.4'!$B524,pitchers[[rbikey]:[rbikey]],0))</f>
        <v>9</v>
      </c>
      <c r="K524">
        <f>INDEX(pitchers[RCurve],MATCH('2013_roster_v1.4'!$A524*100+'2013_roster_v1.4'!$B524,pitchers[[rbikey]:[rbikey]],0))</f>
        <v>6</v>
      </c>
      <c r="L524">
        <f>INDEX(pitchers[Stamina],MATCH('2013_roster_v1.4'!$A524*100+'2013_roster_v1.4'!$B524,pitchers[[rbikey]:[rbikey]],0))</f>
        <v>53</v>
      </c>
      <c r="M524">
        <v>113</v>
      </c>
      <c r="N524">
        <v>143</v>
      </c>
    </row>
    <row r="525" spans="1:14" x14ac:dyDescent="0.25">
      <c r="A525">
        <v>41</v>
      </c>
      <c r="B525">
        <v>16</v>
      </c>
      <c r="C525" t="str">
        <f>INDEX(pitchers[rbiname],MATCH('2013_roster_v1.4'!$A525*100+'2013_roster_v1.4'!$B525,pitchers[[rbikey]:[rbikey]],0))</f>
        <v>Z.Plesac</v>
      </c>
      <c r="D525">
        <f>INDEX(pitchers[SinkerVal],MATCH('2013_roster_v1.4'!$A525*100+'2013_roster_v1.4'!$B525,pitchers[[rbikey]:[rbikey]],0))</f>
        <v>7</v>
      </c>
      <c r="E525">
        <f>INDEX(pitchers[Stance],MATCH('2013_roster_v1.4'!$A525*100+'2013_roster_v1.4'!$B525,pitchers[[rbikey]:[rbikey]],0))</f>
        <v>0</v>
      </c>
      <c r="F525">
        <f>INDEX(pitchers[ERA],MATCH('2013_roster_v1.4'!$A525*100+'2013_roster_v1.4'!$B525,pitchers[[rbikey]:[rbikey]],0))</f>
        <v>3.81</v>
      </c>
      <c r="G525">
        <f>INDEX(pitchers[SinkSpd],MATCH('2013_roster_v1.4'!$A525*100+'2013_roster_v1.4'!$B525,pitchers[[rbikey]:[rbikey]],0))</f>
        <v>164</v>
      </c>
      <c r="H525">
        <f>INDEX(pitchers[RegSpd],MATCH('2013_roster_v1.4'!$A525*100+'2013_roster_v1.4'!$B525,pitchers[[rbikey]:[rbikey]],0))</f>
        <v>177</v>
      </c>
      <c r="I525">
        <f>INDEX(pitchers[FastSpd],MATCH('2013_roster_v1.4'!$A525*100+'2013_roster_v1.4'!$B525,pitchers[[rbikey]:[rbikey]],0))</f>
        <v>204</v>
      </c>
      <c r="J525">
        <f>INDEX(pitchers[LCurve],MATCH('2013_roster_v1.4'!$A525*100+'2013_roster_v1.4'!$B525,pitchers[[rbikey]:[rbikey]],0))</f>
        <v>8</v>
      </c>
      <c r="K525">
        <f>INDEX(pitchers[RCurve],MATCH('2013_roster_v1.4'!$A525*100+'2013_roster_v1.4'!$B525,pitchers[[rbikey]:[rbikey]],0))</f>
        <v>6</v>
      </c>
      <c r="L525">
        <f>INDEX(pitchers[Stamina],MATCH('2013_roster_v1.4'!$A525*100+'2013_roster_v1.4'!$B525,pitchers[[rbikey]:[rbikey]],0))</f>
        <v>50</v>
      </c>
      <c r="M525">
        <v>112</v>
      </c>
      <c r="N525">
        <v>144</v>
      </c>
    </row>
    <row r="526" spans="1:14" x14ac:dyDescent="0.25">
      <c r="A526">
        <v>41</v>
      </c>
      <c r="B526">
        <v>17</v>
      </c>
      <c r="C526" t="str">
        <f>INDEX(pitchers[rbiname],MATCH('2013_roster_v1.4'!$A526*100+'2013_roster_v1.4'!$B526,pitchers[[rbikey]:[rbikey]],0))</f>
        <v>Clevinge</v>
      </c>
      <c r="D526">
        <f>INDEX(pitchers[SinkerVal],MATCH('2013_roster_v1.4'!$A526*100+'2013_roster_v1.4'!$B526,pitchers[[rbikey]:[rbikey]],0))</f>
        <v>11</v>
      </c>
      <c r="E526">
        <f>INDEX(pitchers[Stance],MATCH('2013_roster_v1.4'!$A526*100+'2013_roster_v1.4'!$B526,pitchers[[rbikey]:[rbikey]],0))</f>
        <v>0</v>
      </c>
      <c r="F526">
        <f>INDEX(pitchers[ERA],MATCH('2013_roster_v1.4'!$A526*100+'2013_roster_v1.4'!$B526,pitchers[[rbikey]:[rbikey]],0))</f>
        <v>2.71</v>
      </c>
      <c r="G526">
        <f>INDEX(pitchers[SinkSpd],MATCH('2013_roster_v1.4'!$A526*100+'2013_roster_v1.4'!$B526,pitchers[[rbikey]:[rbikey]],0))</f>
        <v>175</v>
      </c>
      <c r="H526">
        <f>INDEX(pitchers[RegSpd],MATCH('2013_roster_v1.4'!$A526*100+'2013_roster_v1.4'!$B526,pitchers[[rbikey]:[rbikey]],0))</f>
        <v>188</v>
      </c>
      <c r="I526">
        <f>INDEX(pitchers[FastSpd],MATCH('2013_roster_v1.4'!$A526*100+'2013_roster_v1.4'!$B526,pitchers[[rbikey]:[rbikey]],0))</f>
        <v>214</v>
      </c>
      <c r="J526">
        <f>INDEX(pitchers[LCurve],MATCH('2013_roster_v1.4'!$A526*100+'2013_roster_v1.4'!$B526,pitchers[[rbikey]:[rbikey]],0))</f>
        <v>11</v>
      </c>
      <c r="K526">
        <f>INDEX(pitchers[RCurve],MATCH('2013_roster_v1.4'!$A526*100+'2013_roster_v1.4'!$B526,pitchers[[rbikey]:[rbikey]],0))</f>
        <v>7</v>
      </c>
      <c r="L526">
        <f>INDEX(pitchers[Stamina],MATCH('2013_roster_v1.4'!$A526*100+'2013_roster_v1.4'!$B526,pitchers[[rbikey]:[rbikey]],0))</f>
        <v>51</v>
      </c>
      <c r="M526">
        <v>117</v>
      </c>
      <c r="N526">
        <v>139</v>
      </c>
    </row>
    <row r="527" spans="1:14" x14ac:dyDescent="0.25">
      <c r="A527">
        <v>41</v>
      </c>
      <c r="B527">
        <v>18</v>
      </c>
      <c r="C527" t="str">
        <f>INDEX(pitchers[rbiname],MATCH('2013_roster_v1.4'!$A527*100+'2013_roster_v1.4'!$B527,pitchers[[rbikey]:[rbikey]],0))</f>
        <v>B.Hand</v>
      </c>
      <c r="D527">
        <f>INDEX(pitchers[SinkerVal],MATCH('2013_roster_v1.4'!$A527*100+'2013_roster_v1.4'!$B527,pitchers[[rbikey]:[rbikey]],0))</f>
        <v>7</v>
      </c>
      <c r="E527">
        <f>INDEX(pitchers[Stance],MATCH('2013_roster_v1.4'!$A527*100+'2013_roster_v1.4'!$B527,pitchers[[rbikey]:[rbikey]],0))</f>
        <v>1</v>
      </c>
      <c r="F527">
        <f>INDEX(pitchers[ERA],MATCH('2013_roster_v1.4'!$A527*100+'2013_roster_v1.4'!$B527,pitchers[[rbikey]:[rbikey]],0))</f>
        <v>3.3</v>
      </c>
      <c r="G527">
        <f>INDEX(pitchers[SinkSpd],MATCH('2013_roster_v1.4'!$A527*100+'2013_roster_v1.4'!$B527,pitchers[[rbikey]:[rbikey]],0))</f>
        <v>173</v>
      </c>
      <c r="H527">
        <f>INDEX(pitchers[RegSpd],MATCH('2013_roster_v1.4'!$A527*100+'2013_roster_v1.4'!$B527,pitchers[[rbikey]:[rbikey]],0))</f>
        <v>189</v>
      </c>
      <c r="I527">
        <f>INDEX(pitchers[FastSpd],MATCH('2013_roster_v1.4'!$A527*100+'2013_roster_v1.4'!$B527,pitchers[[rbikey]:[rbikey]],0))</f>
        <v>215</v>
      </c>
      <c r="J527">
        <f>INDEX(pitchers[LCurve],MATCH('2013_roster_v1.4'!$A527*100+'2013_roster_v1.4'!$B527,pitchers[[rbikey]:[rbikey]],0))</f>
        <v>6</v>
      </c>
      <c r="K527">
        <f>INDEX(pitchers[RCurve],MATCH('2013_roster_v1.4'!$A527*100+'2013_roster_v1.4'!$B527,pitchers[[rbikey]:[rbikey]],0))</f>
        <v>8</v>
      </c>
      <c r="L527">
        <f>INDEX(pitchers[Stamina],MATCH('2013_roster_v1.4'!$A527*100+'2013_roster_v1.4'!$B527,pitchers[[rbikey]:[rbikey]],0))</f>
        <v>15</v>
      </c>
      <c r="M527">
        <v>115</v>
      </c>
      <c r="N527">
        <v>141</v>
      </c>
    </row>
    <row r="528" spans="1:14" x14ac:dyDescent="0.25">
      <c r="A528">
        <v>41</v>
      </c>
      <c r="B528">
        <v>19</v>
      </c>
      <c r="C528" t="str">
        <f>INDEX(pitchers[rbiname],MATCH('2013_roster_v1.4'!$A528*100+'2013_roster_v1.4'!$B528,pitchers[[rbikey]:[rbikey]],0))</f>
        <v>A.Plutko</v>
      </c>
      <c r="D528">
        <f>INDEX(pitchers[SinkerVal],MATCH('2013_roster_v1.4'!$A528*100+'2013_roster_v1.4'!$B528,pitchers[[rbikey]:[rbikey]],0))</f>
        <v>6</v>
      </c>
      <c r="E528">
        <f>INDEX(pitchers[Stance],MATCH('2013_roster_v1.4'!$A528*100+'2013_roster_v1.4'!$B528,pitchers[[rbikey]:[rbikey]],0))</f>
        <v>0</v>
      </c>
      <c r="F528">
        <f>INDEX(pitchers[ERA],MATCH('2013_roster_v1.4'!$A528*100+'2013_roster_v1.4'!$B528,pitchers[[rbikey]:[rbikey]],0))</f>
        <v>4.8600000000000003</v>
      </c>
      <c r="G528">
        <f>INDEX(pitchers[SinkSpd],MATCH('2013_roster_v1.4'!$A528*100+'2013_roster_v1.4'!$B528,pitchers[[rbikey]:[rbikey]],0))</f>
        <v>162</v>
      </c>
      <c r="H528">
        <f>INDEX(pitchers[RegSpd],MATCH('2013_roster_v1.4'!$A528*100+'2013_roster_v1.4'!$B528,pitchers[[rbikey]:[rbikey]],0))</f>
        <v>176</v>
      </c>
      <c r="I528">
        <f>INDEX(pitchers[FastSpd],MATCH('2013_roster_v1.4'!$A528*100+'2013_roster_v1.4'!$B528,pitchers[[rbikey]:[rbikey]],0))</f>
        <v>202</v>
      </c>
      <c r="J528">
        <f>INDEX(pitchers[LCurve],MATCH('2013_roster_v1.4'!$A528*100+'2013_roster_v1.4'!$B528,pitchers[[rbikey]:[rbikey]],0))</f>
        <v>8</v>
      </c>
      <c r="K528">
        <f>INDEX(pitchers[RCurve],MATCH('2013_roster_v1.4'!$A528*100+'2013_roster_v1.4'!$B528,pitchers[[rbikey]:[rbikey]],0))</f>
        <v>5</v>
      </c>
      <c r="L528">
        <f>INDEX(pitchers[Stamina],MATCH('2013_roster_v1.4'!$A528*100+'2013_roster_v1.4'!$B528,pitchers[[rbikey]:[rbikey]],0))</f>
        <v>15</v>
      </c>
      <c r="M528">
        <v>116</v>
      </c>
      <c r="N528">
        <v>141</v>
      </c>
    </row>
    <row r="529" spans="1:14" x14ac:dyDescent="0.25">
      <c r="A529">
        <v>41</v>
      </c>
      <c r="B529">
        <v>20</v>
      </c>
      <c r="C529" t="str">
        <f>INDEX(pitchers[rbiname],MATCH('2013_roster_v1.4'!$A529*100+'2013_roster_v1.4'!$B529,pitchers[[rbikey]:[rbikey]],0))</f>
        <v>Carrasco</v>
      </c>
      <c r="D529">
        <f>INDEX(pitchers[SinkerVal],MATCH('2013_roster_v1.4'!$A529*100+'2013_roster_v1.4'!$B529,pitchers[[rbikey]:[rbikey]],0))</f>
        <v>5</v>
      </c>
      <c r="E529">
        <f>INDEX(pitchers[Stance],MATCH('2013_roster_v1.4'!$A529*100+'2013_roster_v1.4'!$B529,pitchers[[rbikey]:[rbikey]],0))</f>
        <v>0</v>
      </c>
      <c r="F529">
        <f>INDEX(pitchers[ERA],MATCH('2013_roster_v1.4'!$A529*100+'2013_roster_v1.4'!$B529,pitchers[[rbikey]:[rbikey]],0))</f>
        <v>5.29</v>
      </c>
      <c r="G529">
        <f>INDEX(pitchers[SinkSpd],MATCH('2013_roster_v1.4'!$A529*100+'2013_roster_v1.4'!$B529,pitchers[[rbikey]:[rbikey]],0))</f>
        <v>174</v>
      </c>
      <c r="H529">
        <f>INDEX(pitchers[RegSpd],MATCH('2013_roster_v1.4'!$A529*100+'2013_roster_v1.4'!$B529,pitchers[[rbikey]:[rbikey]],0))</f>
        <v>186</v>
      </c>
      <c r="I529">
        <f>INDEX(pitchers[FastSpd],MATCH('2013_roster_v1.4'!$A529*100+'2013_roster_v1.4'!$B529,pitchers[[rbikey]:[rbikey]],0))</f>
        <v>213</v>
      </c>
      <c r="J529">
        <f>INDEX(pitchers[LCurve],MATCH('2013_roster_v1.4'!$A529*100+'2013_roster_v1.4'!$B529,pitchers[[rbikey]:[rbikey]],0))</f>
        <v>7</v>
      </c>
      <c r="K529">
        <f>INDEX(pitchers[RCurve],MATCH('2013_roster_v1.4'!$A529*100+'2013_roster_v1.4'!$B529,pitchers[[rbikey]:[rbikey]],0))</f>
        <v>5</v>
      </c>
      <c r="L529">
        <f>INDEX(pitchers[Stamina],MATCH('2013_roster_v1.4'!$A529*100+'2013_roster_v1.4'!$B529,pitchers[[rbikey]:[rbikey]],0))</f>
        <v>15</v>
      </c>
      <c r="M529">
        <v>113</v>
      </c>
      <c r="N529">
        <v>143</v>
      </c>
    </row>
    <row r="530" spans="1:14" x14ac:dyDescent="0.25">
      <c r="A530">
        <v>41</v>
      </c>
      <c r="B530">
        <v>21</v>
      </c>
      <c r="C530" t="str">
        <f>INDEX(pitchers[rbiname],MATCH('2013_roster_v1.4'!$A530*100+'2013_roster_v1.4'!$B530,pitchers[[rbikey]:[rbikey]],0))</f>
        <v>Clippard</v>
      </c>
      <c r="D530">
        <f>INDEX(pitchers[SinkerVal],MATCH('2013_roster_v1.4'!$A530*100+'2013_roster_v1.4'!$B530,pitchers[[rbikey]:[rbikey]],0))</f>
        <v>12</v>
      </c>
      <c r="E530">
        <f>INDEX(pitchers[Stance],MATCH('2013_roster_v1.4'!$A530*100+'2013_roster_v1.4'!$B530,pitchers[[rbikey]:[rbikey]],0))</f>
        <v>0</v>
      </c>
      <c r="F530">
        <f>INDEX(pitchers[ERA],MATCH('2013_roster_v1.4'!$A530*100+'2013_roster_v1.4'!$B530,pitchers[[rbikey]:[rbikey]],0))</f>
        <v>2.9</v>
      </c>
      <c r="G530">
        <f>INDEX(pitchers[SinkSpd],MATCH('2013_roster_v1.4'!$A530*100+'2013_roster_v1.4'!$B530,pitchers[[rbikey]:[rbikey]],0))</f>
        <v>172</v>
      </c>
      <c r="H530">
        <f>INDEX(pitchers[RegSpd],MATCH('2013_roster_v1.4'!$A530*100+'2013_roster_v1.4'!$B530,pitchers[[rbikey]:[rbikey]],0))</f>
        <v>184</v>
      </c>
      <c r="I530">
        <f>INDEX(pitchers[FastSpd],MATCH('2013_roster_v1.4'!$A530*100+'2013_roster_v1.4'!$B530,pitchers[[rbikey]:[rbikey]],0))</f>
        <v>210</v>
      </c>
      <c r="J530">
        <f>INDEX(pitchers[LCurve],MATCH('2013_roster_v1.4'!$A530*100+'2013_roster_v1.4'!$B530,pitchers[[rbikey]:[rbikey]],0))</f>
        <v>13</v>
      </c>
      <c r="K530">
        <f>INDEX(pitchers[RCurve],MATCH('2013_roster_v1.4'!$A530*100+'2013_roster_v1.4'!$B530,pitchers[[rbikey]:[rbikey]],0))</f>
        <v>9</v>
      </c>
      <c r="L530">
        <f>INDEX(pitchers[Stamina],MATCH('2013_roster_v1.4'!$A530*100+'2013_roster_v1.4'!$B530,pitchers[[rbikey]:[rbikey]],0))</f>
        <v>15</v>
      </c>
      <c r="M530">
        <v>113</v>
      </c>
      <c r="N530">
        <v>143</v>
      </c>
    </row>
    <row r="531" spans="1:14" x14ac:dyDescent="0.25">
      <c r="A531">
        <v>41</v>
      </c>
      <c r="B531">
        <v>22</v>
      </c>
      <c r="C531" t="str">
        <f>INDEX(pitchers[rbiname],MATCH('2013_roster_v1.4'!$A531*100+'2013_roster_v1.4'!$B531,pitchers[[rbikey]:[rbikey]],0))</f>
        <v>Wittgren</v>
      </c>
      <c r="D531">
        <f>INDEX(pitchers[SinkerVal],MATCH('2013_roster_v1.4'!$A531*100+'2013_roster_v1.4'!$B531,pitchers[[rbikey]:[rbikey]],0))</f>
        <v>11</v>
      </c>
      <c r="E531">
        <f>INDEX(pitchers[Stance],MATCH('2013_roster_v1.4'!$A531*100+'2013_roster_v1.4'!$B531,pitchers[[rbikey]:[rbikey]],0))</f>
        <v>0</v>
      </c>
      <c r="F531">
        <f>INDEX(pitchers[ERA],MATCH('2013_roster_v1.4'!$A531*100+'2013_roster_v1.4'!$B531,pitchers[[rbikey]:[rbikey]],0))</f>
        <v>2.81</v>
      </c>
      <c r="G531">
        <f>INDEX(pitchers[SinkSpd],MATCH('2013_roster_v1.4'!$A531*100+'2013_roster_v1.4'!$B531,pitchers[[rbikey]:[rbikey]],0))</f>
        <v>172</v>
      </c>
      <c r="H531">
        <f>INDEX(pitchers[RegSpd],MATCH('2013_roster_v1.4'!$A531*100+'2013_roster_v1.4'!$B531,pitchers[[rbikey]:[rbikey]],0))</f>
        <v>184</v>
      </c>
      <c r="I531">
        <f>INDEX(pitchers[FastSpd],MATCH('2013_roster_v1.4'!$A531*100+'2013_roster_v1.4'!$B531,pitchers[[rbikey]:[rbikey]],0))</f>
        <v>211</v>
      </c>
      <c r="J531">
        <f>INDEX(pitchers[LCurve],MATCH('2013_roster_v1.4'!$A531*100+'2013_roster_v1.4'!$B531,pitchers[[rbikey]:[rbikey]],0))</f>
        <v>10</v>
      </c>
      <c r="K531">
        <f>INDEX(pitchers[RCurve],MATCH('2013_roster_v1.4'!$A531*100+'2013_roster_v1.4'!$B531,pitchers[[rbikey]:[rbikey]],0))</f>
        <v>7</v>
      </c>
      <c r="L531">
        <f>INDEX(pitchers[Stamina],MATCH('2013_roster_v1.4'!$A531*100+'2013_roster_v1.4'!$B531,pitchers[[rbikey]:[rbikey]],0))</f>
        <v>15</v>
      </c>
      <c r="M531">
        <v>112</v>
      </c>
      <c r="N531">
        <v>145</v>
      </c>
    </row>
    <row r="532" spans="1:14" x14ac:dyDescent="0.25">
      <c r="A532">
        <v>41</v>
      </c>
      <c r="B532">
        <v>23</v>
      </c>
      <c r="C532" t="str">
        <f>INDEX(pitchers[rbiname],MATCH('2013_roster_v1.4'!$A532*100+'2013_roster_v1.4'!$B532,pitchers[[rbikey]:[rbikey]],0))</f>
        <v>A.Civale</v>
      </c>
      <c r="D532">
        <f>INDEX(pitchers[SinkerVal],MATCH('2013_roster_v1.4'!$A532*100+'2013_roster_v1.4'!$B532,pitchers[[rbikey]:[rbikey]],0))</f>
        <v>12</v>
      </c>
      <c r="E532">
        <f>INDEX(pitchers[Stance],MATCH('2013_roster_v1.4'!$A532*100+'2013_roster_v1.4'!$B532,pitchers[[rbikey]:[rbikey]],0))</f>
        <v>0</v>
      </c>
      <c r="F532">
        <f>INDEX(pitchers[ERA],MATCH('2013_roster_v1.4'!$A532*100+'2013_roster_v1.4'!$B532,pitchers[[rbikey]:[rbikey]],0))</f>
        <v>2.34</v>
      </c>
      <c r="G532">
        <f>INDEX(pitchers[SinkSpd],MATCH('2013_roster_v1.4'!$A532*100+'2013_roster_v1.4'!$B532,pitchers[[rbikey]:[rbikey]],0))</f>
        <v>165</v>
      </c>
      <c r="H532">
        <f>INDEX(pitchers[RegSpd],MATCH('2013_roster_v1.4'!$A532*100+'2013_roster_v1.4'!$B532,pitchers[[rbikey]:[rbikey]],0))</f>
        <v>178</v>
      </c>
      <c r="I532">
        <f>INDEX(pitchers[FastSpd],MATCH('2013_roster_v1.4'!$A532*100+'2013_roster_v1.4'!$B532,pitchers[[rbikey]:[rbikey]],0))</f>
        <v>205</v>
      </c>
      <c r="J532">
        <f>INDEX(pitchers[LCurve],MATCH('2013_roster_v1.4'!$A532*100+'2013_roster_v1.4'!$B532,pitchers[[rbikey]:[rbikey]],0))</f>
        <v>11</v>
      </c>
      <c r="K532">
        <f>INDEX(pitchers[RCurve],MATCH('2013_roster_v1.4'!$A532*100+'2013_roster_v1.4'!$B532,pitchers[[rbikey]:[rbikey]],0))</f>
        <v>7</v>
      </c>
      <c r="L532">
        <f>INDEX(pitchers[Stamina],MATCH('2013_roster_v1.4'!$A532*100+'2013_roster_v1.4'!$B532,pitchers[[rbikey]:[rbikey]],0))</f>
        <v>15</v>
      </c>
      <c r="M532">
        <v>120</v>
      </c>
      <c r="N532">
        <v>136</v>
      </c>
    </row>
    <row r="533" spans="1:14" x14ac:dyDescent="0.25">
      <c r="A533">
        <v>42</v>
      </c>
      <c r="B533">
        <v>14</v>
      </c>
      <c r="C533" t="str">
        <f>INDEX(pitchers[rbiname],MATCH('2013_roster_v1.4'!$A533*100+'2013_roster_v1.4'!$B533,pitchers[[rbikey]:[rbikey]],0))</f>
        <v>Verlande</v>
      </c>
      <c r="D533">
        <f>INDEX(pitchers[SinkerVal],MATCH('2013_roster_v1.4'!$A533*100+'2013_roster_v1.4'!$B533,pitchers[[rbikey]:[rbikey]],0))</f>
        <v>12</v>
      </c>
      <c r="E533">
        <f>INDEX(pitchers[Stance],MATCH('2013_roster_v1.4'!$A533*100+'2013_roster_v1.4'!$B533,pitchers[[rbikey]:[rbikey]],0))</f>
        <v>0</v>
      </c>
      <c r="F533">
        <f>INDEX(pitchers[ERA],MATCH('2013_roster_v1.4'!$A533*100+'2013_roster_v1.4'!$B533,pitchers[[rbikey]:[rbikey]],0))</f>
        <v>2.58</v>
      </c>
      <c r="G533">
        <f>INDEX(pitchers[SinkSpd],MATCH('2013_roster_v1.4'!$A533*100+'2013_roster_v1.4'!$B533,pitchers[[rbikey]:[rbikey]],0))</f>
        <v>174</v>
      </c>
      <c r="H533">
        <f>INDEX(pitchers[RegSpd],MATCH('2013_roster_v1.4'!$A533*100+'2013_roster_v1.4'!$B533,pitchers[[rbikey]:[rbikey]],0))</f>
        <v>188</v>
      </c>
      <c r="I533">
        <f>INDEX(pitchers[FastSpd],MATCH('2013_roster_v1.4'!$A533*100+'2013_roster_v1.4'!$B533,pitchers[[rbikey]:[rbikey]],0))</f>
        <v>214</v>
      </c>
      <c r="J533">
        <f>INDEX(pitchers[LCurve],MATCH('2013_roster_v1.4'!$A533*100+'2013_roster_v1.4'!$B533,pitchers[[rbikey]:[rbikey]],0))</f>
        <v>14</v>
      </c>
      <c r="K533">
        <f>INDEX(pitchers[RCurve],MATCH('2013_roster_v1.4'!$A533*100+'2013_roster_v1.4'!$B533,pitchers[[rbikey]:[rbikey]],0))</f>
        <v>9</v>
      </c>
      <c r="L533">
        <f>INDEX(pitchers[Stamina],MATCH('2013_roster_v1.4'!$A533*100+'2013_roster_v1.4'!$B533,pitchers[[rbikey]:[rbikey]],0))</f>
        <v>53</v>
      </c>
      <c r="M533">
        <v>112</v>
      </c>
      <c r="N533">
        <v>145</v>
      </c>
    </row>
    <row r="534" spans="1:14" x14ac:dyDescent="0.25">
      <c r="A534">
        <v>42</v>
      </c>
      <c r="B534">
        <v>15</v>
      </c>
      <c r="C534" t="str">
        <f>INDEX(pitchers[rbiname],MATCH('2013_roster_v1.4'!$A534*100+'2013_roster_v1.4'!$B534,pitchers[[rbikey]:[rbikey]],0))</f>
        <v>W.Miley</v>
      </c>
      <c r="D534">
        <f>INDEX(pitchers[SinkerVal],MATCH('2013_roster_v1.4'!$A534*100+'2013_roster_v1.4'!$B534,pitchers[[rbikey]:[rbikey]],0))</f>
        <v>5</v>
      </c>
      <c r="E534">
        <f>INDEX(pitchers[Stance],MATCH('2013_roster_v1.4'!$A534*100+'2013_roster_v1.4'!$B534,pitchers[[rbikey]:[rbikey]],0))</f>
        <v>1</v>
      </c>
      <c r="F534">
        <f>INDEX(pitchers[ERA],MATCH('2013_roster_v1.4'!$A534*100+'2013_roster_v1.4'!$B534,pitchers[[rbikey]:[rbikey]],0))</f>
        <v>3.98</v>
      </c>
      <c r="G534">
        <f>INDEX(pitchers[SinkSpd],MATCH('2013_roster_v1.4'!$A534*100+'2013_roster_v1.4'!$B534,pitchers[[rbikey]:[rbikey]],0))</f>
        <v>167</v>
      </c>
      <c r="H534">
        <f>INDEX(pitchers[RegSpd],MATCH('2013_roster_v1.4'!$A534*100+'2013_roster_v1.4'!$B534,pitchers[[rbikey]:[rbikey]],0))</f>
        <v>179</v>
      </c>
      <c r="I534">
        <f>INDEX(pitchers[FastSpd],MATCH('2013_roster_v1.4'!$A534*100+'2013_roster_v1.4'!$B534,pitchers[[rbikey]:[rbikey]],0))</f>
        <v>206</v>
      </c>
      <c r="J534">
        <f>INDEX(pitchers[LCurve],MATCH('2013_roster_v1.4'!$A534*100+'2013_roster_v1.4'!$B534,pitchers[[rbikey]:[rbikey]],0))</f>
        <v>5</v>
      </c>
      <c r="K534">
        <f>INDEX(pitchers[RCurve],MATCH('2013_roster_v1.4'!$A534*100+'2013_roster_v1.4'!$B534,pitchers[[rbikey]:[rbikey]],0))</f>
        <v>7</v>
      </c>
      <c r="L534">
        <f>INDEX(pitchers[Stamina],MATCH('2013_roster_v1.4'!$A534*100+'2013_roster_v1.4'!$B534,pitchers[[rbikey]:[rbikey]],0))</f>
        <v>48</v>
      </c>
      <c r="M534">
        <v>117</v>
      </c>
      <c r="N534">
        <v>139</v>
      </c>
    </row>
    <row r="535" spans="1:14" x14ac:dyDescent="0.25">
      <c r="A535">
        <v>42</v>
      </c>
      <c r="B535">
        <v>16</v>
      </c>
      <c r="C535" t="str">
        <f>INDEX(pitchers[rbiname],MATCH('2013_roster_v1.4'!$A535*100+'2013_roster_v1.4'!$B535,pitchers[[rbikey]:[rbikey]],0))</f>
        <v>G.Cole</v>
      </c>
      <c r="D535">
        <f>INDEX(pitchers[SinkerVal],MATCH('2013_roster_v1.4'!$A535*100+'2013_roster_v1.4'!$B535,pitchers[[rbikey]:[rbikey]],0))</f>
        <v>12</v>
      </c>
      <c r="E535">
        <f>INDEX(pitchers[Stance],MATCH('2013_roster_v1.4'!$A535*100+'2013_roster_v1.4'!$B535,pitchers[[rbikey]:[rbikey]],0))</f>
        <v>0</v>
      </c>
      <c r="F535">
        <f>INDEX(pitchers[ERA],MATCH('2013_roster_v1.4'!$A535*100+'2013_roster_v1.4'!$B535,pitchers[[rbikey]:[rbikey]],0))</f>
        <v>2.5</v>
      </c>
      <c r="G535">
        <f>INDEX(pitchers[SinkSpd],MATCH('2013_roster_v1.4'!$A535*100+'2013_roster_v1.4'!$B535,pitchers[[rbikey]:[rbikey]],0))</f>
        <v>172</v>
      </c>
      <c r="H535">
        <f>INDEX(pitchers[RegSpd],MATCH('2013_roster_v1.4'!$A535*100+'2013_roster_v1.4'!$B535,pitchers[[rbikey]:[rbikey]],0))</f>
        <v>190</v>
      </c>
      <c r="I535">
        <f>INDEX(pitchers[FastSpd],MATCH('2013_roster_v1.4'!$A535*100+'2013_roster_v1.4'!$B535,pitchers[[rbikey]:[rbikey]],0))</f>
        <v>216</v>
      </c>
      <c r="J535">
        <f>INDEX(pitchers[LCurve],MATCH('2013_roster_v1.4'!$A535*100+'2013_roster_v1.4'!$B535,pitchers[[rbikey]:[rbikey]],0))</f>
        <v>13</v>
      </c>
      <c r="K535">
        <f>INDEX(pitchers[RCurve],MATCH('2013_roster_v1.4'!$A535*100+'2013_roster_v1.4'!$B535,pitchers[[rbikey]:[rbikey]],0))</f>
        <v>8</v>
      </c>
      <c r="L535">
        <f>INDEX(pitchers[Stamina],MATCH('2013_roster_v1.4'!$A535*100+'2013_roster_v1.4'!$B535,pitchers[[rbikey]:[rbikey]],0))</f>
        <v>52</v>
      </c>
      <c r="M535">
        <v>117</v>
      </c>
      <c r="N535">
        <v>139</v>
      </c>
    </row>
    <row r="536" spans="1:14" x14ac:dyDescent="0.25">
      <c r="A536">
        <v>42</v>
      </c>
      <c r="B536">
        <v>17</v>
      </c>
      <c r="C536" t="str">
        <f>INDEX(pitchers[rbiname],MATCH('2013_roster_v1.4'!$A536*100+'2013_roster_v1.4'!$B536,pitchers[[rbikey]:[rbikey]],0))</f>
        <v>Peacock</v>
      </c>
      <c r="D536">
        <f>INDEX(pitchers[SinkerVal],MATCH('2013_roster_v1.4'!$A536*100+'2013_roster_v1.4'!$B536,pitchers[[rbikey]:[rbikey]],0))</f>
        <v>8</v>
      </c>
      <c r="E536">
        <f>INDEX(pitchers[Stance],MATCH('2013_roster_v1.4'!$A536*100+'2013_roster_v1.4'!$B536,pitchers[[rbikey]:[rbikey]],0))</f>
        <v>0</v>
      </c>
      <c r="F536">
        <f>INDEX(pitchers[ERA],MATCH('2013_roster_v1.4'!$A536*100+'2013_roster_v1.4'!$B536,pitchers[[rbikey]:[rbikey]],0))</f>
        <v>4.12</v>
      </c>
      <c r="G536">
        <f>INDEX(pitchers[SinkSpd],MATCH('2013_roster_v1.4'!$A536*100+'2013_roster_v1.4'!$B536,pitchers[[rbikey]:[rbikey]],0))</f>
        <v>172</v>
      </c>
      <c r="H536">
        <f>INDEX(pitchers[RegSpd],MATCH('2013_roster_v1.4'!$A536*100+'2013_roster_v1.4'!$B536,pitchers[[rbikey]:[rbikey]],0))</f>
        <v>184</v>
      </c>
      <c r="I536">
        <f>INDEX(pitchers[FastSpd],MATCH('2013_roster_v1.4'!$A536*100+'2013_roster_v1.4'!$B536,pitchers[[rbikey]:[rbikey]],0))</f>
        <v>211</v>
      </c>
      <c r="J536">
        <f>INDEX(pitchers[LCurve],MATCH('2013_roster_v1.4'!$A536*100+'2013_roster_v1.4'!$B536,pitchers[[rbikey]:[rbikey]],0))</f>
        <v>9</v>
      </c>
      <c r="K536">
        <f>INDEX(pitchers[RCurve],MATCH('2013_roster_v1.4'!$A536*100+'2013_roster_v1.4'!$B536,pitchers[[rbikey]:[rbikey]],0))</f>
        <v>6</v>
      </c>
      <c r="L536">
        <f>INDEX(pitchers[Stamina],MATCH('2013_roster_v1.4'!$A536*100+'2013_roster_v1.4'!$B536,pitchers[[rbikey]:[rbikey]],0))</f>
        <v>45</v>
      </c>
      <c r="M536">
        <v>117</v>
      </c>
      <c r="N536">
        <v>139</v>
      </c>
    </row>
    <row r="537" spans="1:14" x14ac:dyDescent="0.25">
      <c r="A537">
        <v>42</v>
      </c>
      <c r="B537">
        <v>18</v>
      </c>
      <c r="C537" t="str">
        <f>INDEX(pitchers[rbiname],MATCH('2013_roster_v1.4'!$A537*100+'2013_roster_v1.4'!$B537,pitchers[[rbikey]:[rbikey]],0))</f>
        <v>R.Osuna</v>
      </c>
      <c r="D537">
        <f>INDEX(pitchers[SinkerVal],MATCH('2013_roster_v1.4'!$A537*100+'2013_roster_v1.4'!$B537,pitchers[[rbikey]:[rbikey]],0))</f>
        <v>12</v>
      </c>
      <c r="E537">
        <f>INDEX(pitchers[Stance],MATCH('2013_roster_v1.4'!$A537*100+'2013_roster_v1.4'!$B537,pitchers[[rbikey]:[rbikey]],0))</f>
        <v>0</v>
      </c>
      <c r="F537">
        <f>INDEX(pitchers[ERA],MATCH('2013_roster_v1.4'!$A537*100+'2013_roster_v1.4'!$B537,pitchers[[rbikey]:[rbikey]],0))</f>
        <v>2.63</v>
      </c>
      <c r="G537">
        <f>INDEX(pitchers[SinkSpd],MATCH('2013_roster_v1.4'!$A537*100+'2013_roster_v1.4'!$B537,pitchers[[rbikey]:[rbikey]],0))</f>
        <v>174</v>
      </c>
      <c r="H537">
        <f>INDEX(pitchers[RegSpd],MATCH('2013_roster_v1.4'!$A537*100+'2013_roster_v1.4'!$B537,pitchers[[rbikey]:[rbikey]],0))</f>
        <v>185</v>
      </c>
      <c r="I537">
        <f>INDEX(pitchers[FastSpd],MATCH('2013_roster_v1.4'!$A537*100+'2013_roster_v1.4'!$B537,pitchers[[rbikey]:[rbikey]],0))</f>
        <v>212</v>
      </c>
      <c r="J537">
        <f>INDEX(pitchers[LCurve],MATCH('2013_roster_v1.4'!$A537*100+'2013_roster_v1.4'!$B537,pitchers[[rbikey]:[rbikey]],0))</f>
        <v>13</v>
      </c>
      <c r="K537">
        <f>INDEX(pitchers[RCurve],MATCH('2013_roster_v1.4'!$A537*100+'2013_roster_v1.4'!$B537,pitchers[[rbikey]:[rbikey]],0))</f>
        <v>9</v>
      </c>
      <c r="L537">
        <f>INDEX(pitchers[Stamina],MATCH('2013_roster_v1.4'!$A537*100+'2013_roster_v1.4'!$B537,pitchers[[rbikey]:[rbikey]],0))</f>
        <v>15</v>
      </c>
      <c r="M537">
        <v>116</v>
      </c>
      <c r="N537">
        <v>140</v>
      </c>
    </row>
    <row r="538" spans="1:14" x14ac:dyDescent="0.25">
      <c r="A538">
        <v>42</v>
      </c>
      <c r="B538">
        <v>19</v>
      </c>
      <c r="C538" t="str">
        <f>INDEX(pitchers[rbiname],MATCH('2013_roster_v1.4'!$A538*100+'2013_roster_v1.4'!$B538,pitchers[[rbikey]:[rbikey]],0))</f>
        <v>C.McHugh</v>
      </c>
      <c r="D538">
        <f>INDEX(pitchers[SinkerVal],MATCH('2013_roster_v1.4'!$A538*100+'2013_roster_v1.4'!$B538,pitchers[[rbikey]:[rbikey]],0))</f>
        <v>7</v>
      </c>
      <c r="E538">
        <f>INDEX(pitchers[Stance],MATCH('2013_roster_v1.4'!$A538*100+'2013_roster_v1.4'!$B538,pitchers[[rbikey]:[rbikey]],0))</f>
        <v>0</v>
      </c>
      <c r="F538">
        <f>INDEX(pitchers[ERA],MATCH('2013_roster_v1.4'!$A538*100+'2013_roster_v1.4'!$B538,pitchers[[rbikey]:[rbikey]],0))</f>
        <v>4.7</v>
      </c>
      <c r="G538">
        <f>INDEX(pitchers[SinkSpd],MATCH('2013_roster_v1.4'!$A538*100+'2013_roster_v1.4'!$B538,pitchers[[rbikey]:[rbikey]],0))</f>
        <v>173</v>
      </c>
      <c r="H538">
        <f>INDEX(pitchers[RegSpd],MATCH('2013_roster_v1.4'!$A538*100+'2013_roster_v1.4'!$B538,pitchers[[rbikey]:[rbikey]],0))</f>
        <v>185</v>
      </c>
      <c r="I538">
        <f>INDEX(pitchers[FastSpd],MATCH('2013_roster_v1.4'!$A538*100+'2013_roster_v1.4'!$B538,pitchers[[rbikey]:[rbikey]],0))</f>
        <v>211</v>
      </c>
      <c r="J538">
        <f>INDEX(pitchers[LCurve],MATCH('2013_roster_v1.4'!$A538*100+'2013_roster_v1.4'!$B538,pitchers[[rbikey]:[rbikey]],0))</f>
        <v>8</v>
      </c>
      <c r="K538">
        <f>INDEX(pitchers[RCurve],MATCH('2013_roster_v1.4'!$A538*100+'2013_roster_v1.4'!$B538,pitchers[[rbikey]:[rbikey]],0))</f>
        <v>6</v>
      </c>
      <c r="L538">
        <f>INDEX(pitchers[Stamina],MATCH('2013_roster_v1.4'!$A538*100+'2013_roster_v1.4'!$B538,pitchers[[rbikey]:[rbikey]],0))</f>
        <v>15</v>
      </c>
      <c r="M538">
        <v>115</v>
      </c>
      <c r="N538">
        <v>141</v>
      </c>
    </row>
    <row r="539" spans="1:14" x14ac:dyDescent="0.25">
      <c r="A539">
        <v>42</v>
      </c>
      <c r="B539">
        <v>20</v>
      </c>
      <c r="C539" t="str">
        <f>INDEX(pitchers[rbiname],MATCH('2013_roster_v1.4'!$A539*100+'2013_roster_v1.4'!$B539,pitchers[[rbikey]:[rbikey]],0))</f>
        <v>F.Valdez</v>
      </c>
      <c r="D539">
        <f>INDEX(pitchers[SinkerVal],MATCH('2013_roster_v1.4'!$A539*100+'2013_roster_v1.4'!$B539,pitchers[[rbikey]:[rbikey]],0))</f>
        <v>2</v>
      </c>
      <c r="E539">
        <f>INDEX(pitchers[Stance],MATCH('2013_roster_v1.4'!$A539*100+'2013_roster_v1.4'!$B539,pitchers[[rbikey]:[rbikey]],0))</f>
        <v>1</v>
      </c>
      <c r="F539">
        <f>INDEX(pitchers[ERA],MATCH('2013_roster_v1.4'!$A539*100+'2013_roster_v1.4'!$B539,pitchers[[rbikey]:[rbikey]],0))</f>
        <v>5.86</v>
      </c>
      <c r="G539">
        <f>INDEX(pitchers[SinkSpd],MATCH('2013_roster_v1.4'!$A539*100+'2013_roster_v1.4'!$B539,pitchers[[rbikey]:[rbikey]],0))</f>
        <v>171</v>
      </c>
      <c r="H539">
        <f>INDEX(pitchers[RegSpd],MATCH('2013_roster_v1.4'!$A539*100+'2013_roster_v1.4'!$B539,pitchers[[rbikey]:[rbikey]],0))</f>
        <v>182</v>
      </c>
      <c r="I539">
        <f>INDEX(pitchers[FastSpd],MATCH('2013_roster_v1.4'!$A539*100+'2013_roster_v1.4'!$B539,pitchers[[rbikey]:[rbikey]],0))</f>
        <v>209</v>
      </c>
      <c r="J539">
        <f>INDEX(pitchers[LCurve],MATCH('2013_roster_v1.4'!$A539*100+'2013_roster_v1.4'!$B539,pitchers[[rbikey]:[rbikey]],0))</f>
        <v>2</v>
      </c>
      <c r="K539">
        <f>INDEX(pitchers[RCurve],MATCH('2013_roster_v1.4'!$A539*100+'2013_roster_v1.4'!$B539,pitchers[[rbikey]:[rbikey]],0))</f>
        <v>3</v>
      </c>
      <c r="L539">
        <f>INDEX(pitchers[Stamina],MATCH('2013_roster_v1.4'!$A539*100+'2013_roster_v1.4'!$B539,pitchers[[rbikey]:[rbikey]],0))</f>
        <v>15</v>
      </c>
      <c r="M539">
        <v>116</v>
      </c>
      <c r="N539">
        <v>141</v>
      </c>
    </row>
    <row r="540" spans="1:14" x14ac:dyDescent="0.25">
      <c r="A540">
        <v>42</v>
      </c>
      <c r="B540">
        <v>21</v>
      </c>
      <c r="C540" t="str">
        <f>INDEX(pitchers[rbiname],MATCH('2013_roster_v1.4'!$A540*100+'2013_roster_v1.4'!$B540,pitchers[[rbikey]:[rbikey]],0))</f>
        <v>Devenski</v>
      </c>
      <c r="D540">
        <f>INDEX(pitchers[SinkerVal],MATCH('2013_roster_v1.4'!$A540*100+'2013_roster_v1.4'!$B540,pitchers[[rbikey]:[rbikey]],0))</f>
        <v>6</v>
      </c>
      <c r="E540">
        <f>INDEX(pitchers[Stance],MATCH('2013_roster_v1.4'!$A540*100+'2013_roster_v1.4'!$B540,pitchers[[rbikey]:[rbikey]],0))</f>
        <v>0</v>
      </c>
      <c r="F540">
        <f>INDEX(pitchers[ERA],MATCH('2013_roster_v1.4'!$A540*100+'2013_roster_v1.4'!$B540,pitchers[[rbikey]:[rbikey]],0))</f>
        <v>4.83</v>
      </c>
      <c r="G540">
        <f>INDEX(pitchers[SinkSpd],MATCH('2013_roster_v1.4'!$A540*100+'2013_roster_v1.4'!$B540,pitchers[[rbikey]:[rbikey]],0))</f>
        <v>172</v>
      </c>
      <c r="H540">
        <f>INDEX(pitchers[RegSpd],MATCH('2013_roster_v1.4'!$A540*100+'2013_roster_v1.4'!$B540,pitchers[[rbikey]:[rbikey]],0))</f>
        <v>184</v>
      </c>
      <c r="I540">
        <f>INDEX(pitchers[FastSpd],MATCH('2013_roster_v1.4'!$A540*100+'2013_roster_v1.4'!$B540,pitchers[[rbikey]:[rbikey]],0))</f>
        <v>211</v>
      </c>
      <c r="J540">
        <f>INDEX(pitchers[LCurve],MATCH('2013_roster_v1.4'!$A540*100+'2013_roster_v1.4'!$B540,pitchers[[rbikey]:[rbikey]],0))</f>
        <v>7</v>
      </c>
      <c r="K540">
        <f>INDEX(pitchers[RCurve],MATCH('2013_roster_v1.4'!$A540*100+'2013_roster_v1.4'!$B540,pitchers[[rbikey]:[rbikey]],0))</f>
        <v>5</v>
      </c>
      <c r="L540">
        <f>INDEX(pitchers[Stamina],MATCH('2013_roster_v1.4'!$A540*100+'2013_roster_v1.4'!$B540,pitchers[[rbikey]:[rbikey]],0))</f>
        <v>15</v>
      </c>
      <c r="M540">
        <v>120</v>
      </c>
      <c r="N540">
        <v>137</v>
      </c>
    </row>
    <row r="541" spans="1:14" x14ac:dyDescent="0.25">
      <c r="A541">
        <v>42</v>
      </c>
      <c r="B541">
        <v>22</v>
      </c>
      <c r="C541" t="str">
        <f>INDEX(pitchers[rbiname],MATCH('2013_roster_v1.4'!$A541*100+'2013_roster_v1.4'!$B541,pitchers[[rbikey]:[rbikey]],0))</f>
        <v>Greinke</v>
      </c>
      <c r="D541">
        <f>INDEX(pitchers[SinkerVal],MATCH('2013_roster_v1.4'!$A541*100+'2013_roster_v1.4'!$B541,pitchers[[rbikey]:[rbikey]],0))</f>
        <v>11</v>
      </c>
      <c r="E541">
        <f>INDEX(pitchers[Stance],MATCH('2013_roster_v1.4'!$A541*100+'2013_roster_v1.4'!$B541,pitchers[[rbikey]:[rbikey]],0))</f>
        <v>0</v>
      </c>
      <c r="F541">
        <f>INDEX(pitchers[ERA],MATCH('2013_roster_v1.4'!$A541*100+'2013_roster_v1.4'!$B541,pitchers[[rbikey]:[rbikey]],0))</f>
        <v>3.02</v>
      </c>
      <c r="G541">
        <f>INDEX(pitchers[SinkSpd],MATCH('2013_roster_v1.4'!$A541*100+'2013_roster_v1.4'!$B541,pitchers[[rbikey]:[rbikey]],0))</f>
        <v>166</v>
      </c>
      <c r="H541">
        <f>INDEX(pitchers[RegSpd],MATCH('2013_roster_v1.4'!$A541*100+'2013_roster_v1.4'!$B541,pitchers[[rbikey]:[rbikey]],0))</f>
        <v>179</v>
      </c>
      <c r="I541">
        <f>INDEX(pitchers[FastSpd],MATCH('2013_roster_v1.4'!$A541*100+'2013_roster_v1.4'!$B541,pitchers[[rbikey]:[rbikey]],0))</f>
        <v>206</v>
      </c>
      <c r="J541">
        <f>INDEX(pitchers[LCurve],MATCH('2013_roster_v1.4'!$A541*100+'2013_roster_v1.4'!$B541,pitchers[[rbikey]:[rbikey]],0))</f>
        <v>10</v>
      </c>
      <c r="K541">
        <f>INDEX(pitchers[RCurve],MATCH('2013_roster_v1.4'!$A541*100+'2013_roster_v1.4'!$B541,pitchers[[rbikey]:[rbikey]],0))</f>
        <v>7</v>
      </c>
      <c r="L541">
        <f>INDEX(pitchers[Stamina],MATCH('2013_roster_v1.4'!$A541*100+'2013_roster_v1.4'!$B541,pitchers[[rbikey]:[rbikey]],0))</f>
        <v>15</v>
      </c>
      <c r="M541">
        <v>120</v>
      </c>
      <c r="N541">
        <v>138</v>
      </c>
    </row>
    <row r="542" spans="1:14" x14ac:dyDescent="0.25">
      <c r="A542">
        <v>42</v>
      </c>
      <c r="B542">
        <v>23</v>
      </c>
      <c r="C542" t="str">
        <f>INDEX(pitchers[rbiname],MATCH('2013_roster_v1.4'!$A542*100+'2013_roster_v1.4'!$B542,pitchers[[rbikey]:[rbikey]],0))</f>
        <v>J.James</v>
      </c>
      <c r="D542">
        <f>INDEX(pitchers[SinkerVal],MATCH('2013_roster_v1.4'!$A542*100+'2013_roster_v1.4'!$B542,pitchers[[rbikey]:[rbikey]],0))</f>
        <v>5</v>
      </c>
      <c r="E542">
        <f>INDEX(pitchers[Stance],MATCH('2013_roster_v1.4'!$A542*100+'2013_roster_v1.4'!$B542,pitchers[[rbikey]:[rbikey]],0))</f>
        <v>0</v>
      </c>
      <c r="F542">
        <f>INDEX(pitchers[ERA],MATCH('2013_roster_v1.4'!$A542*100+'2013_roster_v1.4'!$B542,pitchers[[rbikey]:[rbikey]],0))</f>
        <v>4.7</v>
      </c>
      <c r="G542">
        <f>INDEX(pitchers[SinkSpd],MATCH('2013_roster_v1.4'!$A542*100+'2013_roster_v1.4'!$B542,pitchers[[rbikey]:[rbikey]],0))</f>
        <v>170</v>
      </c>
      <c r="H542">
        <f>INDEX(pitchers[RegSpd],MATCH('2013_roster_v1.4'!$A542*100+'2013_roster_v1.4'!$B542,pitchers[[rbikey]:[rbikey]],0))</f>
        <v>190</v>
      </c>
      <c r="I542">
        <f>INDEX(pitchers[FastSpd],MATCH('2013_roster_v1.4'!$A542*100+'2013_roster_v1.4'!$B542,pitchers[[rbikey]:[rbikey]],0))</f>
        <v>217</v>
      </c>
      <c r="J542">
        <f>INDEX(pitchers[LCurve],MATCH('2013_roster_v1.4'!$A542*100+'2013_roster_v1.4'!$B542,pitchers[[rbikey]:[rbikey]],0))</f>
        <v>7</v>
      </c>
      <c r="K542">
        <f>INDEX(pitchers[RCurve],MATCH('2013_roster_v1.4'!$A542*100+'2013_roster_v1.4'!$B542,pitchers[[rbikey]:[rbikey]],0))</f>
        <v>5</v>
      </c>
      <c r="L542">
        <f>INDEX(pitchers[Stamina],MATCH('2013_roster_v1.4'!$A542*100+'2013_roster_v1.4'!$B542,pitchers[[rbikey]:[rbikey]],0))</f>
        <v>15</v>
      </c>
      <c r="M542">
        <v>125</v>
      </c>
      <c r="N542">
        <v>134</v>
      </c>
    </row>
    <row r="543" spans="1:14" x14ac:dyDescent="0.25">
      <c r="A543">
        <v>43</v>
      </c>
      <c r="B543">
        <v>14</v>
      </c>
      <c r="C543" t="str">
        <f>INDEX(pitchers[rbiname],MATCH('2013_roster_v1.4'!$A543*100+'2013_roster_v1.4'!$B543,pitchers[[rbikey]:[rbikey]],0))</f>
        <v>Synderga</v>
      </c>
      <c r="D543">
        <f>INDEX(pitchers[SinkerVal],MATCH('2013_roster_v1.4'!$A543*100+'2013_roster_v1.4'!$B543,pitchers[[rbikey]:[rbikey]],0))</f>
        <v>7</v>
      </c>
      <c r="E543">
        <f>INDEX(pitchers[Stance],MATCH('2013_roster_v1.4'!$A543*100+'2013_roster_v1.4'!$B543,pitchers[[rbikey]:[rbikey]],0))</f>
        <v>0</v>
      </c>
      <c r="F543">
        <f>INDEX(pitchers[ERA],MATCH('2013_roster_v1.4'!$A543*100+'2013_roster_v1.4'!$B543,pitchers[[rbikey]:[rbikey]],0))</f>
        <v>4.28</v>
      </c>
      <c r="G543">
        <f>INDEX(pitchers[SinkSpd],MATCH('2013_roster_v1.4'!$A543*100+'2013_roster_v1.4'!$B543,pitchers[[rbikey]:[rbikey]],0))</f>
        <v>172</v>
      </c>
      <c r="H543">
        <f>INDEX(pitchers[RegSpd],MATCH('2013_roster_v1.4'!$A543*100+'2013_roster_v1.4'!$B543,pitchers[[rbikey]:[rbikey]],0))</f>
        <v>183</v>
      </c>
      <c r="I543">
        <f>INDEX(pitchers[FastSpd],MATCH('2013_roster_v1.4'!$A543*100+'2013_roster_v1.4'!$B543,pitchers[[rbikey]:[rbikey]],0))</f>
        <v>210</v>
      </c>
      <c r="J543">
        <f>INDEX(pitchers[LCurve],MATCH('2013_roster_v1.4'!$A543*100+'2013_roster_v1.4'!$B543,pitchers[[rbikey]:[rbikey]],0))</f>
        <v>8</v>
      </c>
      <c r="K543">
        <f>INDEX(pitchers[RCurve],MATCH('2013_roster_v1.4'!$A543*100+'2013_roster_v1.4'!$B543,pitchers[[rbikey]:[rbikey]],0))</f>
        <v>6</v>
      </c>
      <c r="L543">
        <f>INDEX(pitchers[Stamina],MATCH('2013_roster_v1.4'!$A543*100+'2013_roster_v1.4'!$B543,pitchers[[rbikey]:[rbikey]],0))</f>
        <v>52</v>
      </c>
      <c r="M543">
        <v>120</v>
      </c>
      <c r="N543">
        <v>138</v>
      </c>
    </row>
    <row r="544" spans="1:14" x14ac:dyDescent="0.25">
      <c r="A544">
        <v>43</v>
      </c>
      <c r="B544">
        <v>15</v>
      </c>
      <c r="C544" t="str">
        <f>INDEX(pitchers[rbiname],MATCH('2013_roster_v1.4'!$A544*100+'2013_roster_v1.4'!$B544,pitchers[[rbikey]:[rbikey]],0))</f>
        <v>J.deGrom</v>
      </c>
      <c r="D544">
        <f>INDEX(pitchers[SinkerVal],MATCH('2013_roster_v1.4'!$A544*100+'2013_roster_v1.4'!$B544,pitchers[[rbikey]:[rbikey]],0))</f>
        <v>12</v>
      </c>
      <c r="E544">
        <f>INDEX(pitchers[Stance],MATCH('2013_roster_v1.4'!$A544*100+'2013_roster_v1.4'!$B544,pitchers[[rbikey]:[rbikey]],0))</f>
        <v>0</v>
      </c>
      <c r="F544">
        <f>INDEX(pitchers[ERA],MATCH('2013_roster_v1.4'!$A544*100+'2013_roster_v1.4'!$B544,pitchers[[rbikey]:[rbikey]],0))</f>
        <v>2.4300000000000002</v>
      </c>
      <c r="G544">
        <f>INDEX(pitchers[SinkSpd],MATCH('2013_roster_v1.4'!$A544*100+'2013_roster_v1.4'!$B544,pitchers[[rbikey]:[rbikey]],0))</f>
        <v>175</v>
      </c>
      <c r="H544">
        <f>INDEX(pitchers[RegSpd],MATCH('2013_roster_v1.4'!$A544*100+'2013_roster_v1.4'!$B544,pitchers[[rbikey]:[rbikey]],0))</f>
        <v>187</v>
      </c>
      <c r="I544">
        <f>INDEX(pitchers[FastSpd],MATCH('2013_roster_v1.4'!$A544*100+'2013_roster_v1.4'!$B544,pitchers[[rbikey]:[rbikey]],0))</f>
        <v>213</v>
      </c>
      <c r="J544">
        <f>INDEX(pitchers[LCurve],MATCH('2013_roster_v1.4'!$A544*100+'2013_roster_v1.4'!$B544,pitchers[[rbikey]:[rbikey]],0))</f>
        <v>12</v>
      </c>
      <c r="K544">
        <f>INDEX(pitchers[RCurve],MATCH('2013_roster_v1.4'!$A544*100+'2013_roster_v1.4'!$B544,pitchers[[rbikey]:[rbikey]],0))</f>
        <v>8</v>
      </c>
      <c r="L544">
        <f>INDEX(pitchers[Stamina],MATCH('2013_roster_v1.4'!$A544*100+'2013_roster_v1.4'!$B544,pitchers[[rbikey]:[rbikey]],0))</f>
        <v>52</v>
      </c>
      <c r="M544">
        <v>120</v>
      </c>
      <c r="N544">
        <v>136</v>
      </c>
    </row>
    <row r="545" spans="1:14" x14ac:dyDescent="0.25">
      <c r="A545">
        <v>43</v>
      </c>
      <c r="B545">
        <v>16</v>
      </c>
      <c r="C545" t="str">
        <f>INDEX(pitchers[rbiname],MATCH('2013_roster_v1.4'!$A545*100+'2013_roster_v1.4'!$B545,pitchers[[rbikey]:[rbikey]],0))</f>
        <v>Wheeler</v>
      </c>
      <c r="D545">
        <f>INDEX(pitchers[SinkerVal],MATCH('2013_roster_v1.4'!$A545*100+'2013_roster_v1.4'!$B545,pitchers[[rbikey]:[rbikey]],0))</f>
        <v>6</v>
      </c>
      <c r="E545">
        <f>INDEX(pitchers[Stance],MATCH('2013_roster_v1.4'!$A545*100+'2013_roster_v1.4'!$B545,pitchers[[rbikey]:[rbikey]],0))</f>
        <v>0</v>
      </c>
      <c r="F545">
        <f>INDEX(pitchers[ERA],MATCH('2013_roster_v1.4'!$A545*100+'2013_roster_v1.4'!$B545,pitchers[[rbikey]:[rbikey]],0))</f>
        <v>3.96</v>
      </c>
      <c r="G545">
        <f>INDEX(pitchers[SinkSpd],MATCH('2013_roster_v1.4'!$A545*100+'2013_roster_v1.4'!$B545,pitchers[[rbikey]:[rbikey]],0))</f>
        <v>171</v>
      </c>
      <c r="H545">
        <f>INDEX(pitchers[RegSpd],MATCH('2013_roster_v1.4'!$A545*100+'2013_roster_v1.4'!$B545,pitchers[[rbikey]:[rbikey]],0))</f>
        <v>183</v>
      </c>
      <c r="I545">
        <f>INDEX(pitchers[FastSpd],MATCH('2013_roster_v1.4'!$A545*100+'2013_roster_v1.4'!$B545,pitchers[[rbikey]:[rbikey]],0))</f>
        <v>210</v>
      </c>
      <c r="J545">
        <f>INDEX(pitchers[LCurve],MATCH('2013_roster_v1.4'!$A545*100+'2013_roster_v1.4'!$B545,pitchers[[rbikey]:[rbikey]],0))</f>
        <v>8</v>
      </c>
      <c r="K545">
        <f>INDEX(pitchers[RCurve],MATCH('2013_roster_v1.4'!$A545*100+'2013_roster_v1.4'!$B545,pitchers[[rbikey]:[rbikey]],0))</f>
        <v>5</v>
      </c>
      <c r="L545">
        <f>INDEX(pitchers[Stamina],MATCH('2013_roster_v1.4'!$A545*100+'2013_roster_v1.4'!$B545,pitchers[[rbikey]:[rbikey]],0))</f>
        <v>52</v>
      </c>
      <c r="M545">
        <v>122</v>
      </c>
      <c r="N545">
        <v>137</v>
      </c>
    </row>
    <row r="546" spans="1:14" x14ac:dyDescent="0.25">
      <c r="A546">
        <v>43</v>
      </c>
      <c r="B546">
        <v>17</v>
      </c>
      <c r="C546" t="str">
        <f>INDEX(pitchers[rbiname],MATCH('2013_roster_v1.4'!$A546*100+'2013_roster_v1.4'!$B546,pitchers[[rbikey]:[rbikey]],0))</f>
        <v>S.Matz</v>
      </c>
      <c r="D546">
        <f>INDEX(pitchers[SinkerVal],MATCH('2013_roster_v1.4'!$A546*100+'2013_roster_v1.4'!$B546,pitchers[[rbikey]:[rbikey]],0))</f>
        <v>5</v>
      </c>
      <c r="E546">
        <f>INDEX(pitchers[Stance],MATCH('2013_roster_v1.4'!$A546*100+'2013_roster_v1.4'!$B546,pitchers[[rbikey]:[rbikey]],0))</f>
        <v>1</v>
      </c>
      <c r="F546">
        <f>INDEX(pitchers[ERA],MATCH('2013_roster_v1.4'!$A546*100+'2013_roster_v1.4'!$B546,pitchers[[rbikey]:[rbikey]],0))</f>
        <v>4.21</v>
      </c>
      <c r="G546">
        <f>INDEX(pitchers[SinkSpd],MATCH('2013_roster_v1.4'!$A546*100+'2013_roster_v1.4'!$B546,pitchers[[rbikey]:[rbikey]],0))</f>
        <v>170</v>
      </c>
      <c r="H546">
        <f>INDEX(pitchers[RegSpd],MATCH('2013_roster_v1.4'!$A546*100+'2013_roster_v1.4'!$B546,pitchers[[rbikey]:[rbikey]],0))</f>
        <v>182</v>
      </c>
      <c r="I546">
        <f>INDEX(pitchers[FastSpd],MATCH('2013_roster_v1.4'!$A546*100+'2013_roster_v1.4'!$B546,pitchers[[rbikey]:[rbikey]],0))</f>
        <v>209</v>
      </c>
      <c r="J546">
        <f>INDEX(pitchers[LCurve],MATCH('2013_roster_v1.4'!$A546*100+'2013_roster_v1.4'!$B546,pitchers[[rbikey]:[rbikey]],0))</f>
        <v>5</v>
      </c>
      <c r="K546">
        <f>INDEX(pitchers[RCurve],MATCH('2013_roster_v1.4'!$A546*100+'2013_roster_v1.4'!$B546,pitchers[[rbikey]:[rbikey]],0))</f>
        <v>7</v>
      </c>
      <c r="L546">
        <f>INDEX(pitchers[Stamina],MATCH('2013_roster_v1.4'!$A546*100+'2013_roster_v1.4'!$B546,pitchers[[rbikey]:[rbikey]],0))</f>
        <v>48</v>
      </c>
      <c r="M546">
        <v>125</v>
      </c>
      <c r="N546">
        <v>134</v>
      </c>
    </row>
    <row r="547" spans="1:14" x14ac:dyDescent="0.25">
      <c r="A547">
        <v>43</v>
      </c>
      <c r="B547">
        <v>18</v>
      </c>
      <c r="C547" t="str">
        <f>INDEX(pitchers[rbiname],MATCH('2013_roster_v1.4'!$A547*100+'2013_roster_v1.4'!$B547,pitchers[[rbikey]:[rbikey]],0))</f>
        <v>E.Diaz</v>
      </c>
      <c r="D547">
        <f>INDEX(pitchers[SinkerVal],MATCH('2013_roster_v1.4'!$A547*100+'2013_roster_v1.4'!$B547,pitchers[[rbikey]:[rbikey]],0))</f>
        <v>5</v>
      </c>
      <c r="E547">
        <f>INDEX(pitchers[Stance],MATCH('2013_roster_v1.4'!$A547*100+'2013_roster_v1.4'!$B547,pitchers[[rbikey]:[rbikey]],0))</f>
        <v>0</v>
      </c>
      <c r="F547">
        <f>INDEX(pitchers[ERA],MATCH('2013_roster_v1.4'!$A547*100+'2013_roster_v1.4'!$B547,pitchers[[rbikey]:[rbikey]],0))</f>
        <v>5.59</v>
      </c>
      <c r="G547">
        <f>INDEX(pitchers[SinkSpd],MATCH('2013_roster_v1.4'!$A547*100+'2013_roster_v1.4'!$B547,pitchers[[rbikey]:[rbikey]],0))</f>
        <v>168</v>
      </c>
      <c r="H547">
        <f>INDEX(pitchers[RegSpd],MATCH('2013_roster_v1.4'!$A547*100+'2013_roster_v1.4'!$B547,pitchers[[rbikey]:[rbikey]],0))</f>
        <v>191</v>
      </c>
      <c r="I547">
        <f>INDEX(pitchers[FastSpd],MATCH('2013_roster_v1.4'!$A547*100+'2013_roster_v1.4'!$B547,pitchers[[rbikey]:[rbikey]],0))</f>
        <v>219</v>
      </c>
      <c r="J547">
        <f>INDEX(pitchers[LCurve],MATCH('2013_roster_v1.4'!$A547*100+'2013_roster_v1.4'!$B547,pitchers[[rbikey]:[rbikey]],0))</f>
        <v>7</v>
      </c>
      <c r="K547">
        <f>INDEX(pitchers[RCurve],MATCH('2013_roster_v1.4'!$A547*100+'2013_roster_v1.4'!$B547,pitchers[[rbikey]:[rbikey]],0))</f>
        <v>4</v>
      </c>
      <c r="L547">
        <f>INDEX(pitchers[Stamina],MATCH('2013_roster_v1.4'!$A547*100+'2013_roster_v1.4'!$B547,pitchers[[rbikey]:[rbikey]],0))</f>
        <v>15</v>
      </c>
      <c r="M547">
        <v>113</v>
      </c>
      <c r="N547">
        <v>142</v>
      </c>
    </row>
    <row r="548" spans="1:14" x14ac:dyDescent="0.25">
      <c r="A548">
        <v>43</v>
      </c>
      <c r="B548">
        <v>19</v>
      </c>
      <c r="C548" t="str">
        <f>INDEX(pitchers[rbiname],MATCH('2013_roster_v1.4'!$A548*100+'2013_roster_v1.4'!$B548,pitchers[[rbikey]:[rbikey]],0))</f>
        <v>J.Vargas</v>
      </c>
      <c r="D548">
        <f>INDEX(pitchers[SinkerVal],MATCH('2013_roster_v1.4'!$A548*100+'2013_roster_v1.4'!$B548,pitchers[[rbikey]:[rbikey]],0))</f>
        <v>6</v>
      </c>
      <c r="E548">
        <f>INDEX(pitchers[Stance],MATCH('2013_roster_v1.4'!$A548*100+'2013_roster_v1.4'!$B548,pitchers[[rbikey]:[rbikey]],0))</f>
        <v>1</v>
      </c>
      <c r="F548">
        <f>INDEX(pitchers[ERA],MATCH('2013_roster_v1.4'!$A548*100+'2013_roster_v1.4'!$B548,pitchers[[rbikey]:[rbikey]],0))</f>
        <v>4.01</v>
      </c>
      <c r="G548">
        <f>INDEX(pitchers[SinkSpd],MATCH('2013_roster_v1.4'!$A548*100+'2013_roster_v1.4'!$B548,pitchers[[rbikey]:[rbikey]],0))</f>
        <v>167</v>
      </c>
      <c r="H548">
        <f>INDEX(pitchers[RegSpd],MATCH('2013_roster_v1.4'!$A548*100+'2013_roster_v1.4'!$B548,pitchers[[rbikey]:[rbikey]],0))</f>
        <v>180</v>
      </c>
      <c r="I548">
        <f>INDEX(pitchers[FastSpd],MATCH('2013_roster_v1.4'!$A548*100+'2013_roster_v1.4'!$B548,pitchers[[rbikey]:[rbikey]],0))</f>
        <v>207</v>
      </c>
      <c r="J548">
        <f>INDEX(pitchers[LCurve],MATCH('2013_roster_v1.4'!$A548*100+'2013_roster_v1.4'!$B548,pitchers[[rbikey]:[rbikey]],0))</f>
        <v>5</v>
      </c>
      <c r="K548">
        <f>INDEX(pitchers[RCurve],MATCH('2013_roster_v1.4'!$A548*100+'2013_roster_v1.4'!$B548,pitchers[[rbikey]:[rbikey]],0))</f>
        <v>8</v>
      </c>
      <c r="L548">
        <f>INDEX(pitchers[Stamina],MATCH('2013_roster_v1.4'!$A548*100+'2013_roster_v1.4'!$B548,pitchers[[rbikey]:[rbikey]],0))</f>
        <v>15</v>
      </c>
      <c r="M548">
        <v>116</v>
      </c>
      <c r="N548">
        <v>141</v>
      </c>
    </row>
    <row r="549" spans="1:14" x14ac:dyDescent="0.25">
      <c r="A549">
        <v>43</v>
      </c>
      <c r="B549">
        <v>20</v>
      </c>
      <c r="C549" t="str">
        <f>INDEX(pitchers[rbiname],MATCH('2013_roster_v1.4'!$A549*100+'2013_roster_v1.4'!$B549,pitchers[[rbikey]:[rbikey]],0))</f>
        <v>S.Lugo</v>
      </c>
      <c r="D549">
        <f>INDEX(pitchers[SinkerVal],MATCH('2013_roster_v1.4'!$A549*100+'2013_roster_v1.4'!$B549,pitchers[[rbikey]:[rbikey]],0))</f>
        <v>12</v>
      </c>
      <c r="E549">
        <f>INDEX(pitchers[Stance],MATCH('2013_roster_v1.4'!$A549*100+'2013_roster_v1.4'!$B549,pitchers[[rbikey]:[rbikey]],0))</f>
        <v>0</v>
      </c>
      <c r="F549">
        <f>INDEX(pitchers[ERA],MATCH('2013_roster_v1.4'!$A549*100+'2013_roster_v1.4'!$B549,pitchers[[rbikey]:[rbikey]],0))</f>
        <v>2.7</v>
      </c>
      <c r="G549">
        <f>INDEX(pitchers[SinkSpd],MATCH('2013_roster_v1.4'!$A549*100+'2013_roster_v1.4'!$B549,pitchers[[rbikey]:[rbikey]],0))</f>
        <v>175</v>
      </c>
      <c r="H549">
        <f>INDEX(pitchers[RegSpd],MATCH('2013_roster_v1.4'!$A549*100+'2013_roster_v1.4'!$B549,pitchers[[rbikey]:[rbikey]],0))</f>
        <v>188</v>
      </c>
      <c r="I549">
        <f>INDEX(pitchers[FastSpd],MATCH('2013_roster_v1.4'!$A549*100+'2013_roster_v1.4'!$B549,pitchers[[rbikey]:[rbikey]],0))</f>
        <v>214</v>
      </c>
      <c r="J549">
        <f>INDEX(pitchers[LCurve],MATCH('2013_roster_v1.4'!$A549*100+'2013_roster_v1.4'!$B549,pitchers[[rbikey]:[rbikey]],0))</f>
        <v>13</v>
      </c>
      <c r="K549">
        <f>INDEX(pitchers[RCurve],MATCH('2013_roster_v1.4'!$A549*100+'2013_roster_v1.4'!$B549,pitchers[[rbikey]:[rbikey]],0))</f>
        <v>8</v>
      </c>
      <c r="L549">
        <f>INDEX(pitchers[Stamina],MATCH('2013_roster_v1.4'!$A549*100+'2013_roster_v1.4'!$B549,pitchers[[rbikey]:[rbikey]],0))</f>
        <v>15</v>
      </c>
      <c r="M549">
        <v>114</v>
      </c>
      <c r="N549">
        <v>142</v>
      </c>
    </row>
    <row r="550" spans="1:14" x14ac:dyDescent="0.25">
      <c r="A550">
        <v>43</v>
      </c>
      <c r="B550">
        <v>21</v>
      </c>
      <c r="C550" t="str">
        <f>INDEX(pitchers[rbiname],MATCH('2013_roster_v1.4'!$A550*100+'2013_roster_v1.4'!$B550,pitchers[[rbikey]:[rbikey]],0))</f>
        <v>Gsellman</v>
      </c>
      <c r="D550">
        <f>INDEX(pitchers[SinkerVal],MATCH('2013_roster_v1.4'!$A550*100+'2013_roster_v1.4'!$B550,pitchers[[rbikey]:[rbikey]],0))</f>
        <v>5</v>
      </c>
      <c r="E550">
        <f>INDEX(pitchers[Stance],MATCH('2013_roster_v1.4'!$A550*100+'2013_roster_v1.4'!$B550,pitchers[[rbikey]:[rbikey]],0))</f>
        <v>0</v>
      </c>
      <c r="F550">
        <f>INDEX(pitchers[ERA],MATCH('2013_roster_v1.4'!$A550*100+'2013_roster_v1.4'!$B550,pitchers[[rbikey]:[rbikey]],0))</f>
        <v>4.66</v>
      </c>
      <c r="G550">
        <f>INDEX(pitchers[SinkSpd],MATCH('2013_roster_v1.4'!$A550*100+'2013_roster_v1.4'!$B550,pitchers[[rbikey]:[rbikey]],0))</f>
        <v>170</v>
      </c>
      <c r="H550">
        <f>INDEX(pitchers[RegSpd],MATCH('2013_roster_v1.4'!$A550*100+'2013_roster_v1.4'!$B550,pitchers[[rbikey]:[rbikey]],0))</f>
        <v>182</v>
      </c>
      <c r="I550">
        <f>INDEX(pitchers[FastSpd],MATCH('2013_roster_v1.4'!$A550*100+'2013_roster_v1.4'!$B550,pitchers[[rbikey]:[rbikey]],0))</f>
        <v>209</v>
      </c>
      <c r="J550">
        <f>INDEX(pitchers[LCurve],MATCH('2013_roster_v1.4'!$A550*100+'2013_roster_v1.4'!$B550,pitchers[[rbikey]:[rbikey]],0))</f>
        <v>7</v>
      </c>
      <c r="K550">
        <f>INDEX(pitchers[RCurve],MATCH('2013_roster_v1.4'!$A550*100+'2013_roster_v1.4'!$B550,pitchers[[rbikey]:[rbikey]],0))</f>
        <v>4</v>
      </c>
      <c r="L550">
        <f>INDEX(pitchers[Stamina],MATCH('2013_roster_v1.4'!$A550*100+'2013_roster_v1.4'!$B550,pitchers[[rbikey]:[rbikey]],0))</f>
        <v>15</v>
      </c>
      <c r="M550">
        <v>113</v>
      </c>
      <c r="N550">
        <v>142</v>
      </c>
    </row>
    <row r="551" spans="1:14" x14ac:dyDescent="0.25">
      <c r="A551">
        <v>43</v>
      </c>
      <c r="B551">
        <v>22</v>
      </c>
      <c r="C551" t="str">
        <f>INDEX(pitchers[rbiname],MATCH('2013_roster_v1.4'!$A551*100+'2013_roster_v1.4'!$B551,pitchers[[rbikey]:[rbikey]],0))</f>
        <v>Familia</v>
      </c>
      <c r="D551">
        <f>INDEX(pitchers[SinkerVal],MATCH('2013_roster_v1.4'!$A551*100+'2013_roster_v1.4'!$B551,pitchers[[rbikey]:[rbikey]],0))</f>
        <v>2</v>
      </c>
      <c r="E551">
        <f>INDEX(pitchers[Stance],MATCH('2013_roster_v1.4'!$A551*100+'2013_roster_v1.4'!$B551,pitchers[[rbikey]:[rbikey]],0))</f>
        <v>0</v>
      </c>
      <c r="F551">
        <f>INDEX(pitchers[ERA],MATCH('2013_roster_v1.4'!$A551*100+'2013_roster_v1.4'!$B551,pitchers[[rbikey]:[rbikey]],0))</f>
        <v>5.7</v>
      </c>
      <c r="G551">
        <f>INDEX(pitchers[SinkSpd],MATCH('2013_roster_v1.4'!$A551*100+'2013_roster_v1.4'!$B551,pitchers[[rbikey]:[rbikey]],0))</f>
        <v>172</v>
      </c>
      <c r="H551">
        <f>INDEX(pitchers[RegSpd],MATCH('2013_roster_v1.4'!$A551*100+'2013_roster_v1.4'!$B551,pitchers[[rbikey]:[rbikey]],0))</f>
        <v>184</v>
      </c>
      <c r="I551">
        <f>INDEX(pitchers[FastSpd],MATCH('2013_roster_v1.4'!$A551*100+'2013_roster_v1.4'!$B551,pitchers[[rbikey]:[rbikey]],0))</f>
        <v>211</v>
      </c>
      <c r="J551">
        <f>INDEX(pitchers[LCurve],MATCH('2013_roster_v1.4'!$A551*100+'2013_roster_v1.4'!$B551,pitchers[[rbikey]:[rbikey]],0))</f>
        <v>2</v>
      </c>
      <c r="K551">
        <f>INDEX(pitchers[RCurve],MATCH('2013_roster_v1.4'!$A551*100+'2013_roster_v1.4'!$B551,pitchers[[rbikey]:[rbikey]],0))</f>
        <v>1</v>
      </c>
      <c r="L551">
        <f>INDEX(pitchers[Stamina],MATCH('2013_roster_v1.4'!$A551*100+'2013_roster_v1.4'!$B551,pitchers[[rbikey]:[rbikey]],0))</f>
        <v>15</v>
      </c>
      <c r="M551">
        <v>112</v>
      </c>
      <c r="N551">
        <v>144</v>
      </c>
    </row>
    <row r="552" spans="1:14" x14ac:dyDescent="0.25">
      <c r="A552">
        <v>43</v>
      </c>
      <c r="B552">
        <v>23</v>
      </c>
      <c r="C552" t="str">
        <f>INDEX(pitchers[rbiname],MATCH('2013_roster_v1.4'!$A552*100+'2013_roster_v1.4'!$B552,pitchers[[rbikey]:[rbikey]],0))</f>
        <v>Stroman</v>
      </c>
      <c r="D552">
        <f>INDEX(pitchers[SinkerVal],MATCH('2013_roster_v1.4'!$A552*100+'2013_roster_v1.4'!$B552,pitchers[[rbikey]:[rbikey]],0))</f>
        <v>4</v>
      </c>
      <c r="E552">
        <f>INDEX(pitchers[Stance],MATCH('2013_roster_v1.4'!$A552*100+'2013_roster_v1.4'!$B552,pitchers[[rbikey]:[rbikey]],0))</f>
        <v>0</v>
      </c>
      <c r="F552">
        <f>INDEX(pitchers[ERA],MATCH('2013_roster_v1.4'!$A552*100+'2013_roster_v1.4'!$B552,pitchers[[rbikey]:[rbikey]],0))</f>
        <v>3.77</v>
      </c>
      <c r="G552">
        <f>INDEX(pitchers[SinkSpd],MATCH('2013_roster_v1.4'!$A552*100+'2013_roster_v1.4'!$B552,pitchers[[rbikey]:[rbikey]],0))</f>
        <v>172</v>
      </c>
      <c r="H552">
        <f>INDEX(pitchers[RegSpd],MATCH('2013_roster_v1.4'!$A552*100+'2013_roster_v1.4'!$B552,pitchers[[rbikey]:[rbikey]],0))</f>
        <v>183</v>
      </c>
      <c r="I552">
        <f>INDEX(pitchers[FastSpd],MATCH('2013_roster_v1.4'!$A552*100+'2013_roster_v1.4'!$B552,pitchers[[rbikey]:[rbikey]],0))</f>
        <v>210</v>
      </c>
      <c r="J552">
        <f>INDEX(pitchers[LCurve],MATCH('2013_roster_v1.4'!$A552*100+'2013_roster_v1.4'!$B552,pitchers[[rbikey]:[rbikey]],0))</f>
        <v>5</v>
      </c>
      <c r="K552">
        <f>INDEX(pitchers[RCurve],MATCH('2013_roster_v1.4'!$A552*100+'2013_roster_v1.4'!$B552,pitchers[[rbikey]:[rbikey]],0))</f>
        <v>4</v>
      </c>
      <c r="L552">
        <f>INDEX(pitchers[Stamina],MATCH('2013_roster_v1.4'!$A552*100+'2013_roster_v1.4'!$B552,pitchers[[rbikey]:[rbikey]],0))</f>
        <v>15</v>
      </c>
      <c r="M552">
        <v>120</v>
      </c>
      <c r="N552">
        <v>138</v>
      </c>
    </row>
    <row r="553" spans="1:14" x14ac:dyDescent="0.25">
      <c r="A553">
        <v>44</v>
      </c>
      <c r="B553">
        <v>14</v>
      </c>
      <c r="C553" t="str">
        <f>INDEX(pitchers[rbiname],MATCH('2013_roster_v1.4'!$A553*100+'2013_roster_v1.4'!$B553,pitchers[[rbikey]:[rbikey]],0))</f>
        <v>Z.Davies</v>
      </c>
      <c r="D553">
        <f>INDEX(pitchers[SinkerVal],MATCH('2013_roster_v1.4'!$A553*100+'2013_roster_v1.4'!$B553,pitchers[[rbikey]:[rbikey]],0))</f>
        <v>6</v>
      </c>
      <c r="E553">
        <f>INDEX(pitchers[Stance],MATCH('2013_roster_v1.4'!$A553*100+'2013_roster_v1.4'!$B553,pitchers[[rbikey]:[rbikey]],0))</f>
        <v>0</v>
      </c>
      <c r="F553">
        <f>INDEX(pitchers[ERA],MATCH('2013_roster_v1.4'!$A553*100+'2013_roster_v1.4'!$B553,pitchers[[rbikey]:[rbikey]],0))</f>
        <v>3.55</v>
      </c>
      <c r="G553">
        <f>INDEX(pitchers[SinkSpd],MATCH('2013_roster_v1.4'!$A553*100+'2013_roster_v1.4'!$B553,pitchers[[rbikey]:[rbikey]],0))</f>
        <v>158</v>
      </c>
      <c r="H553">
        <f>INDEX(pitchers[RegSpd],MATCH('2013_roster_v1.4'!$A553*100+'2013_roster_v1.4'!$B553,pitchers[[rbikey]:[rbikey]],0))</f>
        <v>173</v>
      </c>
      <c r="I553">
        <f>INDEX(pitchers[FastSpd],MATCH('2013_roster_v1.4'!$A553*100+'2013_roster_v1.4'!$B553,pitchers[[rbikey]:[rbikey]],0))</f>
        <v>198</v>
      </c>
      <c r="J553">
        <f>INDEX(pitchers[LCurve],MATCH('2013_roster_v1.4'!$A553*100+'2013_roster_v1.4'!$B553,pitchers[[rbikey]:[rbikey]],0))</f>
        <v>8</v>
      </c>
      <c r="K553">
        <f>INDEX(pitchers[RCurve],MATCH('2013_roster_v1.4'!$A553*100+'2013_roster_v1.4'!$B553,pitchers[[rbikey]:[rbikey]],0))</f>
        <v>5</v>
      </c>
      <c r="L553">
        <f>INDEX(pitchers[Stamina],MATCH('2013_roster_v1.4'!$A553*100+'2013_roster_v1.4'!$B553,pitchers[[rbikey]:[rbikey]],0))</f>
        <v>48</v>
      </c>
      <c r="M553">
        <v>114</v>
      </c>
      <c r="N553">
        <v>142</v>
      </c>
    </row>
    <row r="554" spans="1:14" x14ac:dyDescent="0.25">
      <c r="A554">
        <v>44</v>
      </c>
      <c r="B554">
        <v>15</v>
      </c>
      <c r="C554" t="str">
        <f>INDEX(pitchers[rbiname],MATCH('2013_roster_v1.4'!$A554*100+'2013_roster_v1.4'!$B554,pitchers[[rbikey]:[rbikey]],0))</f>
        <v>Anderson</v>
      </c>
      <c r="D554">
        <f>INDEX(pitchers[SinkerVal],MATCH('2013_roster_v1.4'!$A554*100+'2013_roster_v1.4'!$B554,pitchers[[rbikey]:[rbikey]],0))</f>
        <v>6</v>
      </c>
      <c r="E554">
        <f>INDEX(pitchers[Stance],MATCH('2013_roster_v1.4'!$A554*100+'2013_roster_v1.4'!$B554,pitchers[[rbikey]:[rbikey]],0))</f>
        <v>0</v>
      </c>
      <c r="F554">
        <f>INDEX(pitchers[ERA],MATCH('2013_roster_v1.4'!$A554*100+'2013_roster_v1.4'!$B554,pitchers[[rbikey]:[rbikey]],0))</f>
        <v>4.21</v>
      </c>
      <c r="G554">
        <f>INDEX(pitchers[SinkSpd],MATCH('2013_roster_v1.4'!$A554*100+'2013_roster_v1.4'!$B554,pitchers[[rbikey]:[rbikey]],0))</f>
        <v>169</v>
      </c>
      <c r="H554">
        <f>INDEX(pitchers[RegSpd],MATCH('2013_roster_v1.4'!$A554*100+'2013_roster_v1.4'!$B554,pitchers[[rbikey]:[rbikey]],0))</f>
        <v>181</v>
      </c>
      <c r="I554">
        <f>INDEX(pitchers[FastSpd],MATCH('2013_roster_v1.4'!$A554*100+'2013_roster_v1.4'!$B554,pitchers[[rbikey]:[rbikey]],0))</f>
        <v>208</v>
      </c>
      <c r="J554">
        <f>INDEX(pitchers[LCurve],MATCH('2013_roster_v1.4'!$A554*100+'2013_roster_v1.4'!$B554,pitchers[[rbikey]:[rbikey]],0))</f>
        <v>8</v>
      </c>
      <c r="K554">
        <f>INDEX(pitchers[RCurve],MATCH('2013_roster_v1.4'!$A554*100+'2013_roster_v1.4'!$B554,pitchers[[rbikey]:[rbikey]],0))</f>
        <v>5</v>
      </c>
      <c r="L554">
        <f>INDEX(pitchers[Stamina],MATCH('2013_roster_v1.4'!$A554*100+'2013_roster_v1.4'!$B554,pitchers[[rbikey]:[rbikey]],0))</f>
        <v>46</v>
      </c>
      <c r="M554">
        <v>117</v>
      </c>
      <c r="N554">
        <v>139</v>
      </c>
    </row>
    <row r="555" spans="1:14" x14ac:dyDescent="0.25">
      <c r="A555">
        <v>44</v>
      </c>
      <c r="B555">
        <v>16</v>
      </c>
      <c r="C555" t="str">
        <f>INDEX(pitchers[rbiname],MATCH('2013_roster_v1.4'!$A555*100+'2013_roster_v1.4'!$B555,pitchers[[rbikey]:[rbikey]],0))</f>
        <v>Woodruff</v>
      </c>
      <c r="D555">
        <f>INDEX(pitchers[SinkerVal],MATCH('2013_roster_v1.4'!$A555*100+'2013_roster_v1.4'!$B555,pitchers[[rbikey]:[rbikey]],0))</f>
        <v>9</v>
      </c>
      <c r="E555">
        <f>INDEX(pitchers[Stance],MATCH('2013_roster_v1.4'!$A555*100+'2013_roster_v1.4'!$B555,pitchers[[rbikey]:[rbikey]],0))</f>
        <v>0</v>
      </c>
      <c r="F555">
        <f>INDEX(pitchers[ERA],MATCH('2013_roster_v1.4'!$A555*100+'2013_roster_v1.4'!$B555,pitchers[[rbikey]:[rbikey]],0))</f>
        <v>3.62</v>
      </c>
      <c r="G555">
        <f>INDEX(pitchers[SinkSpd],MATCH('2013_roster_v1.4'!$A555*100+'2013_roster_v1.4'!$B555,pitchers[[rbikey]:[rbikey]],0))</f>
        <v>174</v>
      </c>
      <c r="H555">
        <f>INDEX(pitchers[RegSpd],MATCH('2013_roster_v1.4'!$A555*100+'2013_roster_v1.4'!$B555,pitchers[[rbikey]:[rbikey]],0))</f>
        <v>186</v>
      </c>
      <c r="I555">
        <f>INDEX(pitchers[FastSpd],MATCH('2013_roster_v1.4'!$A555*100+'2013_roster_v1.4'!$B555,pitchers[[rbikey]:[rbikey]],0))</f>
        <v>212</v>
      </c>
      <c r="J555">
        <f>INDEX(pitchers[LCurve],MATCH('2013_roster_v1.4'!$A555*100+'2013_roster_v1.4'!$B555,pitchers[[rbikey]:[rbikey]],0))</f>
        <v>9</v>
      </c>
      <c r="K555">
        <f>INDEX(pitchers[RCurve],MATCH('2013_roster_v1.4'!$A555*100+'2013_roster_v1.4'!$B555,pitchers[[rbikey]:[rbikey]],0))</f>
        <v>6</v>
      </c>
      <c r="L555">
        <f>INDEX(pitchers[Stamina],MATCH('2013_roster_v1.4'!$A555*100+'2013_roster_v1.4'!$B555,pitchers[[rbikey]:[rbikey]],0))</f>
        <v>50</v>
      </c>
      <c r="M555">
        <v>119</v>
      </c>
      <c r="N555">
        <v>138</v>
      </c>
    </row>
    <row r="556" spans="1:14" x14ac:dyDescent="0.25">
      <c r="A556">
        <v>44</v>
      </c>
      <c r="B556">
        <v>17</v>
      </c>
      <c r="C556" t="str">
        <f>INDEX(pitchers[rbiname],MATCH('2013_roster_v1.4'!$A556*100+'2013_roster_v1.4'!$B556,pitchers[[rbikey]:[rbikey]],0))</f>
        <v>J.Chacin</v>
      </c>
      <c r="D556">
        <f>INDEX(pitchers[SinkerVal],MATCH('2013_roster_v1.4'!$A556*100+'2013_roster_v1.4'!$B556,pitchers[[rbikey]:[rbikey]],0))</f>
        <v>3</v>
      </c>
      <c r="E556">
        <f>INDEX(pitchers[Stance],MATCH('2013_roster_v1.4'!$A556*100+'2013_roster_v1.4'!$B556,pitchers[[rbikey]:[rbikey]],0))</f>
        <v>0</v>
      </c>
      <c r="F556">
        <f>INDEX(pitchers[ERA],MATCH('2013_roster_v1.4'!$A556*100+'2013_roster_v1.4'!$B556,pitchers[[rbikey]:[rbikey]],0))</f>
        <v>5.79</v>
      </c>
      <c r="G556">
        <f>INDEX(pitchers[SinkSpd],MATCH('2013_roster_v1.4'!$A556*100+'2013_roster_v1.4'!$B556,pitchers[[rbikey]:[rbikey]],0))</f>
        <v>169</v>
      </c>
      <c r="H556">
        <f>INDEX(pitchers[RegSpd],MATCH('2013_roster_v1.4'!$A556*100+'2013_roster_v1.4'!$B556,pitchers[[rbikey]:[rbikey]],0))</f>
        <v>181</v>
      </c>
      <c r="I556">
        <f>INDEX(pitchers[FastSpd],MATCH('2013_roster_v1.4'!$A556*100+'2013_roster_v1.4'!$B556,pitchers[[rbikey]:[rbikey]],0))</f>
        <v>208</v>
      </c>
      <c r="J556">
        <f>INDEX(pitchers[LCurve],MATCH('2013_roster_v1.4'!$A556*100+'2013_roster_v1.4'!$B556,pitchers[[rbikey]:[rbikey]],0))</f>
        <v>4</v>
      </c>
      <c r="K556">
        <f>INDEX(pitchers[RCurve],MATCH('2013_roster_v1.4'!$A556*100+'2013_roster_v1.4'!$B556,pitchers[[rbikey]:[rbikey]],0))</f>
        <v>3</v>
      </c>
      <c r="L556">
        <f>INDEX(pitchers[Stamina],MATCH('2013_roster_v1.4'!$A556*100+'2013_roster_v1.4'!$B556,pitchers[[rbikey]:[rbikey]],0))</f>
        <v>47</v>
      </c>
      <c r="M556">
        <v>120</v>
      </c>
      <c r="N556">
        <v>138</v>
      </c>
    </row>
    <row r="557" spans="1:14" x14ac:dyDescent="0.25">
      <c r="A557">
        <v>44</v>
      </c>
      <c r="B557">
        <v>18</v>
      </c>
      <c r="C557" t="str">
        <f>INDEX(pitchers[rbiname],MATCH('2013_roster_v1.4'!$A557*100+'2013_roster_v1.4'!$B557,pitchers[[rbikey]:[rbikey]],0))</f>
        <v>J.Hader</v>
      </c>
      <c r="D557">
        <f>INDEX(pitchers[SinkerVal],MATCH('2013_roster_v1.4'!$A557*100+'2013_roster_v1.4'!$B557,pitchers[[rbikey]:[rbikey]],0))</f>
        <v>12</v>
      </c>
      <c r="E557">
        <f>INDEX(pitchers[Stance],MATCH('2013_roster_v1.4'!$A557*100+'2013_roster_v1.4'!$B557,pitchers[[rbikey]:[rbikey]],0))</f>
        <v>1</v>
      </c>
      <c r="F557">
        <f>INDEX(pitchers[ERA],MATCH('2013_roster_v1.4'!$A557*100+'2013_roster_v1.4'!$B557,pitchers[[rbikey]:[rbikey]],0))</f>
        <v>2.62</v>
      </c>
      <c r="G557">
        <f>INDEX(pitchers[SinkSpd],MATCH('2013_roster_v1.4'!$A557*100+'2013_roster_v1.4'!$B557,pitchers[[rbikey]:[rbikey]],0))</f>
        <v>163</v>
      </c>
      <c r="H557">
        <f>INDEX(pitchers[RegSpd],MATCH('2013_roster_v1.4'!$A557*100+'2013_roster_v1.4'!$B557,pitchers[[rbikey]:[rbikey]],0))</f>
        <v>192</v>
      </c>
      <c r="I557">
        <f>INDEX(pitchers[FastSpd],MATCH('2013_roster_v1.4'!$A557*100+'2013_roster_v1.4'!$B557,pitchers[[rbikey]:[rbikey]],0))</f>
        <v>221</v>
      </c>
      <c r="J557">
        <f>INDEX(pitchers[LCurve],MATCH('2013_roster_v1.4'!$A557*100+'2013_roster_v1.4'!$B557,pitchers[[rbikey]:[rbikey]],0))</f>
        <v>9</v>
      </c>
      <c r="K557">
        <f>INDEX(pitchers[RCurve],MATCH('2013_roster_v1.4'!$A557*100+'2013_roster_v1.4'!$B557,pitchers[[rbikey]:[rbikey]],0))</f>
        <v>14</v>
      </c>
      <c r="L557">
        <f>INDEX(pitchers[Stamina],MATCH('2013_roster_v1.4'!$A557*100+'2013_roster_v1.4'!$B557,pitchers[[rbikey]:[rbikey]],0))</f>
        <v>15</v>
      </c>
      <c r="M557">
        <v>114</v>
      </c>
      <c r="N557">
        <v>141</v>
      </c>
    </row>
    <row r="558" spans="1:14" x14ac:dyDescent="0.25">
      <c r="A558">
        <v>44</v>
      </c>
      <c r="B558">
        <v>19</v>
      </c>
      <c r="C558" t="str">
        <f>INDEX(pitchers[rbiname],MATCH('2013_roster_v1.4'!$A558*100+'2013_roster_v1.4'!$B558,pitchers[[rbikey]:[rbikey]],0))</f>
        <v>A.Houser</v>
      </c>
      <c r="D558">
        <f>INDEX(pitchers[SinkerVal],MATCH('2013_roster_v1.4'!$A558*100+'2013_roster_v1.4'!$B558,pitchers[[rbikey]:[rbikey]],0))</f>
        <v>7</v>
      </c>
      <c r="E558">
        <f>INDEX(pitchers[Stance],MATCH('2013_roster_v1.4'!$A558*100+'2013_roster_v1.4'!$B558,pitchers[[rbikey]:[rbikey]],0))</f>
        <v>0</v>
      </c>
      <c r="F558">
        <f>INDEX(pitchers[ERA],MATCH('2013_roster_v1.4'!$A558*100+'2013_roster_v1.4'!$B558,pitchers[[rbikey]:[rbikey]],0))</f>
        <v>3.72</v>
      </c>
      <c r="G558">
        <f>INDEX(pitchers[SinkSpd],MATCH('2013_roster_v1.4'!$A558*100+'2013_roster_v1.4'!$B558,pitchers[[rbikey]:[rbikey]],0))</f>
        <v>172</v>
      </c>
      <c r="H558">
        <f>INDEX(pitchers[RegSpd],MATCH('2013_roster_v1.4'!$A558*100+'2013_roster_v1.4'!$B558,pitchers[[rbikey]:[rbikey]],0))</f>
        <v>184</v>
      </c>
      <c r="I558">
        <f>INDEX(pitchers[FastSpd],MATCH('2013_roster_v1.4'!$A558*100+'2013_roster_v1.4'!$B558,pitchers[[rbikey]:[rbikey]],0))</f>
        <v>211</v>
      </c>
      <c r="J558">
        <f>INDEX(pitchers[LCurve],MATCH('2013_roster_v1.4'!$A558*100+'2013_roster_v1.4'!$B558,pitchers[[rbikey]:[rbikey]],0))</f>
        <v>8</v>
      </c>
      <c r="K558">
        <f>INDEX(pitchers[RCurve],MATCH('2013_roster_v1.4'!$A558*100+'2013_roster_v1.4'!$B558,pitchers[[rbikey]:[rbikey]],0))</f>
        <v>6</v>
      </c>
      <c r="L558">
        <f>INDEX(pitchers[Stamina],MATCH('2013_roster_v1.4'!$A558*100+'2013_roster_v1.4'!$B558,pitchers[[rbikey]:[rbikey]],0))</f>
        <v>15</v>
      </c>
      <c r="M558">
        <v>113</v>
      </c>
      <c r="N558">
        <v>143</v>
      </c>
    </row>
    <row r="559" spans="1:14" x14ac:dyDescent="0.25">
      <c r="A559">
        <v>44</v>
      </c>
      <c r="B559">
        <v>20</v>
      </c>
      <c r="C559" t="str">
        <f>INDEX(pitchers[rbiname],MATCH('2013_roster_v1.4'!$A559*100+'2013_roster_v1.4'!$B559,pitchers[[rbikey]:[rbikey]],0))</f>
        <v>Gonzalez</v>
      </c>
      <c r="D559">
        <f>INDEX(pitchers[SinkerVal],MATCH('2013_roster_v1.4'!$A559*100+'2013_roster_v1.4'!$B559,pitchers[[rbikey]:[rbikey]],0))</f>
        <v>6</v>
      </c>
      <c r="E559">
        <f>INDEX(pitchers[Stance],MATCH('2013_roster_v1.4'!$A559*100+'2013_roster_v1.4'!$B559,pitchers[[rbikey]:[rbikey]],0))</f>
        <v>1</v>
      </c>
      <c r="F559">
        <f>INDEX(pitchers[ERA],MATCH('2013_roster_v1.4'!$A559*100+'2013_roster_v1.4'!$B559,pitchers[[rbikey]:[rbikey]],0))</f>
        <v>3.5</v>
      </c>
      <c r="G559">
        <f>INDEX(pitchers[SinkSpd],MATCH('2013_roster_v1.4'!$A559*100+'2013_roster_v1.4'!$B559,pitchers[[rbikey]:[rbikey]],0))</f>
        <v>169</v>
      </c>
      <c r="H559">
        <f>INDEX(pitchers[RegSpd],MATCH('2013_roster_v1.4'!$A559*100+'2013_roster_v1.4'!$B559,pitchers[[rbikey]:[rbikey]],0))</f>
        <v>181</v>
      </c>
      <c r="I559">
        <f>INDEX(pitchers[FastSpd],MATCH('2013_roster_v1.4'!$A559*100+'2013_roster_v1.4'!$B559,pitchers[[rbikey]:[rbikey]],0))</f>
        <v>208</v>
      </c>
      <c r="J559">
        <f>INDEX(pitchers[LCurve],MATCH('2013_roster_v1.4'!$A559*100+'2013_roster_v1.4'!$B559,pitchers[[rbikey]:[rbikey]],0))</f>
        <v>5</v>
      </c>
      <c r="K559">
        <f>INDEX(pitchers[RCurve],MATCH('2013_roster_v1.4'!$A559*100+'2013_roster_v1.4'!$B559,pitchers[[rbikey]:[rbikey]],0))</f>
        <v>8</v>
      </c>
      <c r="L559">
        <f>INDEX(pitchers[Stamina],MATCH('2013_roster_v1.4'!$A559*100+'2013_roster_v1.4'!$B559,pitchers[[rbikey]:[rbikey]],0))</f>
        <v>15</v>
      </c>
      <c r="M559">
        <v>112</v>
      </c>
      <c r="N559">
        <v>143</v>
      </c>
    </row>
    <row r="560" spans="1:14" x14ac:dyDescent="0.25">
      <c r="A560">
        <v>44</v>
      </c>
      <c r="B560">
        <v>21</v>
      </c>
      <c r="C560" t="str">
        <f>INDEX(pitchers[rbiname],MATCH('2013_roster_v1.4'!$A560*100+'2013_roster_v1.4'!$B560,pitchers[[rbikey]:[rbikey]],0))</f>
        <v>Peralta</v>
      </c>
      <c r="D560">
        <f>INDEX(pitchers[SinkerVal],MATCH('2013_roster_v1.4'!$A560*100+'2013_roster_v1.4'!$B560,pitchers[[rbikey]:[rbikey]],0))</f>
        <v>4</v>
      </c>
      <c r="E560">
        <f>INDEX(pitchers[Stance],MATCH('2013_roster_v1.4'!$A560*100+'2013_roster_v1.4'!$B560,pitchers[[rbikey]:[rbikey]],0))</f>
        <v>0</v>
      </c>
      <c r="F560">
        <f>INDEX(pitchers[ERA],MATCH('2013_roster_v1.4'!$A560*100+'2013_roster_v1.4'!$B560,pitchers[[rbikey]:[rbikey]],0))</f>
        <v>5.29</v>
      </c>
      <c r="G560">
        <f>INDEX(pitchers[SinkSpd],MATCH('2013_roster_v1.4'!$A560*100+'2013_roster_v1.4'!$B560,pitchers[[rbikey]:[rbikey]],0))</f>
        <v>174</v>
      </c>
      <c r="H560">
        <f>INDEX(pitchers[RegSpd],MATCH('2013_roster_v1.4'!$A560*100+'2013_roster_v1.4'!$B560,pitchers[[rbikey]:[rbikey]],0))</f>
        <v>188</v>
      </c>
      <c r="I560">
        <f>INDEX(pitchers[FastSpd],MATCH('2013_roster_v1.4'!$A560*100+'2013_roster_v1.4'!$B560,pitchers[[rbikey]:[rbikey]],0))</f>
        <v>214</v>
      </c>
      <c r="J560">
        <f>INDEX(pitchers[LCurve],MATCH('2013_roster_v1.4'!$A560*100+'2013_roster_v1.4'!$B560,pitchers[[rbikey]:[rbikey]],0))</f>
        <v>6</v>
      </c>
      <c r="K560">
        <f>INDEX(pitchers[RCurve],MATCH('2013_roster_v1.4'!$A560*100+'2013_roster_v1.4'!$B560,pitchers[[rbikey]:[rbikey]],0))</f>
        <v>4</v>
      </c>
      <c r="L560">
        <f>INDEX(pitchers[Stamina],MATCH('2013_roster_v1.4'!$A560*100+'2013_roster_v1.4'!$B560,pitchers[[rbikey]:[rbikey]],0))</f>
        <v>15</v>
      </c>
      <c r="M560">
        <v>120</v>
      </c>
      <c r="N560">
        <v>137</v>
      </c>
    </row>
    <row r="561" spans="1:14" x14ac:dyDescent="0.25">
      <c r="A561">
        <v>44</v>
      </c>
      <c r="B561">
        <v>22</v>
      </c>
      <c r="C561" t="str">
        <f>INDEX(pitchers[rbiname],MATCH('2013_roster_v1.4'!$A561*100+'2013_roster_v1.4'!$B561,pitchers[[rbikey]:[rbikey]],0))</f>
        <v>J.Guerra</v>
      </c>
      <c r="D561">
        <f>INDEX(pitchers[SinkerVal],MATCH('2013_roster_v1.4'!$A561*100+'2013_roster_v1.4'!$B561,pitchers[[rbikey]:[rbikey]],0))</f>
        <v>9</v>
      </c>
      <c r="E561">
        <f>INDEX(pitchers[Stance],MATCH('2013_roster_v1.4'!$A561*100+'2013_roster_v1.4'!$B561,pitchers[[rbikey]:[rbikey]],0))</f>
        <v>0</v>
      </c>
      <c r="F561">
        <f>INDEX(pitchers[ERA],MATCH('2013_roster_v1.4'!$A561*100+'2013_roster_v1.4'!$B561,pitchers[[rbikey]:[rbikey]],0))</f>
        <v>3.55</v>
      </c>
      <c r="G561">
        <f>INDEX(pitchers[SinkSpd],MATCH('2013_roster_v1.4'!$A561*100+'2013_roster_v1.4'!$B561,pitchers[[rbikey]:[rbikey]],0))</f>
        <v>169</v>
      </c>
      <c r="H561">
        <f>INDEX(pitchers[RegSpd],MATCH('2013_roster_v1.4'!$A561*100+'2013_roster_v1.4'!$B561,pitchers[[rbikey]:[rbikey]],0))</f>
        <v>181</v>
      </c>
      <c r="I561">
        <f>INDEX(pitchers[FastSpd],MATCH('2013_roster_v1.4'!$A561*100+'2013_roster_v1.4'!$B561,pitchers[[rbikey]:[rbikey]],0))</f>
        <v>208</v>
      </c>
      <c r="J561">
        <f>INDEX(pitchers[LCurve],MATCH('2013_roster_v1.4'!$A561*100+'2013_roster_v1.4'!$B561,pitchers[[rbikey]:[rbikey]],0))</f>
        <v>10</v>
      </c>
      <c r="K561">
        <f>INDEX(pitchers[RCurve],MATCH('2013_roster_v1.4'!$A561*100+'2013_roster_v1.4'!$B561,pitchers[[rbikey]:[rbikey]],0))</f>
        <v>6</v>
      </c>
      <c r="L561">
        <f>INDEX(pitchers[Stamina],MATCH('2013_roster_v1.4'!$A561*100+'2013_roster_v1.4'!$B561,pitchers[[rbikey]:[rbikey]],0))</f>
        <v>15</v>
      </c>
      <c r="M561">
        <v>120</v>
      </c>
      <c r="N561">
        <v>137</v>
      </c>
    </row>
    <row r="562" spans="1:14" x14ac:dyDescent="0.25">
      <c r="A562">
        <v>44</v>
      </c>
      <c r="B562">
        <v>23</v>
      </c>
      <c r="C562" t="str">
        <f>INDEX(pitchers[rbiname],MATCH('2013_roster_v1.4'!$A562*100+'2013_roster_v1.4'!$B562,pitchers[[rbikey]:[rbikey]],0))</f>
        <v>Claudio</v>
      </c>
      <c r="D562">
        <f>INDEX(pitchers[SinkerVal],MATCH('2013_roster_v1.4'!$A562*100+'2013_roster_v1.4'!$B562,pitchers[[rbikey]:[rbikey]],0))</f>
        <v>6</v>
      </c>
      <c r="E562">
        <f>INDEX(pitchers[Stance],MATCH('2013_roster_v1.4'!$A562*100+'2013_roster_v1.4'!$B562,pitchers[[rbikey]:[rbikey]],0))</f>
        <v>1</v>
      </c>
      <c r="F562">
        <f>INDEX(pitchers[ERA],MATCH('2013_roster_v1.4'!$A562*100+'2013_roster_v1.4'!$B562,pitchers[[rbikey]:[rbikey]],0))</f>
        <v>4.0599999999999996</v>
      </c>
      <c r="G562">
        <f>INDEX(pitchers[SinkSpd],MATCH('2013_roster_v1.4'!$A562*100+'2013_roster_v1.4'!$B562,pitchers[[rbikey]:[rbikey]],0))</f>
        <v>162</v>
      </c>
      <c r="H562">
        <f>INDEX(pitchers[RegSpd],MATCH('2013_roster_v1.4'!$A562*100+'2013_roster_v1.4'!$B562,pitchers[[rbikey]:[rbikey]],0))</f>
        <v>176</v>
      </c>
      <c r="I562">
        <f>INDEX(pitchers[FastSpd],MATCH('2013_roster_v1.4'!$A562*100+'2013_roster_v1.4'!$B562,pitchers[[rbikey]:[rbikey]],0))</f>
        <v>202</v>
      </c>
      <c r="J562">
        <f>INDEX(pitchers[LCurve],MATCH('2013_roster_v1.4'!$A562*100+'2013_roster_v1.4'!$B562,pitchers[[rbikey]:[rbikey]],0))</f>
        <v>5</v>
      </c>
      <c r="K562">
        <f>INDEX(pitchers[RCurve],MATCH('2013_roster_v1.4'!$A562*100+'2013_roster_v1.4'!$B562,pitchers[[rbikey]:[rbikey]],0))</f>
        <v>7</v>
      </c>
      <c r="L562">
        <f>INDEX(pitchers[Stamina],MATCH('2013_roster_v1.4'!$A562*100+'2013_roster_v1.4'!$B562,pitchers[[rbikey]:[rbikey]],0))</f>
        <v>15</v>
      </c>
      <c r="M562">
        <v>120</v>
      </c>
      <c r="N562">
        <v>136</v>
      </c>
    </row>
    <row r="563" spans="1:14" x14ac:dyDescent="0.25">
      <c r="A563">
        <v>45</v>
      </c>
      <c r="B563">
        <v>14</v>
      </c>
      <c r="C563" t="str">
        <f>INDEX(pitchers[rbiname],MATCH('2013_roster_v1.4'!$A563*100+'2013_roster_v1.4'!$B563,pitchers[[rbikey]:[rbikey]],0))</f>
        <v>Buehler</v>
      </c>
      <c r="D563">
        <f>INDEX(pitchers[SinkerVal],MATCH('2013_roster_v1.4'!$A563*100+'2013_roster_v1.4'!$B563,pitchers[[rbikey]:[rbikey]],0))</f>
        <v>12</v>
      </c>
      <c r="E563">
        <f>INDEX(pitchers[Stance],MATCH('2013_roster_v1.4'!$A563*100+'2013_roster_v1.4'!$B563,pitchers[[rbikey]:[rbikey]],0))</f>
        <v>0</v>
      </c>
      <c r="F563">
        <f>INDEX(pitchers[ERA],MATCH('2013_roster_v1.4'!$A563*100+'2013_roster_v1.4'!$B563,pitchers[[rbikey]:[rbikey]],0))</f>
        <v>3.26</v>
      </c>
      <c r="G563">
        <f>INDEX(pitchers[SinkSpd],MATCH('2013_roster_v1.4'!$A563*100+'2013_roster_v1.4'!$B563,pitchers[[rbikey]:[rbikey]],0))</f>
        <v>174</v>
      </c>
      <c r="H563">
        <f>INDEX(pitchers[RegSpd],MATCH('2013_roster_v1.4'!$A563*100+'2013_roster_v1.4'!$B563,pitchers[[rbikey]:[rbikey]],0))</f>
        <v>186</v>
      </c>
      <c r="I563">
        <f>INDEX(pitchers[FastSpd],MATCH('2013_roster_v1.4'!$A563*100+'2013_roster_v1.4'!$B563,pitchers[[rbikey]:[rbikey]],0))</f>
        <v>213</v>
      </c>
      <c r="J563">
        <f>INDEX(pitchers[LCurve],MATCH('2013_roster_v1.4'!$A563*100+'2013_roster_v1.4'!$B563,pitchers[[rbikey]:[rbikey]],0))</f>
        <v>11</v>
      </c>
      <c r="K563">
        <f>INDEX(pitchers[RCurve],MATCH('2013_roster_v1.4'!$A563*100+'2013_roster_v1.4'!$B563,pitchers[[rbikey]:[rbikey]],0))</f>
        <v>7</v>
      </c>
      <c r="L563">
        <f>INDEX(pitchers[Stamina],MATCH('2013_roster_v1.4'!$A563*100+'2013_roster_v1.4'!$B563,pitchers[[rbikey]:[rbikey]],0))</f>
        <v>51</v>
      </c>
      <c r="M563">
        <v>112</v>
      </c>
      <c r="N563">
        <v>143</v>
      </c>
    </row>
    <row r="564" spans="1:14" x14ac:dyDescent="0.25">
      <c r="A564">
        <v>45</v>
      </c>
      <c r="B564">
        <v>15</v>
      </c>
      <c r="C564" t="str">
        <f>INDEX(pitchers[rbiname],MATCH('2013_roster_v1.4'!$A564*100+'2013_roster_v1.4'!$B564,pitchers[[rbikey]:[rbikey]],0))</f>
        <v>H.Ryu</v>
      </c>
      <c r="D564">
        <f>INDEX(pitchers[SinkerVal],MATCH('2013_roster_v1.4'!$A564*100+'2013_roster_v1.4'!$B564,pitchers[[rbikey]:[rbikey]],0))</f>
        <v>12</v>
      </c>
      <c r="E564">
        <f>INDEX(pitchers[Stance],MATCH('2013_roster_v1.4'!$A564*100+'2013_roster_v1.4'!$B564,pitchers[[rbikey]:[rbikey]],0))</f>
        <v>1</v>
      </c>
      <c r="F564">
        <f>INDEX(pitchers[ERA],MATCH('2013_roster_v1.4'!$A564*100+'2013_roster_v1.4'!$B564,pitchers[[rbikey]:[rbikey]],0))</f>
        <v>2.3199999999999998</v>
      </c>
      <c r="G564">
        <f>INDEX(pitchers[SinkSpd],MATCH('2013_roster_v1.4'!$A564*100+'2013_roster_v1.4'!$B564,pitchers[[rbikey]:[rbikey]],0))</f>
        <v>169</v>
      </c>
      <c r="H564">
        <f>INDEX(pitchers[RegSpd],MATCH('2013_roster_v1.4'!$A564*100+'2013_roster_v1.4'!$B564,pitchers[[rbikey]:[rbikey]],0))</f>
        <v>181</v>
      </c>
      <c r="I564">
        <f>INDEX(pitchers[FastSpd],MATCH('2013_roster_v1.4'!$A564*100+'2013_roster_v1.4'!$B564,pitchers[[rbikey]:[rbikey]],0))</f>
        <v>208</v>
      </c>
      <c r="J564">
        <f>INDEX(pitchers[LCurve],MATCH('2013_roster_v1.4'!$A564*100+'2013_roster_v1.4'!$B564,pitchers[[rbikey]:[rbikey]],0))</f>
        <v>7</v>
      </c>
      <c r="K564">
        <f>INDEX(pitchers[RCurve],MATCH('2013_roster_v1.4'!$A564*100+'2013_roster_v1.4'!$B564,pitchers[[rbikey]:[rbikey]],0))</f>
        <v>11</v>
      </c>
      <c r="L564">
        <f>INDEX(pitchers[Stamina],MATCH('2013_roster_v1.4'!$A564*100+'2013_roster_v1.4'!$B564,pitchers[[rbikey]:[rbikey]],0))</f>
        <v>52</v>
      </c>
      <c r="M564">
        <v>112</v>
      </c>
      <c r="N564">
        <v>145</v>
      </c>
    </row>
    <row r="565" spans="1:14" x14ac:dyDescent="0.25">
      <c r="A565">
        <v>45</v>
      </c>
      <c r="B565">
        <v>16</v>
      </c>
      <c r="C565" t="str">
        <f>INDEX(pitchers[rbiname],MATCH('2013_roster_v1.4'!$A565*100+'2013_roster_v1.4'!$B565,pitchers[[rbikey]:[rbikey]],0))</f>
        <v>Kershaw</v>
      </c>
      <c r="D565">
        <f>INDEX(pitchers[SinkerVal],MATCH('2013_roster_v1.4'!$A565*100+'2013_roster_v1.4'!$B565,pitchers[[rbikey]:[rbikey]],0))</f>
        <v>12</v>
      </c>
      <c r="E565">
        <f>INDEX(pitchers[Stance],MATCH('2013_roster_v1.4'!$A565*100+'2013_roster_v1.4'!$B565,pitchers[[rbikey]:[rbikey]],0))</f>
        <v>1</v>
      </c>
      <c r="F565">
        <f>INDEX(pitchers[ERA],MATCH('2013_roster_v1.4'!$A565*100+'2013_roster_v1.4'!$B565,pitchers[[rbikey]:[rbikey]],0))</f>
        <v>3.03</v>
      </c>
      <c r="G565">
        <f>INDEX(pitchers[SinkSpd],MATCH('2013_roster_v1.4'!$A565*100+'2013_roster_v1.4'!$B565,pitchers[[rbikey]:[rbikey]],0))</f>
        <v>173</v>
      </c>
      <c r="H565">
        <f>INDEX(pitchers[RegSpd],MATCH('2013_roster_v1.4'!$A565*100+'2013_roster_v1.4'!$B565,pitchers[[rbikey]:[rbikey]],0))</f>
        <v>184</v>
      </c>
      <c r="I565">
        <f>INDEX(pitchers[FastSpd],MATCH('2013_roster_v1.4'!$A565*100+'2013_roster_v1.4'!$B565,pitchers[[rbikey]:[rbikey]],0))</f>
        <v>211</v>
      </c>
      <c r="J565">
        <f>INDEX(pitchers[LCurve],MATCH('2013_roster_v1.4'!$A565*100+'2013_roster_v1.4'!$B565,pitchers[[rbikey]:[rbikey]],0))</f>
        <v>7</v>
      </c>
      <c r="K565">
        <f>INDEX(pitchers[RCurve],MATCH('2013_roster_v1.4'!$A565*100+'2013_roster_v1.4'!$B565,pitchers[[rbikey]:[rbikey]],0))</f>
        <v>11</v>
      </c>
      <c r="L565">
        <f>INDEX(pitchers[Stamina],MATCH('2013_roster_v1.4'!$A565*100+'2013_roster_v1.4'!$B565,pitchers[[rbikey]:[rbikey]],0))</f>
        <v>51</v>
      </c>
      <c r="M565">
        <v>119</v>
      </c>
      <c r="N565">
        <v>138</v>
      </c>
    </row>
    <row r="566" spans="1:14" x14ac:dyDescent="0.25">
      <c r="A566">
        <v>45</v>
      </c>
      <c r="B566">
        <v>17</v>
      </c>
      <c r="C566" t="str">
        <f>INDEX(pitchers[rbiname],MATCH('2013_roster_v1.4'!$A566*100+'2013_roster_v1.4'!$B566,pitchers[[rbikey]:[rbikey]],0))</f>
        <v>K.Maeda</v>
      </c>
      <c r="D566">
        <f>INDEX(pitchers[SinkerVal],MATCH('2013_roster_v1.4'!$A566*100+'2013_roster_v1.4'!$B566,pitchers[[rbikey]:[rbikey]],0))</f>
        <v>11</v>
      </c>
      <c r="E566">
        <f>INDEX(pitchers[Stance],MATCH('2013_roster_v1.4'!$A566*100+'2013_roster_v1.4'!$B566,pitchers[[rbikey]:[rbikey]],0))</f>
        <v>0</v>
      </c>
      <c r="F566">
        <f>INDEX(pitchers[ERA],MATCH('2013_roster_v1.4'!$A566*100+'2013_roster_v1.4'!$B566,pitchers[[rbikey]:[rbikey]],0))</f>
        <v>4.04</v>
      </c>
      <c r="G566">
        <f>INDEX(pitchers[SinkSpd],MATCH('2013_roster_v1.4'!$A566*100+'2013_roster_v1.4'!$B566,pitchers[[rbikey]:[rbikey]],0))</f>
        <v>173</v>
      </c>
      <c r="H566">
        <f>INDEX(pitchers[RegSpd],MATCH('2013_roster_v1.4'!$A566*100+'2013_roster_v1.4'!$B566,pitchers[[rbikey]:[rbikey]],0))</f>
        <v>185</v>
      </c>
      <c r="I566">
        <f>INDEX(pitchers[FastSpd],MATCH('2013_roster_v1.4'!$A566*100+'2013_roster_v1.4'!$B566,pitchers[[rbikey]:[rbikey]],0))</f>
        <v>212</v>
      </c>
      <c r="J566">
        <f>INDEX(pitchers[LCurve],MATCH('2013_roster_v1.4'!$A566*100+'2013_roster_v1.4'!$B566,pitchers[[rbikey]:[rbikey]],0))</f>
        <v>10</v>
      </c>
      <c r="K566">
        <f>INDEX(pitchers[RCurve],MATCH('2013_roster_v1.4'!$A566*100+'2013_roster_v1.4'!$B566,pitchers[[rbikey]:[rbikey]],0))</f>
        <v>7</v>
      </c>
      <c r="L566">
        <f>INDEX(pitchers[Stamina],MATCH('2013_roster_v1.4'!$A566*100+'2013_roster_v1.4'!$B566,pitchers[[rbikey]:[rbikey]],0))</f>
        <v>45</v>
      </c>
      <c r="M566">
        <v>122</v>
      </c>
      <c r="N566">
        <v>137</v>
      </c>
    </row>
    <row r="567" spans="1:14" x14ac:dyDescent="0.25">
      <c r="A567">
        <v>45</v>
      </c>
      <c r="B567">
        <v>18</v>
      </c>
      <c r="C567" t="str">
        <f>INDEX(pitchers[rbiname],MATCH('2013_roster_v1.4'!$A567*100+'2013_roster_v1.4'!$B567,pitchers[[rbikey]:[rbikey]],0))</f>
        <v>K.Jansen</v>
      </c>
      <c r="D567">
        <f>INDEX(pitchers[SinkerVal],MATCH('2013_roster_v1.4'!$A567*100+'2013_roster_v1.4'!$B567,pitchers[[rbikey]:[rbikey]],0))</f>
        <v>11</v>
      </c>
      <c r="E567">
        <f>INDEX(pitchers[Stance],MATCH('2013_roster_v1.4'!$A567*100+'2013_roster_v1.4'!$B567,pitchers[[rbikey]:[rbikey]],0))</f>
        <v>0</v>
      </c>
      <c r="F567">
        <f>INDEX(pitchers[ERA],MATCH('2013_roster_v1.4'!$A567*100+'2013_roster_v1.4'!$B567,pitchers[[rbikey]:[rbikey]],0))</f>
        <v>3.71</v>
      </c>
      <c r="G567">
        <f>INDEX(pitchers[SinkSpd],MATCH('2013_roster_v1.4'!$A567*100+'2013_roster_v1.4'!$B567,pitchers[[rbikey]:[rbikey]],0))</f>
        <v>175</v>
      </c>
      <c r="H567">
        <f>INDEX(pitchers[RegSpd],MATCH('2013_roster_v1.4'!$A567*100+'2013_roster_v1.4'!$B567,pitchers[[rbikey]:[rbikey]],0))</f>
        <v>187</v>
      </c>
      <c r="I567">
        <f>INDEX(pitchers[FastSpd],MATCH('2013_roster_v1.4'!$A567*100+'2013_roster_v1.4'!$B567,pitchers[[rbikey]:[rbikey]],0))</f>
        <v>213</v>
      </c>
      <c r="J567">
        <f>INDEX(pitchers[LCurve],MATCH('2013_roster_v1.4'!$A567*100+'2013_roster_v1.4'!$B567,pitchers[[rbikey]:[rbikey]],0))</f>
        <v>10</v>
      </c>
      <c r="K567">
        <f>INDEX(pitchers[RCurve],MATCH('2013_roster_v1.4'!$A567*100+'2013_roster_v1.4'!$B567,pitchers[[rbikey]:[rbikey]],0))</f>
        <v>7</v>
      </c>
      <c r="L567">
        <f>INDEX(pitchers[Stamina],MATCH('2013_roster_v1.4'!$A567*100+'2013_roster_v1.4'!$B567,pitchers[[rbikey]:[rbikey]],0))</f>
        <v>15</v>
      </c>
      <c r="M567">
        <v>113</v>
      </c>
      <c r="N567">
        <v>143</v>
      </c>
    </row>
    <row r="568" spans="1:14" x14ac:dyDescent="0.25">
      <c r="A568">
        <v>45</v>
      </c>
      <c r="B568">
        <v>19</v>
      </c>
      <c r="C568" t="str">
        <f>INDEX(pitchers[rbiname],MATCH('2013_roster_v1.4'!$A568*100+'2013_roster_v1.4'!$B568,pitchers[[rbikey]:[rbikey]],0))</f>
        <v>Striplin</v>
      </c>
      <c r="D568">
        <f>INDEX(pitchers[SinkerVal],MATCH('2013_roster_v1.4'!$A568*100+'2013_roster_v1.4'!$B568,pitchers[[rbikey]:[rbikey]],0))</f>
        <v>9</v>
      </c>
      <c r="E568">
        <f>INDEX(pitchers[Stance],MATCH('2013_roster_v1.4'!$A568*100+'2013_roster_v1.4'!$B568,pitchers[[rbikey]:[rbikey]],0))</f>
        <v>0</v>
      </c>
      <c r="F568">
        <f>INDEX(pitchers[ERA],MATCH('2013_roster_v1.4'!$A568*100+'2013_roster_v1.4'!$B568,pitchers[[rbikey]:[rbikey]],0))</f>
        <v>3.47</v>
      </c>
      <c r="G568">
        <f>INDEX(pitchers[SinkSpd],MATCH('2013_roster_v1.4'!$A568*100+'2013_roster_v1.4'!$B568,pitchers[[rbikey]:[rbikey]],0))</f>
        <v>172</v>
      </c>
      <c r="H568">
        <f>INDEX(pitchers[RegSpd],MATCH('2013_roster_v1.4'!$A568*100+'2013_roster_v1.4'!$B568,pitchers[[rbikey]:[rbikey]],0))</f>
        <v>184</v>
      </c>
      <c r="I568">
        <f>INDEX(pitchers[FastSpd],MATCH('2013_roster_v1.4'!$A568*100+'2013_roster_v1.4'!$B568,pitchers[[rbikey]:[rbikey]],0))</f>
        <v>210</v>
      </c>
      <c r="J568">
        <f>INDEX(pitchers[LCurve],MATCH('2013_roster_v1.4'!$A568*100+'2013_roster_v1.4'!$B568,pitchers[[rbikey]:[rbikey]],0))</f>
        <v>9</v>
      </c>
      <c r="K568">
        <f>INDEX(pitchers[RCurve],MATCH('2013_roster_v1.4'!$A568*100+'2013_roster_v1.4'!$B568,pitchers[[rbikey]:[rbikey]],0))</f>
        <v>6</v>
      </c>
      <c r="L568">
        <f>INDEX(pitchers[Stamina],MATCH('2013_roster_v1.4'!$A568*100+'2013_roster_v1.4'!$B568,pitchers[[rbikey]:[rbikey]],0))</f>
        <v>15</v>
      </c>
      <c r="M568">
        <v>112</v>
      </c>
      <c r="N568">
        <v>143</v>
      </c>
    </row>
    <row r="569" spans="1:14" x14ac:dyDescent="0.25">
      <c r="A569">
        <v>45</v>
      </c>
      <c r="B569">
        <v>20</v>
      </c>
      <c r="C569" t="str">
        <f>INDEX(pitchers[rbiname],MATCH('2013_roster_v1.4'!$A569*100+'2013_roster_v1.4'!$B569,pitchers[[rbikey]:[rbikey]],0))</f>
        <v>J.Urias</v>
      </c>
      <c r="D569">
        <f>INDEX(pitchers[SinkerVal],MATCH('2013_roster_v1.4'!$A569*100+'2013_roster_v1.4'!$B569,pitchers[[rbikey]:[rbikey]],0))</f>
        <v>10</v>
      </c>
      <c r="E569">
        <f>INDEX(pitchers[Stance],MATCH('2013_roster_v1.4'!$A569*100+'2013_roster_v1.4'!$B569,pitchers[[rbikey]:[rbikey]],0))</f>
        <v>1</v>
      </c>
      <c r="F569">
        <f>INDEX(pitchers[ERA],MATCH('2013_roster_v1.4'!$A569*100+'2013_roster_v1.4'!$B569,pitchers[[rbikey]:[rbikey]],0))</f>
        <v>2.4900000000000002</v>
      </c>
      <c r="G569">
        <f>INDEX(pitchers[SinkSpd],MATCH('2013_roster_v1.4'!$A569*100+'2013_roster_v1.4'!$B569,pitchers[[rbikey]:[rbikey]],0))</f>
        <v>173</v>
      </c>
      <c r="H569">
        <f>INDEX(pitchers[RegSpd],MATCH('2013_roster_v1.4'!$A569*100+'2013_roster_v1.4'!$B569,pitchers[[rbikey]:[rbikey]],0))</f>
        <v>184</v>
      </c>
      <c r="I569">
        <f>INDEX(pitchers[FastSpd],MATCH('2013_roster_v1.4'!$A569*100+'2013_roster_v1.4'!$B569,pitchers[[rbikey]:[rbikey]],0))</f>
        <v>211</v>
      </c>
      <c r="J569">
        <f>INDEX(pitchers[LCurve],MATCH('2013_roster_v1.4'!$A569*100+'2013_roster_v1.4'!$B569,pitchers[[rbikey]:[rbikey]],0))</f>
        <v>7</v>
      </c>
      <c r="K569">
        <f>INDEX(pitchers[RCurve],MATCH('2013_roster_v1.4'!$A569*100+'2013_roster_v1.4'!$B569,pitchers[[rbikey]:[rbikey]],0))</f>
        <v>10</v>
      </c>
      <c r="L569">
        <f>INDEX(pitchers[Stamina],MATCH('2013_roster_v1.4'!$A569*100+'2013_roster_v1.4'!$B569,pitchers[[rbikey]:[rbikey]],0))</f>
        <v>15</v>
      </c>
      <c r="M569">
        <v>117</v>
      </c>
      <c r="N569">
        <v>139</v>
      </c>
    </row>
    <row r="570" spans="1:14" x14ac:dyDescent="0.25">
      <c r="A570">
        <v>45</v>
      </c>
      <c r="B570">
        <v>21</v>
      </c>
      <c r="C570" t="str">
        <f>INDEX(pitchers[rbiname],MATCH('2013_roster_v1.4'!$A570*100+'2013_roster_v1.4'!$B570,pitchers[[rbikey]:[rbikey]],0))</f>
        <v>P.Baez</v>
      </c>
      <c r="D570">
        <f>INDEX(pitchers[SinkerVal],MATCH('2013_roster_v1.4'!$A570*100+'2013_roster_v1.4'!$B570,pitchers[[rbikey]:[rbikey]],0))</f>
        <v>12</v>
      </c>
      <c r="E570">
        <f>INDEX(pitchers[Stance],MATCH('2013_roster_v1.4'!$A570*100+'2013_roster_v1.4'!$B570,pitchers[[rbikey]:[rbikey]],0))</f>
        <v>0</v>
      </c>
      <c r="F570">
        <f>INDEX(pitchers[ERA],MATCH('2013_roster_v1.4'!$A570*100+'2013_roster_v1.4'!$B570,pitchers[[rbikey]:[rbikey]],0))</f>
        <v>3.1</v>
      </c>
      <c r="G570">
        <f>INDEX(pitchers[SinkSpd],MATCH('2013_roster_v1.4'!$A570*100+'2013_roster_v1.4'!$B570,pitchers[[rbikey]:[rbikey]],0))</f>
        <v>171</v>
      </c>
      <c r="H570">
        <f>INDEX(pitchers[RegSpd],MATCH('2013_roster_v1.4'!$A570*100+'2013_roster_v1.4'!$B570,pitchers[[rbikey]:[rbikey]],0))</f>
        <v>183</v>
      </c>
      <c r="I570">
        <f>INDEX(pitchers[FastSpd],MATCH('2013_roster_v1.4'!$A570*100+'2013_roster_v1.4'!$B570,pitchers[[rbikey]:[rbikey]],0))</f>
        <v>210</v>
      </c>
      <c r="J570">
        <f>INDEX(pitchers[LCurve],MATCH('2013_roster_v1.4'!$A570*100+'2013_roster_v1.4'!$B570,pitchers[[rbikey]:[rbikey]],0))</f>
        <v>12</v>
      </c>
      <c r="K570">
        <f>INDEX(pitchers[RCurve],MATCH('2013_roster_v1.4'!$A570*100+'2013_roster_v1.4'!$B570,pitchers[[rbikey]:[rbikey]],0))</f>
        <v>8</v>
      </c>
      <c r="L570">
        <f>INDEX(pitchers[Stamina],MATCH('2013_roster_v1.4'!$A570*100+'2013_roster_v1.4'!$B570,pitchers[[rbikey]:[rbikey]],0))</f>
        <v>15</v>
      </c>
      <c r="M570">
        <v>117</v>
      </c>
      <c r="N570">
        <v>139</v>
      </c>
    </row>
    <row r="571" spans="1:14" x14ac:dyDescent="0.25">
      <c r="A571">
        <v>45</v>
      </c>
      <c r="B571">
        <v>22</v>
      </c>
      <c r="C571" t="str">
        <f>INDEX(pitchers[rbiname],MATCH('2013_roster_v1.4'!$A571*100+'2013_roster_v1.4'!$B571,pitchers[[rbikey]:[rbikey]],0))</f>
        <v>Y.Garcia</v>
      </c>
      <c r="D571">
        <f>INDEX(pitchers[SinkerVal],MATCH('2013_roster_v1.4'!$A571*100+'2013_roster_v1.4'!$B571,pitchers[[rbikey]:[rbikey]],0))</f>
        <v>12</v>
      </c>
      <c r="E571">
        <f>INDEX(pitchers[Stance],MATCH('2013_roster_v1.4'!$A571*100+'2013_roster_v1.4'!$B571,pitchers[[rbikey]:[rbikey]],0))</f>
        <v>0</v>
      </c>
      <c r="F571">
        <f>INDEX(pitchers[ERA],MATCH('2013_roster_v1.4'!$A571*100+'2013_roster_v1.4'!$B571,pitchers[[rbikey]:[rbikey]],0))</f>
        <v>3.61</v>
      </c>
      <c r="G571">
        <f>INDEX(pitchers[SinkSpd],MATCH('2013_roster_v1.4'!$A571*100+'2013_roster_v1.4'!$B571,pitchers[[rbikey]:[rbikey]],0))</f>
        <v>173</v>
      </c>
      <c r="H571">
        <f>INDEX(pitchers[RegSpd],MATCH('2013_roster_v1.4'!$A571*100+'2013_roster_v1.4'!$B571,pitchers[[rbikey]:[rbikey]],0))</f>
        <v>184</v>
      </c>
      <c r="I571">
        <f>INDEX(pitchers[FastSpd],MATCH('2013_roster_v1.4'!$A571*100+'2013_roster_v1.4'!$B571,pitchers[[rbikey]:[rbikey]],0))</f>
        <v>211</v>
      </c>
      <c r="J571">
        <f>INDEX(pitchers[LCurve],MATCH('2013_roster_v1.4'!$A571*100+'2013_roster_v1.4'!$B571,pitchers[[rbikey]:[rbikey]],0))</f>
        <v>13</v>
      </c>
      <c r="K571">
        <f>INDEX(pitchers[RCurve],MATCH('2013_roster_v1.4'!$A571*100+'2013_roster_v1.4'!$B571,pitchers[[rbikey]:[rbikey]],0))</f>
        <v>9</v>
      </c>
      <c r="L571">
        <f>INDEX(pitchers[Stamina],MATCH('2013_roster_v1.4'!$A571*100+'2013_roster_v1.4'!$B571,pitchers[[rbikey]:[rbikey]],0))</f>
        <v>15</v>
      </c>
      <c r="M571">
        <v>119</v>
      </c>
      <c r="N571">
        <v>138</v>
      </c>
    </row>
    <row r="572" spans="1:14" x14ac:dyDescent="0.25">
      <c r="A572">
        <v>45</v>
      </c>
      <c r="B572">
        <v>23</v>
      </c>
      <c r="C572" t="str">
        <f>INDEX(pitchers[rbiname],MATCH('2013_roster_v1.4'!$A572*100+'2013_roster_v1.4'!$B572,pitchers[[rbikey]:[rbikey]],0))</f>
        <v>R.Hill</v>
      </c>
      <c r="D572">
        <f>INDEX(pitchers[SinkerVal],MATCH('2013_roster_v1.4'!$A572*100+'2013_roster_v1.4'!$B572,pitchers[[rbikey]:[rbikey]],0))</f>
        <v>9</v>
      </c>
      <c r="E572">
        <f>INDEX(pitchers[Stance],MATCH('2013_roster_v1.4'!$A572*100+'2013_roster_v1.4'!$B572,pitchers[[rbikey]:[rbikey]],0))</f>
        <v>1</v>
      </c>
      <c r="F572">
        <f>INDEX(pitchers[ERA],MATCH('2013_roster_v1.4'!$A572*100+'2013_roster_v1.4'!$B572,pitchers[[rbikey]:[rbikey]],0))</f>
        <v>2.4500000000000002</v>
      </c>
      <c r="G572">
        <f>INDEX(pitchers[SinkSpd],MATCH('2013_roster_v1.4'!$A572*100+'2013_roster_v1.4'!$B572,pitchers[[rbikey]:[rbikey]],0))</f>
        <v>174</v>
      </c>
      <c r="H572">
        <f>INDEX(pitchers[RegSpd],MATCH('2013_roster_v1.4'!$A572*100+'2013_roster_v1.4'!$B572,pitchers[[rbikey]:[rbikey]],0))</f>
        <v>187</v>
      </c>
      <c r="I572">
        <f>INDEX(pitchers[FastSpd],MATCH('2013_roster_v1.4'!$A572*100+'2013_roster_v1.4'!$B572,pitchers[[rbikey]:[rbikey]],0))</f>
        <v>213</v>
      </c>
      <c r="J572">
        <f>INDEX(pitchers[LCurve],MATCH('2013_roster_v1.4'!$A572*100+'2013_roster_v1.4'!$B572,pitchers[[rbikey]:[rbikey]],0))</f>
        <v>6</v>
      </c>
      <c r="K572">
        <f>INDEX(pitchers[RCurve],MATCH('2013_roster_v1.4'!$A572*100+'2013_roster_v1.4'!$B572,pitchers[[rbikey]:[rbikey]],0))</f>
        <v>10</v>
      </c>
      <c r="L572">
        <f>INDEX(pitchers[Stamina],MATCH('2013_roster_v1.4'!$A572*100+'2013_roster_v1.4'!$B572,pitchers[[rbikey]:[rbikey]],0))</f>
        <v>15</v>
      </c>
      <c r="M572">
        <v>120</v>
      </c>
      <c r="N572">
        <v>138</v>
      </c>
    </row>
    <row r="573" spans="1:14" x14ac:dyDescent="0.25">
      <c r="A573">
        <v>46</v>
      </c>
      <c r="B573">
        <v>14</v>
      </c>
      <c r="C573" t="str">
        <f>INDEX(pitchers[rbiname],MATCH('2013_roster_v1.4'!$A573*100+'2013_roster_v1.4'!$B573,pitchers[[rbikey]:[rbikey]],0))</f>
        <v>M.Tanaka</v>
      </c>
      <c r="D573">
        <f>INDEX(pitchers[SinkerVal],MATCH('2013_roster_v1.4'!$A573*100+'2013_roster_v1.4'!$B573,pitchers[[rbikey]:[rbikey]],0))</f>
        <v>7</v>
      </c>
      <c r="E573">
        <f>INDEX(pitchers[Stance],MATCH('2013_roster_v1.4'!$A573*100+'2013_roster_v1.4'!$B573,pitchers[[rbikey]:[rbikey]],0))</f>
        <v>0</v>
      </c>
      <c r="F573">
        <f>INDEX(pitchers[ERA],MATCH('2013_roster_v1.4'!$A573*100+'2013_roster_v1.4'!$B573,pitchers[[rbikey]:[rbikey]],0))</f>
        <v>4.45</v>
      </c>
      <c r="G573">
        <f>INDEX(pitchers[SinkSpd],MATCH('2013_roster_v1.4'!$A573*100+'2013_roster_v1.4'!$B573,pitchers[[rbikey]:[rbikey]],0))</f>
        <v>166</v>
      </c>
      <c r="H573">
        <f>INDEX(pitchers[RegSpd],MATCH('2013_roster_v1.4'!$A573*100+'2013_roster_v1.4'!$B573,pitchers[[rbikey]:[rbikey]],0))</f>
        <v>179</v>
      </c>
      <c r="I573">
        <f>INDEX(pitchers[FastSpd],MATCH('2013_roster_v1.4'!$A573*100+'2013_roster_v1.4'!$B573,pitchers[[rbikey]:[rbikey]],0))</f>
        <v>205</v>
      </c>
      <c r="J573">
        <f>INDEX(pitchers[LCurve],MATCH('2013_roster_v1.4'!$A573*100+'2013_roster_v1.4'!$B573,pitchers[[rbikey]:[rbikey]],0))</f>
        <v>8</v>
      </c>
      <c r="K573">
        <f>INDEX(pitchers[RCurve],MATCH('2013_roster_v1.4'!$A573*100+'2013_roster_v1.4'!$B573,pitchers[[rbikey]:[rbikey]],0))</f>
        <v>5</v>
      </c>
      <c r="L573">
        <f>INDEX(pitchers[Stamina],MATCH('2013_roster_v1.4'!$A573*100+'2013_roster_v1.4'!$B573,pitchers[[rbikey]:[rbikey]],0))</f>
        <v>50</v>
      </c>
      <c r="M573">
        <v>114</v>
      </c>
      <c r="N573">
        <v>142</v>
      </c>
    </row>
    <row r="574" spans="1:14" x14ac:dyDescent="0.25">
      <c r="A574">
        <v>46</v>
      </c>
      <c r="B574">
        <v>15</v>
      </c>
      <c r="C574" t="str">
        <f>INDEX(pitchers[rbiname],MATCH('2013_roster_v1.4'!$A574*100+'2013_roster_v1.4'!$B574,pitchers[[rbikey]:[rbikey]],0))</f>
        <v>J.Happ</v>
      </c>
      <c r="D574">
        <f>INDEX(pitchers[SinkerVal],MATCH('2013_roster_v1.4'!$A574*100+'2013_roster_v1.4'!$B574,pitchers[[rbikey]:[rbikey]],0))</f>
        <v>6</v>
      </c>
      <c r="E574">
        <f>INDEX(pitchers[Stance],MATCH('2013_roster_v1.4'!$A574*100+'2013_roster_v1.4'!$B574,pitchers[[rbikey]:[rbikey]],0))</f>
        <v>1</v>
      </c>
      <c r="F574">
        <f>INDEX(pitchers[ERA],MATCH('2013_roster_v1.4'!$A574*100+'2013_roster_v1.4'!$B574,pitchers[[rbikey]:[rbikey]],0))</f>
        <v>4.91</v>
      </c>
      <c r="G574">
        <f>INDEX(pitchers[SinkSpd],MATCH('2013_roster_v1.4'!$A574*100+'2013_roster_v1.4'!$B574,pitchers[[rbikey]:[rbikey]],0))</f>
        <v>168</v>
      </c>
      <c r="H574">
        <f>INDEX(pitchers[RegSpd],MATCH('2013_roster_v1.4'!$A574*100+'2013_roster_v1.4'!$B574,pitchers[[rbikey]:[rbikey]],0))</f>
        <v>180</v>
      </c>
      <c r="I574">
        <f>INDEX(pitchers[FastSpd],MATCH('2013_roster_v1.4'!$A574*100+'2013_roster_v1.4'!$B574,pitchers[[rbikey]:[rbikey]],0))</f>
        <v>207</v>
      </c>
      <c r="J574">
        <f>INDEX(pitchers[LCurve],MATCH('2013_roster_v1.4'!$A574*100+'2013_roster_v1.4'!$B574,pitchers[[rbikey]:[rbikey]],0))</f>
        <v>5</v>
      </c>
      <c r="K574">
        <f>INDEX(pitchers[RCurve],MATCH('2013_roster_v1.4'!$A574*100+'2013_roster_v1.4'!$B574,pitchers[[rbikey]:[rbikey]],0))</f>
        <v>8</v>
      </c>
      <c r="L574">
        <f>INDEX(pitchers[Stamina],MATCH('2013_roster_v1.4'!$A574*100+'2013_roster_v1.4'!$B574,pitchers[[rbikey]:[rbikey]],0))</f>
        <v>49</v>
      </c>
      <c r="M574">
        <v>112</v>
      </c>
      <c r="N574">
        <v>145</v>
      </c>
    </row>
    <row r="575" spans="1:14" x14ac:dyDescent="0.25">
      <c r="A575">
        <v>46</v>
      </c>
      <c r="B575">
        <v>16</v>
      </c>
      <c r="C575" t="str">
        <f>INDEX(pitchers[rbiname],MATCH('2013_roster_v1.4'!$A575*100+'2013_roster_v1.4'!$B575,pitchers[[rbikey]:[rbikey]],0))</f>
        <v>J.Paxton</v>
      </c>
      <c r="D575">
        <f>INDEX(pitchers[SinkerVal],MATCH('2013_roster_v1.4'!$A575*100+'2013_roster_v1.4'!$B575,pitchers[[rbikey]:[rbikey]],0))</f>
        <v>6</v>
      </c>
      <c r="E575">
        <f>INDEX(pitchers[Stance],MATCH('2013_roster_v1.4'!$A575*100+'2013_roster_v1.4'!$B575,pitchers[[rbikey]:[rbikey]],0))</f>
        <v>1</v>
      </c>
      <c r="F575">
        <f>INDEX(pitchers[ERA],MATCH('2013_roster_v1.4'!$A575*100+'2013_roster_v1.4'!$B575,pitchers[[rbikey]:[rbikey]],0))</f>
        <v>3.82</v>
      </c>
      <c r="G575">
        <f>INDEX(pitchers[SinkSpd],MATCH('2013_roster_v1.4'!$A575*100+'2013_roster_v1.4'!$B575,pitchers[[rbikey]:[rbikey]],0))</f>
        <v>175</v>
      </c>
      <c r="H575">
        <f>INDEX(pitchers[RegSpd],MATCH('2013_roster_v1.4'!$A575*100+'2013_roster_v1.4'!$B575,pitchers[[rbikey]:[rbikey]],0))</f>
        <v>187</v>
      </c>
      <c r="I575">
        <f>INDEX(pitchers[FastSpd],MATCH('2013_roster_v1.4'!$A575*100+'2013_roster_v1.4'!$B575,pitchers[[rbikey]:[rbikey]],0))</f>
        <v>213</v>
      </c>
      <c r="J575">
        <f>INDEX(pitchers[LCurve],MATCH('2013_roster_v1.4'!$A575*100+'2013_roster_v1.4'!$B575,pitchers[[rbikey]:[rbikey]],0))</f>
        <v>5</v>
      </c>
      <c r="K575">
        <f>INDEX(pitchers[RCurve],MATCH('2013_roster_v1.4'!$A575*100+'2013_roster_v1.4'!$B575,pitchers[[rbikey]:[rbikey]],0))</f>
        <v>8</v>
      </c>
      <c r="L575">
        <f>INDEX(pitchers[Stamina],MATCH('2013_roster_v1.4'!$A575*100+'2013_roster_v1.4'!$B575,pitchers[[rbikey]:[rbikey]],0))</f>
        <v>49</v>
      </c>
      <c r="M575">
        <v>118</v>
      </c>
      <c r="N575">
        <v>139</v>
      </c>
    </row>
    <row r="576" spans="1:14" x14ac:dyDescent="0.25">
      <c r="A576">
        <v>46</v>
      </c>
      <c r="B576">
        <v>17</v>
      </c>
      <c r="C576" t="str">
        <f>INDEX(pitchers[rbiname],MATCH('2013_roster_v1.4'!$A576*100+'2013_roster_v1.4'!$B576,pitchers[[rbikey]:[rbikey]],0))</f>
        <v>D.German</v>
      </c>
      <c r="D576">
        <f>INDEX(pitchers[SinkerVal],MATCH('2013_roster_v1.4'!$A576*100+'2013_roster_v1.4'!$B576,pitchers[[rbikey]:[rbikey]],0))</f>
        <v>9</v>
      </c>
      <c r="E576">
        <f>INDEX(pitchers[Stance],MATCH('2013_roster_v1.4'!$A576*100+'2013_roster_v1.4'!$B576,pitchers[[rbikey]:[rbikey]],0))</f>
        <v>0</v>
      </c>
      <c r="F576">
        <f>INDEX(pitchers[ERA],MATCH('2013_roster_v1.4'!$A576*100+'2013_roster_v1.4'!$B576,pitchers[[rbikey]:[rbikey]],0))</f>
        <v>4.03</v>
      </c>
      <c r="G576">
        <f>INDEX(pitchers[SinkSpd],MATCH('2013_roster_v1.4'!$A576*100+'2013_roster_v1.4'!$B576,pitchers[[rbikey]:[rbikey]],0))</f>
        <v>173</v>
      </c>
      <c r="H576">
        <f>INDEX(pitchers[RegSpd],MATCH('2013_roster_v1.4'!$A576*100+'2013_roster_v1.4'!$B576,pitchers[[rbikey]:[rbikey]],0))</f>
        <v>184</v>
      </c>
      <c r="I576">
        <f>INDEX(pitchers[FastSpd],MATCH('2013_roster_v1.4'!$A576*100+'2013_roster_v1.4'!$B576,pitchers[[rbikey]:[rbikey]],0))</f>
        <v>211</v>
      </c>
      <c r="J576">
        <f>INDEX(pitchers[LCurve],MATCH('2013_roster_v1.4'!$A576*100+'2013_roster_v1.4'!$B576,pitchers[[rbikey]:[rbikey]],0))</f>
        <v>9</v>
      </c>
      <c r="K576">
        <f>INDEX(pitchers[RCurve],MATCH('2013_roster_v1.4'!$A576*100+'2013_roster_v1.4'!$B576,pitchers[[rbikey]:[rbikey]],0))</f>
        <v>6</v>
      </c>
      <c r="L576">
        <f>INDEX(pitchers[Stamina],MATCH('2013_roster_v1.4'!$A576*100+'2013_roster_v1.4'!$B576,pitchers[[rbikey]:[rbikey]],0))</f>
        <v>49</v>
      </c>
      <c r="M576">
        <v>120</v>
      </c>
      <c r="N576">
        <v>138</v>
      </c>
    </row>
    <row r="577" spans="1:14" x14ac:dyDescent="0.25">
      <c r="A577">
        <v>46</v>
      </c>
      <c r="B577">
        <v>18</v>
      </c>
      <c r="C577" t="str">
        <f>INDEX(pitchers[rbiname],MATCH('2013_roster_v1.4'!$A577*100+'2013_roster_v1.4'!$B577,pitchers[[rbikey]:[rbikey]],0))</f>
        <v>Chapman</v>
      </c>
      <c r="D577">
        <f>INDEX(pitchers[SinkerVal],MATCH('2013_roster_v1.4'!$A577*100+'2013_roster_v1.4'!$B577,pitchers[[rbikey]:[rbikey]],0))</f>
        <v>10</v>
      </c>
      <c r="E577">
        <f>INDEX(pitchers[Stance],MATCH('2013_roster_v1.4'!$A577*100+'2013_roster_v1.4'!$B577,pitchers[[rbikey]:[rbikey]],0))</f>
        <v>1</v>
      </c>
      <c r="F577">
        <f>INDEX(pitchers[ERA],MATCH('2013_roster_v1.4'!$A577*100+'2013_roster_v1.4'!$B577,pitchers[[rbikey]:[rbikey]],0))</f>
        <v>2.21</v>
      </c>
      <c r="G577">
        <f>INDEX(pitchers[SinkSpd],MATCH('2013_roster_v1.4'!$A577*100+'2013_roster_v1.4'!$B577,pitchers[[rbikey]:[rbikey]],0))</f>
        <v>173</v>
      </c>
      <c r="H577">
        <f>INDEX(pitchers[RegSpd],MATCH('2013_roster_v1.4'!$A577*100+'2013_roster_v1.4'!$B577,pitchers[[rbikey]:[rbikey]],0))</f>
        <v>189</v>
      </c>
      <c r="I577">
        <f>INDEX(pitchers[FastSpd],MATCH('2013_roster_v1.4'!$A577*100+'2013_roster_v1.4'!$B577,pitchers[[rbikey]:[rbikey]],0))</f>
        <v>216</v>
      </c>
      <c r="J577">
        <f>INDEX(pitchers[LCurve],MATCH('2013_roster_v1.4'!$A577*100+'2013_roster_v1.4'!$B577,pitchers[[rbikey]:[rbikey]],0))</f>
        <v>7</v>
      </c>
      <c r="K577">
        <f>INDEX(pitchers[RCurve],MATCH('2013_roster_v1.4'!$A577*100+'2013_roster_v1.4'!$B577,pitchers[[rbikey]:[rbikey]],0))</f>
        <v>10</v>
      </c>
      <c r="L577">
        <f>INDEX(pitchers[Stamina],MATCH('2013_roster_v1.4'!$A577*100+'2013_roster_v1.4'!$B577,pitchers[[rbikey]:[rbikey]],0))</f>
        <v>15</v>
      </c>
      <c r="M577">
        <v>116</v>
      </c>
      <c r="N577">
        <v>141</v>
      </c>
    </row>
    <row r="578" spans="1:14" x14ac:dyDescent="0.25">
      <c r="A578">
        <v>46</v>
      </c>
      <c r="B578">
        <v>19</v>
      </c>
      <c r="C578" t="str">
        <f>INDEX(pitchers[rbiname],MATCH('2013_roster_v1.4'!$A578*100+'2013_roster_v1.4'!$B578,pitchers[[rbikey]:[rbikey]],0))</f>
        <v>Sabathia</v>
      </c>
      <c r="D578">
        <f>INDEX(pitchers[SinkerVal],MATCH('2013_roster_v1.4'!$A578*100+'2013_roster_v1.4'!$B578,pitchers[[rbikey]:[rbikey]],0))</f>
        <v>4</v>
      </c>
      <c r="E578">
        <f>INDEX(pitchers[Stance],MATCH('2013_roster_v1.4'!$A578*100+'2013_roster_v1.4'!$B578,pitchers[[rbikey]:[rbikey]],0))</f>
        <v>1</v>
      </c>
      <c r="F578">
        <f>INDEX(pitchers[ERA],MATCH('2013_roster_v1.4'!$A578*100+'2013_roster_v1.4'!$B578,pitchers[[rbikey]:[rbikey]],0))</f>
        <v>4.95</v>
      </c>
      <c r="G578">
        <f>INDEX(pitchers[SinkSpd],MATCH('2013_roster_v1.4'!$A578*100+'2013_roster_v1.4'!$B578,pitchers[[rbikey]:[rbikey]],0))</f>
        <v>171</v>
      </c>
      <c r="H578">
        <f>INDEX(pitchers[RegSpd],MATCH('2013_roster_v1.4'!$A578*100+'2013_roster_v1.4'!$B578,pitchers[[rbikey]:[rbikey]],0))</f>
        <v>183</v>
      </c>
      <c r="I578">
        <f>INDEX(pitchers[FastSpd],MATCH('2013_roster_v1.4'!$A578*100+'2013_roster_v1.4'!$B578,pitchers[[rbikey]:[rbikey]],0))</f>
        <v>210</v>
      </c>
      <c r="J578">
        <f>INDEX(pitchers[LCurve],MATCH('2013_roster_v1.4'!$A578*100+'2013_roster_v1.4'!$B578,pitchers[[rbikey]:[rbikey]],0))</f>
        <v>4</v>
      </c>
      <c r="K578">
        <f>INDEX(pitchers[RCurve],MATCH('2013_roster_v1.4'!$A578*100+'2013_roster_v1.4'!$B578,pitchers[[rbikey]:[rbikey]],0))</f>
        <v>6</v>
      </c>
      <c r="L578">
        <f>INDEX(pitchers[Stamina],MATCH('2013_roster_v1.4'!$A578*100+'2013_roster_v1.4'!$B578,pitchers[[rbikey]:[rbikey]],0))</f>
        <v>15</v>
      </c>
      <c r="M578">
        <v>114</v>
      </c>
      <c r="N578">
        <v>141</v>
      </c>
    </row>
    <row r="579" spans="1:14" x14ac:dyDescent="0.25">
      <c r="A579">
        <v>46</v>
      </c>
      <c r="B579">
        <v>20</v>
      </c>
      <c r="C579" t="str">
        <f>INDEX(pitchers[rbiname],MATCH('2013_roster_v1.4'!$A579*100+'2013_roster_v1.4'!$B579,pitchers[[rbikey]:[rbikey]],0))</f>
        <v>L.Cessa</v>
      </c>
      <c r="D579">
        <f>INDEX(pitchers[SinkerVal],MATCH('2013_roster_v1.4'!$A579*100+'2013_roster_v1.4'!$B579,pitchers[[rbikey]:[rbikey]],0))</f>
        <v>6</v>
      </c>
      <c r="E579">
        <f>INDEX(pitchers[Stance],MATCH('2013_roster_v1.4'!$A579*100+'2013_roster_v1.4'!$B579,pitchers[[rbikey]:[rbikey]],0))</f>
        <v>0</v>
      </c>
      <c r="F579">
        <f>INDEX(pitchers[ERA],MATCH('2013_roster_v1.4'!$A579*100+'2013_roster_v1.4'!$B579,pitchers[[rbikey]:[rbikey]],0))</f>
        <v>4.1100000000000003</v>
      </c>
      <c r="G579">
        <f>INDEX(pitchers[SinkSpd],MATCH('2013_roster_v1.4'!$A579*100+'2013_roster_v1.4'!$B579,pitchers[[rbikey]:[rbikey]],0))</f>
        <v>170</v>
      </c>
      <c r="H579">
        <f>INDEX(pitchers[RegSpd],MATCH('2013_roster_v1.4'!$A579*100+'2013_roster_v1.4'!$B579,pitchers[[rbikey]:[rbikey]],0))</f>
        <v>181</v>
      </c>
      <c r="I579">
        <f>INDEX(pitchers[FastSpd],MATCH('2013_roster_v1.4'!$A579*100+'2013_roster_v1.4'!$B579,pitchers[[rbikey]:[rbikey]],0))</f>
        <v>208</v>
      </c>
      <c r="J579">
        <f>INDEX(pitchers[LCurve],MATCH('2013_roster_v1.4'!$A579*100+'2013_roster_v1.4'!$B579,pitchers[[rbikey]:[rbikey]],0))</f>
        <v>7</v>
      </c>
      <c r="K579">
        <f>INDEX(pitchers[RCurve],MATCH('2013_roster_v1.4'!$A579*100+'2013_roster_v1.4'!$B579,pitchers[[rbikey]:[rbikey]],0))</f>
        <v>5</v>
      </c>
      <c r="L579">
        <f>INDEX(pitchers[Stamina],MATCH('2013_roster_v1.4'!$A579*100+'2013_roster_v1.4'!$B579,pitchers[[rbikey]:[rbikey]],0))</f>
        <v>15</v>
      </c>
      <c r="M579">
        <v>114</v>
      </c>
      <c r="N579">
        <v>142</v>
      </c>
    </row>
    <row r="580" spans="1:14" x14ac:dyDescent="0.25">
      <c r="A580">
        <v>46</v>
      </c>
      <c r="B580">
        <v>21</v>
      </c>
      <c r="C580" t="str">
        <f>INDEX(pitchers[rbiname],MATCH('2013_roster_v1.4'!$A580*100+'2013_roster_v1.4'!$B580,pitchers[[rbikey]:[rbikey]],0))</f>
        <v>C.Green</v>
      </c>
      <c r="D580">
        <f>INDEX(pitchers[SinkerVal],MATCH('2013_roster_v1.4'!$A580*100+'2013_roster_v1.4'!$B580,pitchers[[rbikey]:[rbikey]],0))</f>
        <v>7</v>
      </c>
      <c r="E580">
        <f>INDEX(pitchers[Stance],MATCH('2013_roster_v1.4'!$A580*100+'2013_roster_v1.4'!$B580,pitchers[[rbikey]:[rbikey]],0))</f>
        <v>0</v>
      </c>
      <c r="F580">
        <f>INDEX(pitchers[ERA],MATCH('2013_roster_v1.4'!$A580*100+'2013_roster_v1.4'!$B580,pitchers[[rbikey]:[rbikey]],0))</f>
        <v>4.17</v>
      </c>
      <c r="G580">
        <f>INDEX(pitchers[SinkSpd],MATCH('2013_roster_v1.4'!$A580*100+'2013_roster_v1.4'!$B580,pitchers[[rbikey]:[rbikey]],0))</f>
        <v>174</v>
      </c>
      <c r="H580">
        <f>INDEX(pitchers[RegSpd],MATCH('2013_roster_v1.4'!$A580*100+'2013_roster_v1.4'!$B580,pitchers[[rbikey]:[rbikey]],0))</f>
        <v>189</v>
      </c>
      <c r="I580">
        <f>INDEX(pitchers[FastSpd],MATCH('2013_roster_v1.4'!$A580*100+'2013_roster_v1.4'!$B580,pitchers[[rbikey]:[rbikey]],0))</f>
        <v>215</v>
      </c>
      <c r="J580">
        <f>INDEX(pitchers[LCurve],MATCH('2013_roster_v1.4'!$A580*100+'2013_roster_v1.4'!$B580,pitchers[[rbikey]:[rbikey]],0))</f>
        <v>8</v>
      </c>
      <c r="K580">
        <f>INDEX(pitchers[RCurve],MATCH('2013_roster_v1.4'!$A580*100+'2013_roster_v1.4'!$B580,pitchers[[rbikey]:[rbikey]],0))</f>
        <v>6</v>
      </c>
      <c r="L580">
        <f>INDEX(pitchers[Stamina],MATCH('2013_roster_v1.4'!$A580*100+'2013_roster_v1.4'!$B580,pitchers[[rbikey]:[rbikey]],0))</f>
        <v>15</v>
      </c>
      <c r="M580">
        <v>114</v>
      </c>
      <c r="N580">
        <v>142</v>
      </c>
    </row>
    <row r="581" spans="1:14" x14ac:dyDescent="0.25">
      <c r="A581">
        <v>46</v>
      </c>
      <c r="B581">
        <v>22</v>
      </c>
      <c r="C581" t="str">
        <f>INDEX(pitchers[rbiname],MATCH('2013_roster_v1.4'!$A581*100+'2013_roster_v1.4'!$B581,pitchers[[rbikey]:[rbikey]],0))</f>
        <v>N.Cortes</v>
      </c>
      <c r="D581">
        <f>INDEX(pitchers[SinkerVal],MATCH('2013_roster_v1.4'!$A581*100+'2013_roster_v1.4'!$B581,pitchers[[rbikey]:[rbikey]],0))</f>
        <v>3</v>
      </c>
      <c r="E581">
        <f>INDEX(pitchers[Stance],MATCH('2013_roster_v1.4'!$A581*100+'2013_roster_v1.4'!$B581,pitchers[[rbikey]:[rbikey]],0))</f>
        <v>1</v>
      </c>
      <c r="F581">
        <f>INDEX(pitchers[ERA],MATCH('2013_roster_v1.4'!$A581*100+'2013_roster_v1.4'!$B581,pitchers[[rbikey]:[rbikey]],0))</f>
        <v>5.67</v>
      </c>
      <c r="G581">
        <f>INDEX(pitchers[SinkSpd],MATCH('2013_roster_v1.4'!$A581*100+'2013_roster_v1.4'!$B581,pitchers[[rbikey]:[rbikey]],0))</f>
        <v>172</v>
      </c>
      <c r="H581">
        <f>INDEX(pitchers[RegSpd],MATCH('2013_roster_v1.4'!$A581*100+'2013_roster_v1.4'!$B581,pitchers[[rbikey]:[rbikey]],0))</f>
        <v>184</v>
      </c>
      <c r="I581">
        <f>INDEX(pitchers[FastSpd],MATCH('2013_roster_v1.4'!$A581*100+'2013_roster_v1.4'!$B581,pitchers[[rbikey]:[rbikey]],0))</f>
        <v>211</v>
      </c>
      <c r="J581">
        <f>INDEX(pitchers[LCurve],MATCH('2013_roster_v1.4'!$A581*100+'2013_roster_v1.4'!$B581,pitchers[[rbikey]:[rbikey]],0))</f>
        <v>3</v>
      </c>
      <c r="K581">
        <f>INDEX(pitchers[RCurve],MATCH('2013_roster_v1.4'!$A581*100+'2013_roster_v1.4'!$B581,pitchers[[rbikey]:[rbikey]],0))</f>
        <v>4</v>
      </c>
      <c r="L581">
        <f>INDEX(pitchers[Stamina],MATCH('2013_roster_v1.4'!$A581*100+'2013_roster_v1.4'!$B581,pitchers[[rbikey]:[rbikey]],0))</f>
        <v>15</v>
      </c>
      <c r="M581">
        <v>113</v>
      </c>
      <c r="N581">
        <v>143</v>
      </c>
    </row>
    <row r="582" spans="1:14" x14ac:dyDescent="0.25">
      <c r="A582">
        <v>46</v>
      </c>
      <c r="B582">
        <v>23</v>
      </c>
      <c r="C582" t="str">
        <f>INDEX(pitchers[rbiname],MATCH('2013_roster_v1.4'!$A582*100+'2013_roster_v1.4'!$B582,pitchers[[rbikey]:[rbikey]],0))</f>
        <v>Ottavino</v>
      </c>
      <c r="D582">
        <f>INDEX(pitchers[SinkerVal],MATCH('2013_roster_v1.4'!$A582*100+'2013_roster_v1.4'!$B582,pitchers[[rbikey]:[rbikey]],0))</f>
        <v>6</v>
      </c>
      <c r="E582">
        <f>INDEX(pitchers[Stance],MATCH('2013_roster_v1.4'!$A582*100+'2013_roster_v1.4'!$B582,pitchers[[rbikey]:[rbikey]],0))</f>
        <v>0</v>
      </c>
      <c r="F582">
        <f>INDEX(pitchers[ERA],MATCH('2013_roster_v1.4'!$A582*100+'2013_roster_v1.4'!$B582,pitchers[[rbikey]:[rbikey]],0))</f>
        <v>1.9</v>
      </c>
      <c r="G582">
        <f>INDEX(pitchers[SinkSpd],MATCH('2013_roster_v1.4'!$A582*100+'2013_roster_v1.4'!$B582,pitchers[[rbikey]:[rbikey]],0))</f>
        <v>175</v>
      </c>
      <c r="H582">
        <f>INDEX(pitchers[RegSpd],MATCH('2013_roster_v1.4'!$A582*100+'2013_roster_v1.4'!$B582,pitchers[[rbikey]:[rbikey]],0))</f>
        <v>188</v>
      </c>
      <c r="I582">
        <f>INDEX(pitchers[FastSpd],MATCH('2013_roster_v1.4'!$A582*100+'2013_roster_v1.4'!$B582,pitchers[[rbikey]:[rbikey]],0))</f>
        <v>214</v>
      </c>
      <c r="J582">
        <f>INDEX(pitchers[LCurve],MATCH('2013_roster_v1.4'!$A582*100+'2013_roster_v1.4'!$B582,pitchers[[rbikey]:[rbikey]],0))</f>
        <v>7</v>
      </c>
      <c r="K582">
        <f>INDEX(pitchers[RCurve],MATCH('2013_roster_v1.4'!$A582*100+'2013_roster_v1.4'!$B582,pitchers[[rbikey]:[rbikey]],0))</f>
        <v>5</v>
      </c>
      <c r="L582">
        <f>INDEX(pitchers[Stamina],MATCH('2013_roster_v1.4'!$A582*100+'2013_roster_v1.4'!$B582,pitchers[[rbikey]:[rbikey]],0))</f>
        <v>15</v>
      </c>
      <c r="M582">
        <v>118</v>
      </c>
      <c r="N582">
        <v>139</v>
      </c>
    </row>
    <row r="583" spans="1:14" x14ac:dyDescent="0.25">
      <c r="A583">
        <v>47</v>
      </c>
      <c r="B583">
        <v>14</v>
      </c>
      <c r="C583" t="str">
        <f>INDEX(pitchers[rbiname],MATCH('2013_roster_v1.4'!$A583*100+'2013_roster_v1.4'!$B583,pitchers[[rbikey]:[rbikey]],0))</f>
        <v>M.Boyd</v>
      </c>
      <c r="D583">
        <f>INDEX(pitchers[SinkerVal],MATCH('2013_roster_v1.4'!$A583*100+'2013_roster_v1.4'!$B583,pitchers[[rbikey]:[rbikey]],0))</f>
        <v>7</v>
      </c>
      <c r="E583">
        <f>INDEX(pitchers[Stance],MATCH('2013_roster_v1.4'!$A583*100+'2013_roster_v1.4'!$B583,pitchers[[rbikey]:[rbikey]],0))</f>
        <v>1</v>
      </c>
      <c r="F583">
        <f>INDEX(pitchers[ERA],MATCH('2013_roster_v1.4'!$A583*100+'2013_roster_v1.4'!$B583,pitchers[[rbikey]:[rbikey]],0))</f>
        <v>4.5599999999999996</v>
      </c>
      <c r="G583">
        <f>INDEX(pitchers[SinkSpd],MATCH('2013_roster_v1.4'!$A583*100+'2013_roster_v1.4'!$B583,pitchers[[rbikey]:[rbikey]],0))</f>
        <v>175</v>
      </c>
      <c r="H583">
        <f>INDEX(pitchers[RegSpd],MATCH('2013_roster_v1.4'!$A583*100+'2013_roster_v1.4'!$B583,pitchers[[rbikey]:[rbikey]],0))</f>
        <v>187</v>
      </c>
      <c r="I583">
        <f>INDEX(pitchers[FastSpd],MATCH('2013_roster_v1.4'!$A583*100+'2013_roster_v1.4'!$B583,pitchers[[rbikey]:[rbikey]],0))</f>
        <v>214</v>
      </c>
      <c r="J583">
        <f>INDEX(pitchers[LCurve],MATCH('2013_roster_v1.4'!$A583*100+'2013_roster_v1.4'!$B583,pitchers[[rbikey]:[rbikey]],0))</f>
        <v>6</v>
      </c>
      <c r="K583">
        <f>INDEX(pitchers[RCurve],MATCH('2013_roster_v1.4'!$A583*100+'2013_roster_v1.4'!$B583,pitchers[[rbikey]:[rbikey]],0))</f>
        <v>8</v>
      </c>
      <c r="L583">
        <f>INDEX(pitchers[Stamina],MATCH('2013_roster_v1.4'!$A583*100+'2013_roster_v1.4'!$B583,pitchers[[rbikey]:[rbikey]],0))</f>
        <v>50</v>
      </c>
      <c r="M583">
        <v>114</v>
      </c>
      <c r="N583">
        <v>142</v>
      </c>
    </row>
    <row r="584" spans="1:14" x14ac:dyDescent="0.25">
      <c r="A584">
        <v>47</v>
      </c>
      <c r="B584">
        <v>15</v>
      </c>
      <c r="C584" t="str">
        <f>INDEX(pitchers[rbiname],MATCH('2013_roster_v1.4'!$A584*100+'2013_roster_v1.4'!$B584,pitchers[[rbikey]:[rbikey]],0))</f>
        <v>Turnbull</v>
      </c>
      <c r="D584">
        <f>INDEX(pitchers[SinkerVal],MATCH('2013_roster_v1.4'!$A584*100+'2013_roster_v1.4'!$B584,pitchers[[rbikey]:[rbikey]],0))</f>
        <v>4</v>
      </c>
      <c r="E584">
        <f>INDEX(pitchers[Stance],MATCH('2013_roster_v1.4'!$A584*100+'2013_roster_v1.4'!$B584,pitchers[[rbikey]:[rbikey]],0))</f>
        <v>0</v>
      </c>
      <c r="F584">
        <f>INDEX(pitchers[ERA],MATCH('2013_roster_v1.4'!$A584*100+'2013_roster_v1.4'!$B584,pitchers[[rbikey]:[rbikey]],0))</f>
        <v>4.6100000000000003</v>
      </c>
      <c r="G584">
        <f>INDEX(pitchers[SinkSpd],MATCH('2013_roster_v1.4'!$A584*100+'2013_roster_v1.4'!$B584,pitchers[[rbikey]:[rbikey]],0))</f>
        <v>171</v>
      </c>
      <c r="H584">
        <f>INDEX(pitchers[RegSpd],MATCH('2013_roster_v1.4'!$A584*100+'2013_roster_v1.4'!$B584,pitchers[[rbikey]:[rbikey]],0))</f>
        <v>183</v>
      </c>
      <c r="I584">
        <f>INDEX(pitchers[FastSpd],MATCH('2013_roster_v1.4'!$A584*100+'2013_roster_v1.4'!$B584,pitchers[[rbikey]:[rbikey]],0))</f>
        <v>210</v>
      </c>
      <c r="J584">
        <f>INDEX(pitchers[LCurve],MATCH('2013_roster_v1.4'!$A584*100+'2013_roster_v1.4'!$B584,pitchers[[rbikey]:[rbikey]],0))</f>
        <v>6</v>
      </c>
      <c r="K584">
        <f>INDEX(pitchers[RCurve],MATCH('2013_roster_v1.4'!$A584*100+'2013_roster_v1.4'!$B584,pitchers[[rbikey]:[rbikey]],0))</f>
        <v>4</v>
      </c>
      <c r="L584">
        <f>INDEX(pitchers[Stamina],MATCH('2013_roster_v1.4'!$A584*100+'2013_roster_v1.4'!$B584,pitchers[[rbikey]:[rbikey]],0))</f>
        <v>48</v>
      </c>
      <c r="M584">
        <v>117</v>
      </c>
      <c r="N584">
        <v>139</v>
      </c>
    </row>
    <row r="585" spans="1:14" x14ac:dyDescent="0.25">
      <c r="A585">
        <v>47</v>
      </c>
      <c r="B585">
        <v>16</v>
      </c>
      <c r="C585" t="str">
        <f>INDEX(pitchers[rbiname],MATCH('2013_roster_v1.4'!$A585*100+'2013_roster_v1.4'!$B585,pitchers[[rbikey]:[rbikey]],0))</f>
        <v>D.Norris</v>
      </c>
      <c r="D585">
        <f>INDEX(pitchers[SinkerVal],MATCH('2013_roster_v1.4'!$A585*100+'2013_roster_v1.4'!$B585,pitchers[[rbikey]:[rbikey]],0))</f>
        <v>5</v>
      </c>
      <c r="E585">
        <f>INDEX(pitchers[Stance],MATCH('2013_roster_v1.4'!$A585*100+'2013_roster_v1.4'!$B585,pitchers[[rbikey]:[rbikey]],0))</f>
        <v>1</v>
      </c>
      <c r="F585">
        <f>INDEX(pitchers[ERA],MATCH('2013_roster_v1.4'!$A585*100+'2013_roster_v1.4'!$B585,pitchers[[rbikey]:[rbikey]],0))</f>
        <v>4.49</v>
      </c>
      <c r="G585">
        <f>INDEX(pitchers[SinkSpd],MATCH('2013_roster_v1.4'!$A585*100+'2013_roster_v1.4'!$B585,pitchers[[rbikey]:[rbikey]],0))</f>
        <v>168</v>
      </c>
      <c r="H585">
        <f>INDEX(pitchers[RegSpd],MATCH('2013_roster_v1.4'!$A585*100+'2013_roster_v1.4'!$B585,pitchers[[rbikey]:[rbikey]],0))</f>
        <v>180</v>
      </c>
      <c r="I585">
        <f>INDEX(pitchers[FastSpd],MATCH('2013_roster_v1.4'!$A585*100+'2013_roster_v1.4'!$B585,pitchers[[rbikey]:[rbikey]],0))</f>
        <v>207</v>
      </c>
      <c r="J585">
        <f>INDEX(pitchers[LCurve],MATCH('2013_roster_v1.4'!$A585*100+'2013_roster_v1.4'!$B585,pitchers[[rbikey]:[rbikey]],0))</f>
        <v>5</v>
      </c>
      <c r="K585">
        <f>INDEX(pitchers[RCurve],MATCH('2013_roster_v1.4'!$A585*100+'2013_roster_v1.4'!$B585,pitchers[[rbikey]:[rbikey]],0))</f>
        <v>7</v>
      </c>
      <c r="L585">
        <f>INDEX(pitchers[Stamina],MATCH('2013_roster_v1.4'!$A585*100+'2013_roster_v1.4'!$B585,pitchers[[rbikey]:[rbikey]],0))</f>
        <v>47</v>
      </c>
      <c r="M585">
        <v>118</v>
      </c>
      <c r="N585">
        <v>139</v>
      </c>
    </row>
    <row r="586" spans="1:14" x14ac:dyDescent="0.25">
      <c r="A586">
        <v>47</v>
      </c>
      <c r="B586">
        <v>17</v>
      </c>
      <c r="C586" t="str">
        <f>INDEX(pitchers[rbiname],MATCH('2013_roster_v1.4'!$A586*100+'2013_roster_v1.4'!$B586,pitchers[[rbikey]:[rbikey]],0))</f>
        <v>Zimmerma</v>
      </c>
      <c r="D586">
        <f>INDEX(pitchers[SinkerVal],MATCH('2013_roster_v1.4'!$A586*100+'2013_roster_v1.4'!$B586,pitchers[[rbikey]:[rbikey]],0))</f>
        <v>3</v>
      </c>
      <c r="E586">
        <f>INDEX(pitchers[Stance],MATCH('2013_roster_v1.4'!$A586*100+'2013_roster_v1.4'!$B586,pitchers[[rbikey]:[rbikey]],0))</f>
        <v>0</v>
      </c>
      <c r="F586">
        <f>INDEX(pitchers[ERA],MATCH('2013_roster_v1.4'!$A586*100+'2013_roster_v1.4'!$B586,pitchers[[rbikey]:[rbikey]],0))</f>
        <v>6.91</v>
      </c>
      <c r="G586">
        <f>INDEX(pitchers[SinkSpd],MATCH('2013_roster_v1.4'!$A586*100+'2013_roster_v1.4'!$B586,pitchers[[rbikey]:[rbikey]],0))</f>
        <v>163</v>
      </c>
      <c r="H586">
        <f>INDEX(pitchers[RegSpd],MATCH('2013_roster_v1.4'!$A586*100+'2013_roster_v1.4'!$B586,pitchers[[rbikey]:[rbikey]],0))</f>
        <v>176</v>
      </c>
      <c r="I586">
        <f>INDEX(pitchers[FastSpd],MATCH('2013_roster_v1.4'!$A586*100+'2013_roster_v1.4'!$B586,pitchers[[rbikey]:[rbikey]],0))</f>
        <v>202</v>
      </c>
      <c r="J586">
        <f>INDEX(pitchers[LCurve],MATCH('2013_roster_v1.4'!$A586*100+'2013_roster_v1.4'!$B586,pitchers[[rbikey]:[rbikey]],0))</f>
        <v>5</v>
      </c>
      <c r="K586">
        <f>INDEX(pitchers[RCurve],MATCH('2013_roster_v1.4'!$A586*100+'2013_roster_v1.4'!$B586,pitchers[[rbikey]:[rbikey]],0))</f>
        <v>3</v>
      </c>
      <c r="L586">
        <f>INDEX(pitchers[Stamina],MATCH('2013_roster_v1.4'!$A586*100+'2013_roster_v1.4'!$B586,pitchers[[rbikey]:[rbikey]],0))</f>
        <v>48</v>
      </c>
      <c r="M586">
        <v>119</v>
      </c>
      <c r="N586">
        <v>138</v>
      </c>
    </row>
    <row r="587" spans="1:14" x14ac:dyDescent="0.25">
      <c r="A587">
        <v>47</v>
      </c>
      <c r="B587">
        <v>18</v>
      </c>
      <c r="C587" t="str">
        <f>INDEX(pitchers[rbiname],MATCH('2013_roster_v1.4'!$A587*100+'2013_roster_v1.4'!$B587,pitchers[[rbikey]:[rbikey]],0))</f>
        <v>S.Greene</v>
      </c>
      <c r="D587">
        <f>INDEX(pitchers[SinkerVal],MATCH('2013_roster_v1.4'!$A587*100+'2013_roster_v1.4'!$B587,pitchers[[rbikey]:[rbikey]],0))</f>
        <v>12</v>
      </c>
      <c r="E587">
        <f>INDEX(pitchers[Stance],MATCH('2013_roster_v1.4'!$A587*100+'2013_roster_v1.4'!$B587,pitchers[[rbikey]:[rbikey]],0))</f>
        <v>0</v>
      </c>
      <c r="F587">
        <f>INDEX(pitchers[ERA],MATCH('2013_roster_v1.4'!$A587*100+'2013_roster_v1.4'!$B587,pitchers[[rbikey]:[rbikey]],0))</f>
        <v>1.18</v>
      </c>
      <c r="G587">
        <f>INDEX(pitchers[SinkSpd],MATCH('2013_roster_v1.4'!$A587*100+'2013_roster_v1.4'!$B587,pitchers[[rbikey]:[rbikey]],0))</f>
        <v>174</v>
      </c>
      <c r="H587">
        <f>INDEX(pitchers[RegSpd],MATCH('2013_roster_v1.4'!$A587*100+'2013_roster_v1.4'!$B587,pitchers[[rbikey]:[rbikey]],0))</f>
        <v>185</v>
      </c>
      <c r="I587">
        <f>INDEX(pitchers[FastSpd],MATCH('2013_roster_v1.4'!$A587*100+'2013_roster_v1.4'!$B587,pitchers[[rbikey]:[rbikey]],0))</f>
        <v>212</v>
      </c>
      <c r="J587">
        <f>INDEX(pitchers[LCurve],MATCH('2013_roster_v1.4'!$A587*100+'2013_roster_v1.4'!$B587,pitchers[[rbikey]:[rbikey]],0))</f>
        <v>13</v>
      </c>
      <c r="K587">
        <f>INDEX(pitchers[RCurve],MATCH('2013_roster_v1.4'!$A587*100+'2013_roster_v1.4'!$B587,pitchers[[rbikey]:[rbikey]],0))</f>
        <v>9</v>
      </c>
      <c r="L587">
        <f>INDEX(pitchers[Stamina],MATCH('2013_roster_v1.4'!$A587*100+'2013_roster_v1.4'!$B587,pitchers[[rbikey]:[rbikey]],0))</f>
        <v>15</v>
      </c>
      <c r="M587">
        <v>112</v>
      </c>
      <c r="N587">
        <v>144</v>
      </c>
    </row>
    <row r="588" spans="1:14" x14ac:dyDescent="0.25">
      <c r="A588">
        <v>47</v>
      </c>
      <c r="B588">
        <v>19</v>
      </c>
      <c r="C588" t="str">
        <f>INDEX(pitchers[rbiname],MATCH('2013_roster_v1.4'!$A588*100+'2013_roster_v1.4'!$B588,pitchers[[rbikey]:[rbikey]],0))</f>
        <v>Ramirez</v>
      </c>
      <c r="D588">
        <f>INDEX(pitchers[SinkerVal],MATCH('2013_roster_v1.4'!$A588*100+'2013_roster_v1.4'!$B588,pitchers[[rbikey]:[rbikey]],0))</f>
        <v>5</v>
      </c>
      <c r="E588">
        <f>INDEX(pitchers[Stance],MATCH('2013_roster_v1.4'!$A588*100+'2013_roster_v1.4'!$B588,pitchers[[rbikey]:[rbikey]],0))</f>
        <v>1</v>
      </c>
      <c r="F588">
        <f>INDEX(pitchers[ERA],MATCH('2013_roster_v1.4'!$A588*100+'2013_roster_v1.4'!$B588,pitchers[[rbikey]:[rbikey]],0))</f>
        <v>4.07</v>
      </c>
      <c r="G588">
        <f>INDEX(pitchers[SinkSpd],MATCH('2013_roster_v1.4'!$A588*100+'2013_roster_v1.4'!$B588,pitchers[[rbikey]:[rbikey]],0))</f>
        <v>170</v>
      </c>
      <c r="H588">
        <f>INDEX(pitchers[RegSpd],MATCH('2013_roster_v1.4'!$A588*100+'2013_roster_v1.4'!$B588,pitchers[[rbikey]:[rbikey]],0))</f>
        <v>182</v>
      </c>
      <c r="I588">
        <f>INDEX(pitchers[FastSpd],MATCH('2013_roster_v1.4'!$A588*100+'2013_roster_v1.4'!$B588,pitchers[[rbikey]:[rbikey]],0))</f>
        <v>208</v>
      </c>
      <c r="J588">
        <f>INDEX(pitchers[LCurve],MATCH('2013_roster_v1.4'!$A588*100+'2013_roster_v1.4'!$B588,pitchers[[rbikey]:[rbikey]],0))</f>
        <v>4</v>
      </c>
      <c r="K588">
        <f>INDEX(pitchers[RCurve],MATCH('2013_roster_v1.4'!$A588*100+'2013_roster_v1.4'!$B588,pitchers[[rbikey]:[rbikey]],0))</f>
        <v>6</v>
      </c>
      <c r="L588">
        <f>INDEX(pitchers[Stamina],MATCH('2013_roster_v1.4'!$A588*100+'2013_roster_v1.4'!$B588,pitchers[[rbikey]:[rbikey]],0))</f>
        <v>15</v>
      </c>
      <c r="M588">
        <v>118</v>
      </c>
      <c r="N588">
        <v>139</v>
      </c>
    </row>
    <row r="589" spans="1:14" x14ac:dyDescent="0.25">
      <c r="A589">
        <v>47</v>
      </c>
      <c r="B589">
        <v>20</v>
      </c>
      <c r="C589" t="str">
        <f>INDEX(pitchers[rbiname],MATCH('2013_roster_v1.4'!$A589*100+'2013_roster_v1.4'!$B589,pitchers[[rbikey]:[rbikey]],0))</f>
        <v>B.Farmer</v>
      </c>
      <c r="D589">
        <f>INDEX(pitchers[SinkerVal],MATCH('2013_roster_v1.4'!$A589*100+'2013_roster_v1.4'!$B589,pitchers[[rbikey]:[rbikey]],0))</f>
        <v>6</v>
      </c>
      <c r="E589">
        <f>INDEX(pitchers[Stance],MATCH('2013_roster_v1.4'!$A589*100+'2013_roster_v1.4'!$B589,pitchers[[rbikey]:[rbikey]],0))</f>
        <v>0</v>
      </c>
      <c r="F589">
        <f>INDEX(pitchers[ERA],MATCH('2013_roster_v1.4'!$A589*100+'2013_roster_v1.4'!$B589,pitchers[[rbikey]:[rbikey]],0))</f>
        <v>3.72</v>
      </c>
      <c r="G589">
        <f>INDEX(pitchers[SinkSpd],MATCH('2013_roster_v1.4'!$A589*100+'2013_roster_v1.4'!$B589,pitchers[[rbikey]:[rbikey]],0))</f>
        <v>173</v>
      </c>
      <c r="H589">
        <f>INDEX(pitchers[RegSpd],MATCH('2013_roster_v1.4'!$A589*100+'2013_roster_v1.4'!$B589,pitchers[[rbikey]:[rbikey]],0))</f>
        <v>184</v>
      </c>
      <c r="I589">
        <f>INDEX(pitchers[FastSpd],MATCH('2013_roster_v1.4'!$A589*100+'2013_roster_v1.4'!$B589,pitchers[[rbikey]:[rbikey]],0))</f>
        <v>211</v>
      </c>
      <c r="J589">
        <f>INDEX(pitchers[LCurve],MATCH('2013_roster_v1.4'!$A589*100+'2013_roster_v1.4'!$B589,pitchers[[rbikey]:[rbikey]],0))</f>
        <v>8</v>
      </c>
      <c r="K589">
        <f>INDEX(pitchers[RCurve],MATCH('2013_roster_v1.4'!$A589*100+'2013_roster_v1.4'!$B589,pitchers[[rbikey]:[rbikey]],0))</f>
        <v>5</v>
      </c>
      <c r="L589">
        <f>INDEX(pitchers[Stamina],MATCH('2013_roster_v1.4'!$A589*100+'2013_roster_v1.4'!$B589,pitchers[[rbikey]:[rbikey]],0))</f>
        <v>15</v>
      </c>
      <c r="M589">
        <v>118</v>
      </c>
      <c r="N589">
        <v>139</v>
      </c>
    </row>
    <row r="590" spans="1:14" x14ac:dyDescent="0.25">
      <c r="A590">
        <v>47</v>
      </c>
      <c r="B590">
        <v>21</v>
      </c>
      <c r="C590" t="str">
        <f>INDEX(pitchers[rbiname],MATCH('2013_roster_v1.4'!$A590*100+'2013_roster_v1.4'!$B590,pitchers[[rbikey]:[rbikey]],0))</f>
        <v>Jimenez</v>
      </c>
      <c r="D590">
        <f>INDEX(pitchers[SinkerVal],MATCH('2013_roster_v1.4'!$A590*100+'2013_roster_v1.4'!$B590,pitchers[[rbikey]:[rbikey]],0))</f>
        <v>5</v>
      </c>
      <c r="E590">
        <f>INDEX(pitchers[Stance],MATCH('2013_roster_v1.4'!$A590*100+'2013_roster_v1.4'!$B590,pitchers[[rbikey]:[rbikey]],0))</f>
        <v>0</v>
      </c>
      <c r="F590">
        <f>INDEX(pitchers[ERA],MATCH('2013_roster_v1.4'!$A590*100+'2013_roster_v1.4'!$B590,pitchers[[rbikey]:[rbikey]],0))</f>
        <v>4.37</v>
      </c>
      <c r="G590">
        <f>INDEX(pitchers[SinkSpd],MATCH('2013_roster_v1.4'!$A590*100+'2013_roster_v1.4'!$B590,pitchers[[rbikey]:[rbikey]],0))</f>
        <v>174</v>
      </c>
      <c r="H590">
        <f>INDEX(pitchers[RegSpd],MATCH('2013_roster_v1.4'!$A590*100+'2013_roster_v1.4'!$B590,pitchers[[rbikey]:[rbikey]],0))</f>
        <v>188</v>
      </c>
      <c r="I590">
        <f>INDEX(pitchers[FastSpd],MATCH('2013_roster_v1.4'!$A590*100+'2013_roster_v1.4'!$B590,pitchers[[rbikey]:[rbikey]],0))</f>
        <v>214</v>
      </c>
      <c r="J590">
        <f>INDEX(pitchers[LCurve],MATCH('2013_roster_v1.4'!$A590*100+'2013_roster_v1.4'!$B590,pitchers[[rbikey]:[rbikey]],0))</f>
        <v>7</v>
      </c>
      <c r="K590">
        <f>INDEX(pitchers[RCurve],MATCH('2013_roster_v1.4'!$A590*100+'2013_roster_v1.4'!$B590,pitchers[[rbikey]:[rbikey]],0))</f>
        <v>5</v>
      </c>
      <c r="L590">
        <f>INDEX(pitchers[Stamina],MATCH('2013_roster_v1.4'!$A590*100+'2013_roster_v1.4'!$B590,pitchers[[rbikey]:[rbikey]],0))</f>
        <v>15</v>
      </c>
      <c r="M590">
        <v>120</v>
      </c>
      <c r="N590">
        <v>136</v>
      </c>
    </row>
    <row r="591" spans="1:14" x14ac:dyDescent="0.25">
      <c r="A591">
        <v>47</v>
      </c>
      <c r="B591">
        <v>22</v>
      </c>
      <c r="C591" t="str">
        <f>INDEX(pitchers[rbiname],MATCH('2013_roster_v1.4'!$A591*100+'2013_roster_v1.4'!$B591,pitchers[[rbikey]:[rbikey]],0))</f>
        <v>VerHagen</v>
      </c>
      <c r="D591">
        <f>INDEX(pitchers[SinkerVal],MATCH('2013_roster_v1.4'!$A591*100+'2013_roster_v1.4'!$B591,pitchers[[rbikey]:[rbikey]],0))</f>
        <v>3</v>
      </c>
      <c r="E591">
        <f>INDEX(pitchers[Stance],MATCH('2013_roster_v1.4'!$A591*100+'2013_roster_v1.4'!$B591,pitchers[[rbikey]:[rbikey]],0))</f>
        <v>0</v>
      </c>
      <c r="F591">
        <f>INDEX(pitchers[ERA],MATCH('2013_roster_v1.4'!$A591*100+'2013_roster_v1.4'!$B591,pitchers[[rbikey]:[rbikey]],0))</f>
        <v>5.9</v>
      </c>
      <c r="G591">
        <f>INDEX(pitchers[SinkSpd],MATCH('2013_roster_v1.4'!$A591*100+'2013_roster_v1.4'!$B591,pitchers[[rbikey]:[rbikey]],0))</f>
        <v>168</v>
      </c>
      <c r="H591">
        <f>INDEX(pitchers[RegSpd],MATCH('2013_roster_v1.4'!$A591*100+'2013_roster_v1.4'!$B591,pitchers[[rbikey]:[rbikey]],0))</f>
        <v>180</v>
      </c>
      <c r="I591">
        <f>INDEX(pitchers[FastSpd],MATCH('2013_roster_v1.4'!$A591*100+'2013_roster_v1.4'!$B591,pitchers[[rbikey]:[rbikey]],0))</f>
        <v>207</v>
      </c>
      <c r="J591">
        <f>INDEX(pitchers[LCurve],MATCH('2013_roster_v1.4'!$A591*100+'2013_roster_v1.4'!$B591,pitchers[[rbikey]:[rbikey]],0))</f>
        <v>4</v>
      </c>
      <c r="K591">
        <f>INDEX(pitchers[RCurve],MATCH('2013_roster_v1.4'!$A591*100+'2013_roster_v1.4'!$B591,pitchers[[rbikey]:[rbikey]],0))</f>
        <v>2</v>
      </c>
      <c r="L591">
        <f>INDEX(pitchers[Stamina],MATCH('2013_roster_v1.4'!$A591*100+'2013_roster_v1.4'!$B591,pitchers[[rbikey]:[rbikey]],0))</f>
        <v>15</v>
      </c>
      <c r="M591">
        <v>120</v>
      </c>
      <c r="N591">
        <v>136</v>
      </c>
    </row>
    <row r="592" spans="1:14" x14ac:dyDescent="0.25">
      <c r="A592">
        <v>47</v>
      </c>
      <c r="B592">
        <v>23</v>
      </c>
      <c r="C592" t="str">
        <f>INDEX(pitchers[rbiname],MATCH('2013_roster_v1.4'!$A592*100+'2013_roster_v1.4'!$B592,pitchers[[rbikey]:[rbikey]],0))</f>
        <v>G.Soto</v>
      </c>
      <c r="D592">
        <f>INDEX(pitchers[SinkerVal],MATCH('2013_roster_v1.4'!$A592*100+'2013_roster_v1.4'!$B592,pitchers[[rbikey]:[rbikey]],0))</f>
        <v>1</v>
      </c>
      <c r="E592">
        <f>INDEX(pitchers[Stance],MATCH('2013_roster_v1.4'!$A592*100+'2013_roster_v1.4'!$B592,pitchers[[rbikey]:[rbikey]],0))</f>
        <v>1</v>
      </c>
      <c r="F592">
        <f>INDEX(pitchers[ERA],MATCH('2013_roster_v1.4'!$A592*100+'2013_roster_v1.4'!$B592,pitchers[[rbikey]:[rbikey]],0))</f>
        <v>5.77</v>
      </c>
      <c r="G592">
        <f>INDEX(pitchers[SinkSpd],MATCH('2013_roster_v1.4'!$A592*100+'2013_roster_v1.4'!$B592,pitchers[[rbikey]:[rbikey]],0))</f>
        <v>165</v>
      </c>
      <c r="H592">
        <f>INDEX(pitchers[RegSpd],MATCH('2013_roster_v1.4'!$A592*100+'2013_roster_v1.4'!$B592,pitchers[[rbikey]:[rbikey]],0))</f>
        <v>178</v>
      </c>
      <c r="I592">
        <f>INDEX(pitchers[FastSpd],MATCH('2013_roster_v1.4'!$A592*100+'2013_roster_v1.4'!$B592,pitchers[[rbikey]:[rbikey]],0))</f>
        <v>204</v>
      </c>
      <c r="J592">
        <f>INDEX(pitchers[LCurve],MATCH('2013_roster_v1.4'!$A592*100+'2013_roster_v1.4'!$B592,pitchers[[rbikey]:[rbikey]],0))</f>
        <v>0</v>
      </c>
      <c r="K592">
        <f>INDEX(pitchers[RCurve],MATCH('2013_roster_v1.4'!$A592*100+'2013_roster_v1.4'!$B592,pitchers[[rbikey]:[rbikey]],0))</f>
        <v>1</v>
      </c>
      <c r="L592">
        <f>INDEX(pitchers[Stamina],MATCH('2013_roster_v1.4'!$A592*100+'2013_roster_v1.4'!$B592,pitchers[[rbikey]:[rbikey]],0))</f>
        <v>15</v>
      </c>
      <c r="M592">
        <v>120</v>
      </c>
      <c r="N592">
        <v>136</v>
      </c>
    </row>
    <row r="593" spans="1:14" x14ac:dyDescent="0.25">
      <c r="A593">
        <v>48</v>
      </c>
      <c r="B593">
        <v>14</v>
      </c>
      <c r="C593" t="str">
        <f>INDEX(pitchers[rbiname],MATCH('2013_roster_v1.4'!$A593*100+'2013_roster_v1.4'!$B593,pitchers[[rbikey]:[rbikey]],0))</f>
        <v>M.Fiers</v>
      </c>
      <c r="D593">
        <f>INDEX(pitchers[SinkerVal],MATCH('2013_roster_v1.4'!$A593*100+'2013_roster_v1.4'!$B593,pitchers[[rbikey]:[rbikey]],0))</f>
        <v>8</v>
      </c>
      <c r="E593">
        <f>INDEX(pitchers[Stance],MATCH('2013_roster_v1.4'!$A593*100+'2013_roster_v1.4'!$B593,pitchers[[rbikey]:[rbikey]],0))</f>
        <v>0</v>
      </c>
      <c r="F593">
        <f>INDEX(pitchers[ERA],MATCH('2013_roster_v1.4'!$A593*100+'2013_roster_v1.4'!$B593,pitchers[[rbikey]:[rbikey]],0))</f>
        <v>3.9</v>
      </c>
      <c r="G593">
        <f>INDEX(pitchers[SinkSpd],MATCH('2013_roster_v1.4'!$A593*100+'2013_roster_v1.4'!$B593,pitchers[[rbikey]:[rbikey]],0))</f>
        <v>160</v>
      </c>
      <c r="H593">
        <f>INDEX(pitchers[RegSpd],MATCH('2013_roster_v1.4'!$A593*100+'2013_roster_v1.4'!$B593,pitchers[[rbikey]:[rbikey]],0))</f>
        <v>175</v>
      </c>
      <c r="I593">
        <f>INDEX(pitchers[FastSpd],MATCH('2013_roster_v1.4'!$A593*100+'2013_roster_v1.4'!$B593,pitchers[[rbikey]:[rbikey]],0))</f>
        <v>200</v>
      </c>
      <c r="J593">
        <f>INDEX(pitchers[LCurve],MATCH('2013_roster_v1.4'!$A593*100+'2013_roster_v1.4'!$B593,pitchers[[rbikey]:[rbikey]],0))</f>
        <v>9</v>
      </c>
      <c r="K593">
        <f>INDEX(pitchers[RCurve],MATCH('2013_roster_v1.4'!$A593*100+'2013_roster_v1.4'!$B593,pitchers[[rbikey]:[rbikey]],0))</f>
        <v>6</v>
      </c>
      <c r="L593">
        <f>INDEX(pitchers[Stamina],MATCH('2013_roster_v1.4'!$A593*100+'2013_roster_v1.4'!$B593,pitchers[[rbikey]:[rbikey]],0))</f>
        <v>50</v>
      </c>
      <c r="M593">
        <v>114</v>
      </c>
      <c r="N593">
        <v>140</v>
      </c>
    </row>
    <row r="594" spans="1:14" x14ac:dyDescent="0.25">
      <c r="A594">
        <v>48</v>
      </c>
      <c r="B594">
        <v>15</v>
      </c>
      <c r="C594" t="str">
        <f>INDEX(pitchers[rbiname],MATCH('2013_roster_v1.4'!$A594*100+'2013_roster_v1.4'!$B594,pitchers[[rbikey]:[rbikey]],0))</f>
        <v>Anderson</v>
      </c>
      <c r="D594">
        <f>INDEX(pitchers[SinkerVal],MATCH('2013_roster_v1.4'!$A594*100+'2013_roster_v1.4'!$B594,pitchers[[rbikey]:[rbikey]],0))</f>
        <v>6</v>
      </c>
      <c r="E594">
        <f>INDEX(pitchers[Stance],MATCH('2013_roster_v1.4'!$A594*100+'2013_roster_v1.4'!$B594,pitchers[[rbikey]:[rbikey]],0))</f>
        <v>1</v>
      </c>
      <c r="F594">
        <f>INDEX(pitchers[ERA],MATCH('2013_roster_v1.4'!$A594*100+'2013_roster_v1.4'!$B594,pitchers[[rbikey]:[rbikey]],0))</f>
        <v>3.89</v>
      </c>
      <c r="G594">
        <f>INDEX(pitchers[SinkSpd],MATCH('2013_roster_v1.4'!$A594*100+'2013_roster_v1.4'!$B594,pitchers[[rbikey]:[rbikey]],0))</f>
        <v>151</v>
      </c>
      <c r="H594">
        <f>INDEX(pitchers[RegSpd],MATCH('2013_roster_v1.4'!$A594*100+'2013_roster_v1.4'!$B594,pitchers[[rbikey]:[rbikey]],0))</f>
        <v>169</v>
      </c>
      <c r="I594">
        <f>INDEX(pitchers[FastSpd],MATCH('2013_roster_v1.4'!$A594*100+'2013_roster_v1.4'!$B594,pitchers[[rbikey]:[rbikey]],0))</f>
        <v>191</v>
      </c>
      <c r="J594">
        <f>INDEX(pitchers[LCurve],MATCH('2013_roster_v1.4'!$A594*100+'2013_roster_v1.4'!$B594,pitchers[[rbikey]:[rbikey]],0))</f>
        <v>5</v>
      </c>
      <c r="K594">
        <f>INDEX(pitchers[RCurve],MATCH('2013_roster_v1.4'!$A594*100+'2013_roster_v1.4'!$B594,pitchers[[rbikey]:[rbikey]],0))</f>
        <v>7</v>
      </c>
      <c r="L594">
        <f>INDEX(pitchers[Stamina],MATCH('2013_roster_v1.4'!$A594*100+'2013_roster_v1.4'!$B594,pitchers[[rbikey]:[rbikey]],0))</f>
        <v>50</v>
      </c>
      <c r="M594">
        <v>114</v>
      </c>
      <c r="N594">
        <v>142</v>
      </c>
    </row>
    <row r="595" spans="1:14" x14ac:dyDescent="0.25">
      <c r="A595">
        <v>48</v>
      </c>
      <c r="B595">
        <v>16</v>
      </c>
      <c r="C595" t="str">
        <f>INDEX(pitchers[rbiname],MATCH('2013_roster_v1.4'!$A595*100+'2013_roster_v1.4'!$B595,pitchers[[rbikey]:[rbikey]],0))</f>
        <v>Bassitt</v>
      </c>
      <c r="D595">
        <f>INDEX(pitchers[SinkerVal],MATCH('2013_roster_v1.4'!$A595*100+'2013_roster_v1.4'!$B595,pitchers[[rbikey]:[rbikey]],0))</f>
        <v>8</v>
      </c>
      <c r="E595">
        <f>INDEX(pitchers[Stance],MATCH('2013_roster_v1.4'!$A595*100+'2013_roster_v1.4'!$B595,pitchers[[rbikey]:[rbikey]],0))</f>
        <v>0</v>
      </c>
      <c r="F595">
        <f>INDEX(pitchers[ERA],MATCH('2013_roster_v1.4'!$A595*100+'2013_roster_v1.4'!$B595,pitchers[[rbikey]:[rbikey]],0))</f>
        <v>3.81</v>
      </c>
      <c r="G595">
        <f>INDEX(pitchers[SinkSpd],MATCH('2013_roster_v1.4'!$A595*100+'2013_roster_v1.4'!$B595,pitchers[[rbikey]:[rbikey]],0))</f>
        <v>171</v>
      </c>
      <c r="H595">
        <f>INDEX(pitchers[RegSpd],MATCH('2013_roster_v1.4'!$A595*100+'2013_roster_v1.4'!$B595,pitchers[[rbikey]:[rbikey]],0))</f>
        <v>183</v>
      </c>
      <c r="I595">
        <f>INDEX(pitchers[FastSpd],MATCH('2013_roster_v1.4'!$A595*100+'2013_roster_v1.4'!$B595,pitchers[[rbikey]:[rbikey]],0))</f>
        <v>209</v>
      </c>
      <c r="J595">
        <f>INDEX(pitchers[LCurve],MATCH('2013_roster_v1.4'!$A595*100+'2013_roster_v1.4'!$B595,pitchers[[rbikey]:[rbikey]],0))</f>
        <v>9</v>
      </c>
      <c r="K595">
        <f>INDEX(pitchers[RCurve],MATCH('2013_roster_v1.4'!$A595*100+'2013_roster_v1.4'!$B595,pitchers[[rbikey]:[rbikey]],0))</f>
        <v>6</v>
      </c>
      <c r="L595">
        <f>INDEX(pitchers[Stamina],MATCH('2013_roster_v1.4'!$A595*100+'2013_roster_v1.4'!$B595,pitchers[[rbikey]:[rbikey]],0))</f>
        <v>48</v>
      </c>
      <c r="M595">
        <v>117</v>
      </c>
      <c r="N595">
        <v>139</v>
      </c>
    </row>
    <row r="596" spans="1:14" x14ac:dyDescent="0.25">
      <c r="A596">
        <v>48</v>
      </c>
      <c r="B596">
        <v>17</v>
      </c>
      <c r="C596" t="str">
        <f>INDEX(pitchers[rbiname],MATCH('2013_roster_v1.4'!$A596*100+'2013_roster_v1.4'!$B596,pitchers[[rbikey]:[rbikey]],0))</f>
        <v>F.Montas</v>
      </c>
      <c r="D596">
        <f>INDEX(pitchers[SinkerVal],MATCH('2013_roster_v1.4'!$A596*100+'2013_roster_v1.4'!$B596,pitchers[[rbikey]:[rbikey]],0))</f>
        <v>10</v>
      </c>
      <c r="E596">
        <f>INDEX(pitchers[Stance],MATCH('2013_roster_v1.4'!$A596*100+'2013_roster_v1.4'!$B596,pitchers[[rbikey]:[rbikey]],0))</f>
        <v>0</v>
      </c>
      <c r="F596">
        <f>INDEX(pitchers[ERA],MATCH('2013_roster_v1.4'!$A596*100+'2013_roster_v1.4'!$B596,pitchers[[rbikey]:[rbikey]],0))</f>
        <v>2.63</v>
      </c>
      <c r="G596">
        <f>INDEX(pitchers[SinkSpd],MATCH('2013_roster_v1.4'!$A596*100+'2013_roster_v1.4'!$B596,pitchers[[rbikey]:[rbikey]],0))</f>
        <v>173</v>
      </c>
      <c r="H596">
        <f>INDEX(pitchers[RegSpd],MATCH('2013_roster_v1.4'!$A596*100+'2013_roster_v1.4'!$B596,pitchers[[rbikey]:[rbikey]],0))</f>
        <v>184</v>
      </c>
      <c r="I596">
        <f>INDEX(pitchers[FastSpd],MATCH('2013_roster_v1.4'!$A596*100+'2013_roster_v1.4'!$B596,pitchers[[rbikey]:[rbikey]],0))</f>
        <v>211</v>
      </c>
      <c r="J596">
        <f>INDEX(pitchers[LCurve],MATCH('2013_roster_v1.4'!$A596*100+'2013_roster_v1.4'!$B596,pitchers[[rbikey]:[rbikey]],0))</f>
        <v>10</v>
      </c>
      <c r="K596">
        <f>INDEX(pitchers[RCurve],MATCH('2013_roster_v1.4'!$A596*100+'2013_roster_v1.4'!$B596,pitchers[[rbikey]:[rbikey]],0))</f>
        <v>7</v>
      </c>
      <c r="L596">
        <f>INDEX(pitchers[Stamina],MATCH('2013_roster_v1.4'!$A596*100+'2013_roster_v1.4'!$B596,pitchers[[rbikey]:[rbikey]],0))</f>
        <v>51</v>
      </c>
      <c r="M596">
        <v>120</v>
      </c>
      <c r="N596">
        <v>138</v>
      </c>
    </row>
    <row r="597" spans="1:14" x14ac:dyDescent="0.25">
      <c r="A597">
        <v>48</v>
      </c>
      <c r="B597">
        <v>18</v>
      </c>
      <c r="C597" t="str">
        <f>INDEX(pitchers[rbiname],MATCH('2013_roster_v1.4'!$A597*100+'2013_roster_v1.4'!$B597,pitchers[[rbikey]:[rbikey]],0))</f>
        <v>Hendriks</v>
      </c>
      <c r="D597">
        <f>INDEX(pitchers[SinkerVal],MATCH('2013_roster_v1.4'!$A597*100+'2013_roster_v1.4'!$B597,pitchers[[rbikey]:[rbikey]],0))</f>
        <v>12</v>
      </c>
      <c r="E597">
        <f>INDEX(pitchers[Stance],MATCH('2013_roster_v1.4'!$A597*100+'2013_roster_v1.4'!$B597,pitchers[[rbikey]:[rbikey]],0))</f>
        <v>0</v>
      </c>
      <c r="F597">
        <f>INDEX(pitchers[ERA],MATCH('2013_roster_v1.4'!$A597*100+'2013_roster_v1.4'!$B597,pitchers[[rbikey]:[rbikey]],0))</f>
        <v>1.8</v>
      </c>
      <c r="G597">
        <f>INDEX(pitchers[SinkSpd],MATCH('2013_roster_v1.4'!$A597*100+'2013_roster_v1.4'!$B597,pitchers[[rbikey]:[rbikey]],0))</f>
        <v>173</v>
      </c>
      <c r="H597">
        <f>INDEX(pitchers[RegSpd],MATCH('2013_roster_v1.4'!$A597*100+'2013_roster_v1.4'!$B597,pitchers[[rbikey]:[rbikey]],0))</f>
        <v>189</v>
      </c>
      <c r="I597">
        <f>INDEX(pitchers[FastSpd],MATCH('2013_roster_v1.4'!$A597*100+'2013_roster_v1.4'!$B597,pitchers[[rbikey]:[rbikey]],0))</f>
        <v>215</v>
      </c>
      <c r="J597">
        <f>INDEX(pitchers[LCurve],MATCH('2013_roster_v1.4'!$A597*100+'2013_roster_v1.4'!$B597,pitchers[[rbikey]:[rbikey]],0))</f>
        <v>12</v>
      </c>
      <c r="K597">
        <f>INDEX(pitchers[RCurve],MATCH('2013_roster_v1.4'!$A597*100+'2013_roster_v1.4'!$B597,pitchers[[rbikey]:[rbikey]],0))</f>
        <v>8</v>
      </c>
      <c r="L597">
        <f>INDEX(pitchers[Stamina],MATCH('2013_roster_v1.4'!$A597*100+'2013_roster_v1.4'!$B597,pitchers[[rbikey]:[rbikey]],0))</f>
        <v>15</v>
      </c>
      <c r="M597">
        <v>116</v>
      </c>
      <c r="N597">
        <v>140</v>
      </c>
    </row>
    <row r="598" spans="1:14" x14ac:dyDescent="0.25">
      <c r="A598">
        <v>48</v>
      </c>
      <c r="B598">
        <v>19</v>
      </c>
      <c r="C598" t="str">
        <f>INDEX(pitchers[rbiname],MATCH('2013_roster_v1.4'!$A598*100+'2013_roster_v1.4'!$B598,pitchers[[rbikey]:[rbikey]],0))</f>
        <v>Y.Petit</v>
      </c>
      <c r="D598">
        <f>INDEX(pitchers[SinkerVal],MATCH('2013_roster_v1.4'!$A598*100+'2013_roster_v1.4'!$B598,pitchers[[rbikey]:[rbikey]],0))</f>
        <v>12</v>
      </c>
      <c r="E598">
        <f>INDEX(pitchers[Stance],MATCH('2013_roster_v1.4'!$A598*100+'2013_roster_v1.4'!$B598,pitchers[[rbikey]:[rbikey]],0))</f>
        <v>0</v>
      </c>
      <c r="F598">
        <f>INDEX(pitchers[ERA],MATCH('2013_roster_v1.4'!$A598*100+'2013_roster_v1.4'!$B598,pitchers[[rbikey]:[rbikey]],0))</f>
        <v>2.71</v>
      </c>
      <c r="G598">
        <f>INDEX(pitchers[SinkSpd],MATCH('2013_roster_v1.4'!$A598*100+'2013_roster_v1.4'!$B598,pitchers[[rbikey]:[rbikey]],0))</f>
        <v>167</v>
      </c>
      <c r="H598">
        <f>INDEX(pitchers[RegSpd],MATCH('2013_roster_v1.4'!$A598*100+'2013_roster_v1.4'!$B598,pitchers[[rbikey]:[rbikey]],0))</f>
        <v>180</v>
      </c>
      <c r="I598">
        <f>INDEX(pitchers[FastSpd],MATCH('2013_roster_v1.4'!$A598*100+'2013_roster_v1.4'!$B598,pitchers[[rbikey]:[rbikey]],0))</f>
        <v>207</v>
      </c>
      <c r="J598">
        <f>INDEX(pitchers[LCurve],MATCH('2013_roster_v1.4'!$A598*100+'2013_roster_v1.4'!$B598,pitchers[[rbikey]:[rbikey]],0))</f>
        <v>14</v>
      </c>
      <c r="K598">
        <f>INDEX(pitchers[RCurve],MATCH('2013_roster_v1.4'!$A598*100+'2013_roster_v1.4'!$B598,pitchers[[rbikey]:[rbikey]],0))</f>
        <v>9</v>
      </c>
      <c r="L598">
        <f>INDEX(pitchers[Stamina],MATCH('2013_roster_v1.4'!$A598*100+'2013_roster_v1.4'!$B598,pitchers[[rbikey]:[rbikey]],0))</f>
        <v>15</v>
      </c>
      <c r="M598">
        <v>116</v>
      </c>
      <c r="N598">
        <v>140</v>
      </c>
    </row>
    <row r="599" spans="1:14" x14ac:dyDescent="0.25">
      <c r="A599">
        <v>48</v>
      </c>
      <c r="B599">
        <v>20</v>
      </c>
      <c r="C599" t="str">
        <f>INDEX(pitchers[rbiname],MATCH('2013_roster_v1.4'!$A599*100+'2013_roster_v1.4'!$B599,pitchers[[rbikey]:[rbikey]],0))</f>
        <v>H.Bailey</v>
      </c>
      <c r="D599">
        <f>INDEX(pitchers[SinkerVal],MATCH('2013_roster_v1.4'!$A599*100+'2013_roster_v1.4'!$B599,pitchers[[rbikey]:[rbikey]],0))</f>
        <v>8</v>
      </c>
      <c r="E599">
        <f>INDEX(pitchers[Stance],MATCH('2013_roster_v1.4'!$A599*100+'2013_roster_v1.4'!$B599,pitchers[[rbikey]:[rbikey]],0))</f>
        <v>0</v>
      </c>
      <c r="F599">
        <f>INDEX(pitchers[ERA],MATCH('2013_roster_v1.4'!$A599*100+'2013_roster_v1.4'!$B599,pitchers[[rbikey]:[rbikey]],0))</f>
        <v>4.3</v>
      </c>
      <c r="G599">
        <f>INDEX(pitchers[SinkSpd],MATCH('2013_roster_v1.4'!$A599*100+'2013_roster_v1.4'!$B599,pitchers[[rbikey]:[rbikey]],0))</f>
        <v>170</v>
      </c>
      <c r="H599">
        <f>INDEX(pitchers[RegSpd],MATCH('2013_roster_v1.4'!$A599*100+'2013_roster_v1.4'!$B599,pitchers[[rbikey]:[rbikey]],0))</f>
        <v>181</v>
      </c>
      <c r="I599">
        <f>INDEX(pitchers[FastSpd],MATCH('2013_roster_v1.4'!$A599*100+'2013_roster_v1.4'!$B599,pitchers[[rbikey]:[rbikey]],0))</f>
        <v>208</v>
      </c>
      <c r="J599">
        <f>INDEX(pitchers[LCurve],MATCH('2013_roster_v1.4'!$A599*100+'2013_roster_v1.4'!$B599,pitchers[[rbikey]:[rbikey]],0))</f>
        <v>9</v>
      </c>
      <c r="K599">
        <f>INDEX(pitchers[RCurve],MATCH('2013_roster_v1.4'!$A599*100+'2013_roster_v1.4'!$B599,pitchers[[rbikey]:[rbikey]],0))</f>
        <v>6</v>
      </c>
      <c r="L599">
        <f>INDEX(pitchers[Stamina],MATCH('2013_roster_v1.4'!$A599*100+'2013_roster_v1.4'!$B599,pitchers[[rbikey]:[rbikey]],0))</f>
        <v>15</v>
      </c>
      <c r="M599">
        <v>115</v>
      </c>
      <c r="N599">
        <v>141</v>
      </c>
    </row>
    <row r="600" spans="1:14" x14ac:dyDescent="0.25">
      <c r="A600">
        <v>48</v>
      </c>
      <c r="B600">
        <v>21</v>
      </c>
      <c r="C600" t="str">
        <f>INDEX(pitchers[rbiname],MATCH('2013_roster_v1.4'!$A600*100+'2013_roster_v1.4'!$B600,pitchers[[rbikey]:[rbikey]],0))</f>
        <v>J.Soria</v>
      </c>
      <c r="D600">
        <f>INDEX(pitchers[SinkerVal],MATCH('2013_roster_v1.4'!$A600*100+'2013_roster_v1.4'!$B600,pitchers[[rbikey]:[rbikey]],0))</f>
        <v>12</v>
      </c>
      <c r="E600">
        <f>INDEX(pitchers[Stance],MATCH('2013_roster_v1.4'!$A600*100+'2013_roster_v1.4'!$B600,pitchers[[rbikey]:[rbikey]],0))</f>
        <v>0</v>
      </c>
      <c r="F600">
        <f>INDEX(pitchers[ERA],MATCH('2013_roster_v1.4'!$A600*100+'2013_roster_v1.4'!$B600,pitchers[[rbikey]:[rbikey]],0))</f>
        <v>4.3</v>
      </c>
      <c r="G600">
        <f>INDEX(pitchers[SinkSpd],MATCH('2013_roster_v1.4'!$A600*100+'2013_roster_v1.4'!$B600,pitchers[[rbikey]:[rbikey]],0))</f>
        <v>174</v>
      </c>
      <c r="H600">
        <f>INDEX(pitchers[RegSpd],MATCH('2013_roster_v1.4'!$A600*100+'2013_roster_v1.4'!$B600,pitchers[[rbikey]:[rbikey]],0))</f>
        <v>186</v>
      </c>
      <c r="I600">
        <f>INDEX(pitchers[FastSpd],MATCH('2013_roster_v1.4'!$A600*100+'2013_roster_v1.4'!$B600,pitchers[[rbikey]:[rbikey]],0))</f>
        <v>212</v>
      </c>
      <c r="J600">
        <f>INDEX(pitchers[LCurve],MATCH('2013_roster_v1.4'!$A600*100+'2013_roster_v1.4'!$B600,pitchers[[rbikey]:[rbikey]],0))</f>
        <v>11</v>
      </c>
      <c r="K600">
        <f>INDEX(pitchers[RCurve],MATCH('2013_roster_v1.4'!$A600*100+'2013_roster_v1.4'!$B600,pitchers[[rbikey]:[rbikey]],0))</f>
        <v>7</v>
      </c>
      <c r="L600">
        <f>INDEX(pitchers[Stamina],MATCH('2013_roster_v1.4'!$A600*100+'2013_roster_v1.4'!$B600,pitchers[[rbikey]:[rbikey]],0))</f>
        <v>15</v>
      </c>
      <c r="M600">
        <v>114</v>
      </c>
      <c r="N600">
        <v>140</v>
      </c>
    </row>
    <row r="601" spans="1:14" x14ac:dyDescent="0.25">
      <c r="A601">
        <v>48</v>
      </c>
      <c r="B601">
        <v>22</v>
      </c>
      <c r="C601" t="str">
        <f>INDEX(pitchers[rbiname],MATCH('2013_roster_v1.4'!$A601*100+'2013_roster_v1.4'!$B601,pitchers[[rbikey]:[rbikey]],0))</f>
        <v>Trivino</v>
      </c>
      <c r="D601">
        <f>INDEX(pitchers[SinkerVal],MATCH('2013_roster_v1.4'!$A601*100+'2013_roster_v1.4'!$B601,pitchers[[rbikey]:[rbikey]],0))</f>
        <v>3</v>
      </c>
      <c r="E601">
        <f>INDEX(pitchers[Stance],MATCH('2013_roster_v1.4'!$A601*100+'2013_roster_v1.4'!$B601,pitchers[[rbikey]:[rbikey]],0))</f>
        <v>0</v>
      </c>
      <c r="F601">
        <f>INDEX(pitchers[ERA],MATCH('2013_roster_v1.4'!$A601*100+'2013_roster_v1.4'!$B601,pitchers[[rbikey]:[rbikey]],0))</f>
        <v>5.25</v>
      </c>
      <c r="G601">
        <f>INDEX(pitchers[SinkSpd],MATCH('2013_roster_v1.4'!$A601*100+'2013_roster_v1.4'!$B601,pitchers[[rbikey]:[rbikey]],0))</f>
        <v>170</v>
      </c>
      <c r="H601">
        <f>INDEX(pitchers[RegSpd],MATCH('2013_roster_v1.4'!$A601*100+'2013_roster_v1.4'!$B601,pitchers[[rbikey]:[rbikey]],0))</f>
        <v>182</v>
      </c>
      <c r="I601">
        <f>INDEX(pitchers[FastSpd],MATCH('2013_roster_v1.4'!$A601*100+'2013_roster_v1.4'!$B601,pitchers[[rbikey]:[rbikey]],0))</f>
        <v>209</v>
      </c>
      <c r="J601">
        <f>INDEX(pitchers[LCurve],MATCH('2013_roster_v1.4'!$A601*100+'2013_roster_v1.4'!$B601,pitchers[[rbikey]:[rbikey]],0))</f>
        <v>5</v>
      </c>
      <c r="K601">
        <f>INDEX(pitchers[RCurve],MATCH('2013_roster_v1.4'!$A601*100+'2013_roster_v1.4'!$B601,pitchers[[rbikey]:[rbikey]],0))</f>
        <v>3</v>
      </c>
      <c r="L601">
        <f>INDEX(pitchers[Stamina],MATCH('2013_roster_v1.4'!$A601*100+'2013_roster_v1.4'!$B601,pitchers[[rbikey]:[rbikey]],0))</f>
        <v>15</v>
      </c>
      <c r="M601">
        <v>114</v>
      </c>
      <c r="N601">
        <v>142</v>
      </c>
    </row>
    <row r="602" spans="1:14" x14ac:dyDescent="0.25">
      <c r="A602">
        <v>48</v>
      </c>
      <c r="B602">
        <v>23</v>
      </c>
      <c r="C602" t="str">
        <f>INDEX(pitchers[rbiname],MATCH('2013_roster_v1.4'!$A602*100+'2013_roster_v1.4'!$B602,pitchers[[rbikey]:[rbikey]],0))</f>
        <v>Mengden</v>
      </c>
      <c r="D602">
        <f>INDEX(pitchers[SinkerVal],MATCH('2013_roster_v1.4'!$A602*100+'2013_roster_v1.4'!$B602,pitchers[[rbikey]:[rbikey]],0))</f>
        <v>4</v>
      </c>
      <c r="E602">
        <f>INDEX(pitchers[Stance],MATCH('2013_roster_v1.4'!$A602*100+'2013_roster_v1.4'!$B602,pitchers[[rbikey]:[rbikey]],0))</f>
        <v>0</v>
      </c>
      <c r="F602">
        <f>INDEX(pitchers[ERA],MATCH('2013_roster_v1.4'!$A602*100+'2013_roster_v1.4'!$B602,pitchers[[rbikey]:[rbikey]],0))</f>
        <v>4.83</v>
      </c>
      <c r="G602">
        <f>INDEX(pitchers[SinkSpd],MATCH('2013_roster_v1.4'!$A602*100+'2013_roster_v1.4'!$B602,pitchers[[rbikey]:[rbikey]],0))</f>
        <v>161</v>
      </c>
      <c r="H602">
        <f>INDEX(pitchers[RegSpd],MATCH('2013_roster_v1.4'!$A602*100+'2013_roster_v1.4'!$B602,pitchers[[rbikey]:[rbikey]],0))</f>
        <v>176</v>
      </c>
      <c r="I602">
        <f>INDEX(pitchers[FastSpd],MATCH('2013_roster_v1.4'!$A602*100+'2013_roster_v1.4'!$B602,pitchers[[rbikey]:[rbikey]],0))</f>
        <v>201</v>
      </c>
      <c r="J602">
        <f>INDEX(pitchers[LCurve],MATCH('2013_roster_v1.4'!$A602*100+'2013_roster_v1.4'!$B602,pitchers[[rbikey]:[rbikey]],0))</f>
        <v>6</v>
      </c>
      <c r="K602">
        <f>INDEX(pitchers[RCurve],MATCH('2013_roster_v1.4'!$A602*100+'2013_roster_v1.4'!$B602,pitchers[[rbikey]:[rbikey]],0))</f>
        <v>4</v>
      </c>
      <c r="L602">
        <f>INDEX(pitchers[Stamina],MATCH('2013_roster_v1.4'!$A602*100+'2013_roster_v1.4'!$B602,pitchers[[rbikey]:[rbikey]],0))</f>
        <v>15</v>
      </c>
      <c r="M602">
        <v>120</v>
      </c>
      <c r="N602">
        <v>137</v>
      </c>
    </row>
    <row r="603" spans="1:14" x14ac:dyDescent="0.25">
      <c r="A603">
        <v>49</v>
      </c>
      <c r="B603">
        <v>14</v>
      </c>
      <c r="C603" t="str">
        <f>INDEX(pitchers[rbiname],MATCH('2013_roster_v1.4'!$A603*100+'2013_roster_v1.4'!$B603,pitchers[[rbikey]:[rbikey]],0))</f>
        <v>A.Nola</v>
      </c>
      <c r="D603">
        <f>INDEX(pitchers[SinkerVal],MATCH('2013_roster_v1.4'!$A603*100+'2013_roster_v1.4'!$B603,pitchers[[rbikey]:[rbikey]],0))</f>
        <v>6</v>
      </c>
      <c r="E603">
        <f>INDEX(pitchers[Stance],MATCH('2013_roster_v1.4'!$A603*100+'2013_roster_v1.4'!$B603,pitchers[[rbikey]:[rbikey]],0))</f>
        <v>0</v>
      </c>
      <c r="F603">
        <f>INDEX(pitchers[ERA],MATCH('2013_roster_v1.4'!$A603*100+'2013_roster_v1.4'!$B603,pitchers[[rbikey]:[rbikey]],0))</f>
        <v>3.87</v>
      </c>
      <c r="G603">
        <f>INDEX(pitchers[SinkSpd],MATCH('2013_roster_v1.4'!$A603*100+'2013_roster_v1.4'!$B603,pitchers[[rbikey]:[rbikey]],0))</f>
        <v>174</v>
      </c>
      <c r="H603">
        <f>INDEX(pitchers[RegSpd],MATCH('2013_roster_v1.4'!$A603*100+'2013_roster_v1.4'!$B603,pitchers[[rbikey]:[rbikey]],0))</f>
        <v>185</v>
      </c>
      <c r="I603">
        <f>INDEX(pitchers[FastSpd],MATCH('2013_roster_v1.4'!$A603*100+'2013_roster_v1.4'!$B603,pitchers[[rbikey]:[rbikey]],0))</f>
        <v>212</v>
      </c>
      <c r="J603">
        <f>INDEX(pitchers[LCurve],MATCH('2013_roster_v1.4'!$A603*100+'2013_roster_v1.4'!$B603,pitchers[[rbikey]:[rbikey]],0))</f>
        <v>8</v>
      </c>
      <c r="K603">
        <f>INDEX(pitchers[RCurve],MATCH('2013_roster_v1.4'!$A603*100+'2013_roster_v1.4'!$B603,pitchers[[rbikey]:[rbikey]],0))</f>
        <v>5</v>
      </c>
      <c r="L603">
        <f>INDEX(pitchers[Stamina],MATCH('2013_roster_v1.4'!$A603*100+'2013_roster_v1.4'!$B603,pitchers[[rbikey]:[rbikey]],0))</f>
        <v>51</v>
      </c>
      <c r="M603">
        <v>114</v>
      </c>
      <c r="N603">
        <v>141</v>
      </c>
    </row>
    <row r="604" spans="1:14" x14ac:dyDescent="0.25">
      <c r="A604">
        <v>49</v>
      </c>
      <c r="B604">
        <v>15</v>
      </c>
      <c r="C604" t="str">
        <f>INDEX(pitchers[rbiname],MATCH('2013_roster_v1.4'!$A604*100+'2013_roster_v1.4'!$B604,pitchers[[rbikey]:[rbikey]],0))</f>
        <v>Z.Eflin</v>
      </c>
      <c r="D604">
        <f>INDEX(pitchers[SinkerVal],MATCH('2013_roster_v1.4'!$A604*100+'2013_roster_v1.4'!$B604,pitchers[[rbikey]:[rbikey]],0))</f>
        <v>5</v>
      </c>
      <c r="E604">
        <f>INDEX(pitchers[Stance],MATCH('2013_roster_v1.4'!$A604*100+'2013_roster_v1.4'!$B604,pitchers[[rbikey]:[rbikey]],0))</f>
        <v>0</v>
      </c>
      <c r="F604">
        <f>INDEX(pitchers[ERA],MATCH('2013_roster_v1.4'!$A604*100+'2013_roster_v1.4'!$B604,pitchers[[rbikey]:[rbikey]],0))</f>
        <v>4.13</v>
      </c>
      <c r="G604">
        <f>INDEX(pitchers[SinkSpd],MATCH('2013_roster_v1.4'!$A604*100+'2013_roster_v1.4'!$B604,pitchers[[rbikey]:[rbikey]],0))</f>
        <v>165</v>
      </c>
      <c r="H604">
        <f>INDEX(pitchers[RegSpd],MATCH('2013_roster_v1.4'!$A604*100+'2013_roster_v1.4'!$B604,pitchers[[rbikey]:[rbikey]],0))</f>
        <v>178</v>
      </c>
      <c r="I604">
        <f>INDEX(pitchers[FastSpd],MATCH('2013_roster_v1.4'!$A604*100+'2013_roster_v1.4'!$B604,pitchers[[rbikey]:[rbikey]],0))</f>
        <v>205</v>
      </c>
      <c r="J604">
        <f>INDEX(pitchers[LCurve],MATCH('2013_roster_v1.4'!$A604*100+'2013_roster_v1.4'!$B604,pitchers[[rbikey]:[rbikey]],0))</f>
        <v>7</v>
      </c>
      <c r="K604">
        <f>INDEX(pitchers[RCurve],MATCH('2013_roster_v1.4'!$A604*100+'2013_roster_v1.4'!$B604,pitchers[[rbikey]:[rbikey]],0))</f>
        <v>5</v>
      </c>
      <c r="L604">
        <f>INDEX(pitchers[Stamina],MATCH('2013_roster_v1.4'!$A604*100+'2013_roster_v1.4'!$B604,pitchers[[rbikey]:[rbikey]],0))</f>
        <v>48</v>
      </c>
      <c r="M604">
        <v>115</v>
      </c>
      <c r="N604">
        <v>141</v>
      </c>
    </row>
    <row r="605" spans="1:14" x14ac:dyDescent="0.25">
      <c r="A605">
        <v>49</v>
      </c>
      <c r="B605">
        <v>16</v>
      </c>
      <c r="C605" t="str">
        <f>INDEX(pitchers[rbiname],MATCH('2013_roster_v1.4'!$A605*100+'2013_roster_v1.4'!$B605,pitchers[[rbikey]:[rbikey]],0))</f>
        <v>Arrieta</v>
      </c>
      <c r="D605">
        <f>INDEX(pitchers[SinkerVal],MATCH('2013_roster_v1.4'!$A605*100+'2013_roster_v1.4'!$B605,pitchers[[rbikey]:[rbikey]],0))</f>
        <v>4</v>
      </c>
      <c r="E605">
        <f>INDEX(pitchers[Stance],MATCH('2013_roster_v1.4'!$A605*100+'2013_roster_v1.4'!$B605,pitchers[[rbikey]:[rbikey]],0))</f>
        <v>0</v>
      </c>
      <c r="F605">
        <f>INDEX(pitchers[ERA],MATCH('2013_roster_v1.4'!$A605*100+'2013_roster_v1.4'!$B605,pitchers[[rbikey]:[rbikey]],0))</f>
        <v>4.6399999999999997</v>
      </c>
      <c r="G605">
        <f>INDEX(pitchers[SinkSpd],MATCH('2013_roster_v1.4'!$A605*100+'2013_roster_v1.4'!$B605,pitchers[[rbikey]:[rbikey]],0))</f>
        <v>166</v>
      </c>
      <c r="H605">
        <f>INDEX(pitchers[RegSpd],MATCH('2013_roster_v1.4'!$A605*100+'2013_roster_v1.4'!$B605,pitchers[[rbikey]:[rbikey]],0))</f>
        <v>179</v>
      </c>
      <c r="I605">
        <f>INDEX(pitchers[FastSpd],MATCH('2013_roster_v1.4'!$A605*100+'2013_roster_v1.4'!$B605,pitchers[[rbikey]:[rbikey]],0))</f>
        <v>205</v>
      </c>
      <c r="J605">
        <f>INDEX(pitchers[LCurve],MATCH('2013_roster_v1.4'!$A605*100+'2013_roster_v1.4'!$B605,pitchers[[rbikey]:[rbikey]],0))</f>
        <v>5</v>
      </c>
      <c r="K605">
        <f>INDEX(pitchers[RCurve],MATCH('2013_roster_v1.4'!$A605*100+'2013_roster_v1.4'!$B605,pitchers[[rbikey]:[rbikey]],0))</f>
        <v>4</v>
      </c>
      <c r="L605">
        <f>INDEX(pitchers[Stamina],MATCH('2013_roster_v1.4'!$A605*100+'2013_roster_v1.4'!$B605,pitchers[[rbikey]:[rbikey]],0))</f>
        <v>50</v>
      </c>
      <c r="M605">
        <v>112</v>
      </c>
      <c r="N605">
        <v>143</v>
      </c>
    </row>
    <row r="606" spans="1:14" x14ac:dyDescent="0.25">
      <c r="A606">
        <v>49</v>
      </c>
      <c r="B606">
        <v>17</v>
      </c>
      <c r="C606" t="str">
        <f>INDEX(pitchers[rbiname],MATCH('2013_roster_v1.4'!$A606*100+'2013_roster_v1.4'!$B606,pitchers[[rbikey]:[rbikey]],0))</f>
        <v>Velasque</v>
      </c>
      <c r="D606">
        <f>INDEX(pitchers[SinkerVal],MATCH('2013_roster_v1.4'!$A606*100+'2013_roster_v1.4'!$B606,pitchers[[rbikey]:[rbikey]],0))</f>
        <v>5</v>
      </c>
      <c r="E606">
        <f>INDEX(pitchers[Stance],MATCH('2013_roster_v1.4'!$A606*100+'2013_roster_v1.4'!$B606,pitchers[[rbikey]:[rbikey]],0))</f>
        <v>0</v>
      </c>
      <c r="F606">
        <f>INDEX(pitchers[ERA],MATCH('2013_roster_v1.4'!$A606*100+'2013_roster_v1.4'!$B606,pitchers[[rbikey]:[rbikey]],0))</f>
        <v>4.91</v>
      </c>
      <c r="G606">
        <f>INDEX(pitchers[SinkSpd],MATCH('2013_roster_v1.4'!$A606*100+'2013_roster_v1.4'!$B606,pitchers[[rbikey]:[rbikey]],0))</f>
        <v>173</v>
      </c>
      <c r="H606">
        <f>INDEX(pitchers[RegSpd],MATCH('2013_roster_v1.4'!$A606*100+'2013_roster_v1.4'!$B606,pitchers[[rbikey]:[rbikey]],0))</f>
        <v>185</v>
      </c>
      <c r="I606">
        <f>INDEX(pitchers[FastSpd],MATCH('2013_roster_v1.4'!$A606*100+'2013_roster_v1.4'!$B606,pitchers[[rbikey]:[rbikey]],0))</f>
        <v>212</v>
      </c>
      <c r="J606">
        <f>INDEX(pitchers[LCurve],MATCH('2013_roster_v1.4'!$A606*100+'2013_roster_v1.4'!$B606,pitchers[[rbikey]:[rbikey]],0))</f>
        <v>6</v>
      </c>
      <c r="K606">
        <f>INDEX(pitchers[RCurve],MATCH('2013_roster_v1.4'!$A606*100+'2013_roster_v1.4'!$B606,pitchers[[rbikey]:[rbikey]],0))</f>
        <v>4</v>
      </c>
      <c r="L606">
        <f>INDEX(pitchers[Stamina],MATCH('2013_roster_v1.4'!$A606*100+'2013_roster_v1.4'!$B606,pitchers[[rbikey]:[rbikey]],0))</f>
        <v>44</v>
      </c>
      <c r="M606">
        <v>120</v>
      </c>
      <c r="N606">
        <v>138</v>
      </c>
    </row>
    <row r="607" spans="1:14" x14ac:dyDescent="0.25">
      <c r="A607">
        <v>49</v>
      </c>
      <c r="B607">
        <v>18</v>
      </c>
      <c r="C607" t="str">
        <f>INDEX(pitchers[rbiname],MATCH('2013_roster_v1.4'!$A607*100+'2013_roster_v1.4'!$B607,pitchers[[rbikey]:[rbikey]],0))</f>
        <v>H.Neris</v>
      </c>
      <c r="D607">
        <f>INDEX(pitchers[SinkerVal],MATCH('2013_roster_v1.4'!$A607*100+'2013_roster_v1.4'!$B607,pitchers[[rbikey]:[rbikey]],0))</f>
        <v>12</v>
      </c>
      <c r="E607">
        <f>INDEX(pitchers[Stance],MATCH('2013_roster_v1.4'!$A607*100+'2013_roster_v1.4'!$B607,pitchers[[rbikey]:[rbikey]],0))</f>
        <v>0</v>
      </c>
      <c r="F607">
        <f>INDEX(pitchers[ERA],MATCH('2013_roster_v1.4'!$A607*100+'2013_roster_v1.4'!$B607,pitchers[[rbikey]:[rbikey]],0))</f>
        <v>2.93</v>
      </c>
      <c r="G607">
        <f>INDEX(pitchers[SinkSpd],MATCH('2013_roster_v1.4'!$A607*100+'2013_roster_v1.4'!$B607,pitchers[[rbikey]:[rbikey]],0))</f>
        <v>175</v>
      </c>
      <c r="H607">
        <f>INDEX(pitchers[RegSpd],MATCH('2013_roster_v1.4'!$A607*100+'2013_roster_v1.4'!$B607,pitchers[[rbikey]:[rbikey]],0))</f>
        <v>188</v>
      </c>
      <c r="I607">
        <f>INDEX(pitchers[FastSpd],MATCH('2013_roster_v1.4'!$A607*100+'2013_roster_v1.4'!$B607,pitchers[[rbikey]:[rbikey]],0))</f>
        <v>214</v>
      </c>
      <c r="J607">
        <f>INDEX(pitchers[LCurve],MATCH('2013_roster_v1.4'!$A607*100+'2013_roster_v1.4'!$B607,pitchers[[rbikey]:[rbikey]],0))</f>
        <v>11</v>
      </c>
      <c r="K607">
        <f>INDEX(pitchers[RCurve],MATCH('2013_roster_v1.4'!$A607*100+'2013_roster_v1.4'!$B607,pitchers[[rbikey]:[rbikey]],0))</f>
        <v>7</v>
      </c>
      <c r="L607">
        <f>INDEX(pitchers[Stamina],MATCH('2013_roster_v1.4'!$A607*100+'2013_roster_v1.4'!$B607,pitchers[[rbikey]:[rbikey]],0))</f>
        <v>15</v>
      </c>
      <c r="M607">
        <v>116</v>
      </c>
      <c r="N607">
        <v>141</v>
      </c>
    </row>
    <row r="608" spans="1:14" x14ac:dyDescent="0.25">
      <c r="A608">
        <v>49</v>
      </c>
      <c r="B608">
        <v>19</v>
      </c>
      <c r="C608" t="str">
        <f>INDEX(pitchers[rbiname],MATCH('2013_roster_v1.4'!$A608*100+'2013_roster_v1.4'!$B608,pitchers[[rbikey]:[rbikey]],0))</f>
        <v>Pivetta</v>
      </c>
      <c r="D608">
        <f>INDEX(pitchers[SinkerVal],MATCH('2013_roster_v1.4'!$A608*100+'2013_roster_v1.4'!$B608,pitchers[[rbikey]:[rbikey]],0))</f>
        <v>3</v>
      </c>
      <c r="E608">
        <f>INDEX(pitchers[Stance],MATCH('2013_roster_v1.4'!$A608*100+'2013_roster_v1.4'!$B608,pitchers[[rbikey]:[rbikey]],0))</f>
        <v>0</v>
      </c>
      <c r="F608">
        <f>INDEX(pitchers[ERA],MATCH('2013_roster_v1.4'!$A608*100+'2013_roster_v1.4'!$B608,pitchers[[rbikey]:[rbikey]],0))</f>
        <v>5.38</v>
      </c>
      <c r="G608">
        <f>INDEX(pitchers[SinkSpd],MATCH('2013_roster_v1.4'!$A608*100+'2013_roster_v1.4'!$B608,pitchers[[rbikey]:[rbikey]],0))</f>
        <v>170</v>
      </c>
      <c r="H608">
        <f>INDEX(pitchers[RegSpd],MATCH('2013_roster_v1.4'!$A608*100+'2013_roster_v1.4'!$B608,pitchers[[rbikey]:[rbikey]],0))</f>
        <v>182</v>
      </c>
      <c r="I608">
        <f>INDEX(pitchers[FastSpd],MATCH('2013_roster_v1.4'!$A608*100+'2013_roster_v1.4'!$B608,pitchers[[rbikey]:[rbikey]],0))</f>
        <v>209</v>
      </c>
      <c r="J608">
        <f>INDEX(pitchers[LCurve],MATCH('2013_roster_v1.4'!$A608*100+'2013_roster_v1.4'!$B608,pitchers[[rbikey]:[rbikey]],0))</f>
        <v>5</v>
      </c>
      <c r="K608">
        <f>INDEX(pitchers[RCurve],MATCH('2013_roster_v1.4'!$A608*100+'2013_roster_v1.4'!$B608,pitchers[[rbikey]:[rbikey]],0))</f>
        <v>3</v>
      </c>
      <c r="L608">
        <f>INDEX(pitchers[Stamina],MATCH('2013_roster_v1.4'!$A608*100+'2013_roster_v1.4'!$B608,pitchers[[rbikey]:[rbikey]],0))</f>
        <v>15</v>
      </c>
      <c r="M608">
        <v>115</v>
      </c>
      <c r="N608">
        <v>141</v>
      </c>
    </row>
    <row r="609" spans="1:14" x14ac:dyDescent="0.25">
      <c r="A609">
        <v>49</v>
      </c>
      <c r="B609">
        <v>20</v>
      </c>
      <c r="C609" t="str">
        <f>INDEX(pitchers[rbiname],MATCH('2013_roster_v1.4'!$A609*100+'2013_roster_v1.4'!$B609,pitchers[[rbikey]:[rbikey]],0))</f>
        <v>D.Smyly</v>
      </c>
      <c r="D609">
        <f>INDEX(pitchers[SinkerVal],MATCH('2013_roster_v1.4'!$A609*100+'2013_roster_v1.4'!$B609,pitchers[[rbikey]:[rbikey]],0))</f>
        <v>5</v>
      </c>
      <c r="E609">
        <f>INDEX(pitchers[Stance],MATCH('2013_roster_v1.4'!$A609*100+'2013_roster_v1.4'!$B609,pitchers[[rbikey]:[rbikey]],0))</f>
        <v>1</v>
      </c>
      <c r="F609">
        <f>INDEX(pitchers[ERA],MATCH('2013_roster_v1.4'!$A609*100+'2013_roster_v1.4'!$B609,pitchers[[rbikey]:[rbikey]],0))</f>
        <v>4.45</v>
      </c>
      <c r="G609">
        <f>INDEX(pitchers[SinkSpd],MATCH('2013_roster_v1.4'!$A609*100+'2013_roster_v1.4'!$B609,pitchers[[rbikey]:[rbikey]],0))</f>
        <v>173</v>
      </c>
      <c r="H609">
        <f>INDEX(pitchers[RegSpd],MATCH('2013_roster_v1.4'!$A609*100+'2013_roster_v1.4'!$B609,pitchers[[rbikey]:[rbikey]],0))</f>
        <v>185</v>
      </c>
      <c r="I609">
        <f>INDEX(pitchers[FastSpd],MATCH('2013_roster_v1.4'!$A609*100+'2013_roster_v1.4'!$B609,pitchers[[rbikey]:[rbikey]],0))</f>
        <v>211</v>
      </c>
      <c r="J609">
        <f>INDEX(pitchers[LCurve],MATCH('2013_roster_v1.4'!$A609*100+'2013_roster_v1.4'!$B609,pitchers[[rbikey]:[rbikey]],0))</f>
        <v>5</v>
      </c>
      <c r="K609">
        <f>INDEX(pitchers[RCurve],MATCH('2013_roster_v1.4'!$A609*100+'2013_roster_v1.4'!$B609,pitchers[[rbikey]:[rbikey]],0))</f>
        <v>7</v>
      </c>
      <c r="L609">
        <f>INDEX(pitchers[Stamina],MATCH('2013_roster_v1.4'!$A609*100+'2013_roster_v1.4'!$B609,pitchers[[rbikey]:[rbikey]],0))</f>
        <v>15</v>
      </c>
      <c r="M609">
        <v>114</v>
      </c>
      <c r="N609">
        <v>142</v>
      </c>
    </row>
    <row r="610" spans="1:14" x14ac:dyDescent="0.25">
      <c r="A610">
        <v>49</v>
      </c>
      <c r="B610">
        <v>21</v>
      </c>
      <c r="C610" t="str">
        <f>INDEX(pitchers[rbiname],MATCH('2013_roster_v1.4'!$A610*100+'2013_roster_v1.4'!$B610,pitchers[[rbikey]:[rbikey]],0))</f>
        <v>Alvarez</v>
      </c>
      <c r="D610">
        <f>INDEX(pitchers[SinkerVal],MATCH('2013_roster_v1.4'!$A610*100+'2013_roster_v1.4'!$B610,pitchers[[rbikey]:[rbikey]],0))</f>
        <v>4</v>
      </c>
      <c r="E610">
        <f>INDEX(pitchers[Stance],MATCH('2013_roster_v1.4'!$A610*100+'2013_roster_v1.4'!$B610,pitchers[[rbikey]:[rbikey]],0))</f>
        <v>1</v>
      </c>
      <c r="F610">
        <f>INDEX(pitchers[ERA],MATCH('2013_roster_v1.4'!$A610*100+'2013_roster_v1.4'!$B610,pitchers[[rbikey]:[rbikey]],0))</f>
        <v>3.36</v>
      </c>
      <c r="G610">
        <f>INDEX(pitchers[SinkSpd],MATCH('2013_roster_v1.4'!$A610*100+'2013_roster_v1.4'!$B610,pitchers[[rbikey]:[rbikey]],0))</f>
        <v>168</v>
      </c>
      <c r="H610">
        <f>INDEX(pitchers[RegSpd],MATCH('2013_roster_v1.4'!$A610*100+'2013_roster_v1.4'!$B610,pitchers[[rbikey]:[rbikey]],0))</f>
        <v>180</v>
      </c>
      <c r="I610">
        <f>INDEX(pitchers[FastSpd],MATCH('2013_roster_v1.4'!$A610*100+'2013_roster_v1.4'!$B610,pitchers[[rbikey]:[rbikey]],0))</f>
        <v>207</v>
      </c>
      <c r="J610">
        <f>INDEX(pitchers[LCurve],MATCH('2013_roster_v1.4'!$A610*100+'2013_roster_v1.4'!$B610,pitchers[[rbikey]:[rbikey]],0))</f>
        <v>4</v>
      </c>
      <c r="K610">
        <f>INDEX(pitchers[RCurve],MATCH('2013_roster_v1.4'!$A610*100+'2013_roster_v1.4'!$B610,pitchers[[rbikey]:[rbikey]],0))</f>
        <v>6</v>
      </c>
      <c r="L610">
        <f>INDEX(pitchers[Stamina],MATCH('2013_roster_v1.4'!$A610*100+'2013_roster_v1.4'!$B610,pitchers[[rbikey]:[rbikey]],0))</f>
        <v>15</v>
      </c>
      <c r="M610">
        <v>113</v>
      </c>
      <c r="N610">
        <v>142</v>
      </c>
    </row>
    <row r="611" spans="1:14" x14ac:dyDescent="0.25">
      <c r="A611">
        <v>49</v>
      </c>
      <c r="B611">
        <v>22</v>
      </c>
      <c r="C611" t="str">
        <f>INDEX(pitchers[rbiname],MATCH('2013_roster_v1.4'!$A611*100+'2013_roster_v1.4'!$B611,pitchers[[rbikey]:[rbikey]],0))</f>
        <v>Eickhoff</v>
      </c>
      <c r="D611">
        <f>INDEX(pitchers[SinkerVal],MATCH('2013_roster_v1.4'!$A611*100+'2013_roster_v1.4'!$B611,pitchers[[rbikey]:[rbikey]],0))</f>
        <v>6</v>
      </c>
      <c r="E611">
        <f>INDEX(pitchers[Stance],MATCH('2013_roster_v1.4'!$A611*100+'2013_roster_v1.4'!$B611,pitchers[[rbikey]:[rbikey]],0))</f>
        <v>0</v>
      </c>
      <c r="F611">
        <f>INDEX(pitchers[ERA],MATCH('2013_roster_v1.4'!$A611*100+'2013_roster_v1.4'!$B611,pitchers[[rbikey]:[rbikey]],0))</f>
        <v>5.71</v>
      </c>
      <c r="G611">
        <f>INDEX(pitchers[SinkSpd],MATCH('2013_roster_v1.4'!$A611*100+'2013_roster_v1.4'!$B611,pitchers[[rbikey]:[rbikey]],0))</f>
        <v>168</v>
      </c>
      <c r="H611">
        <f>INDEX(pitchers[RegSpd],MATCH('2013_roster_v1.4'!$A611*100+'2013_roster_v1.4'!$B611,pitchers[[rbikey]:[rbikey]],0))</f>
        <v>180</v>
      </c>
      <c r="I611">
        <f>INDEX(pitchers[FastSpd],MATCH('2013_roster_v1.4'!$A611*100+'2013_roster_v1.4'!$B611,pitchers[[rbikey]:[rbikey]],0))</f>
        <v>207</v>
      </c>
      <c r="J611">
        <f>INDEX(pitchers[LCurve],MATCH('2013_roster_v1.4'!$A611*100+'2013_roster_v1.4'!$B611,pitchers[[rbikey]:[rbikey]],0))</f>
        <v>7</v>
      </c>
      <c r="K611">
        <f>INDEX(pitchers[RCurve],MATCH('2013_roster_v1.4'!$A611*100+'2013_roster_v1.4'!$B611,pitchers[[rbikey]:[rbikey]],0))</f>
        <v>5</v>
      </c>
      <c r="L611">
        <f>INDEX(pitchers[Stamina],MATCH('2013_roster_v1.4'!$A611*100+'2013_roster_v1.4'!$B611,pitchers[[rbikey]:[rbikey]],0))</f>
        <v>15</v>
      </c>
      <c r="M611">
        <v>112</v>
      </c>
      <c r="N611">
        <v>144</v>
      </c>
    </row>
    <row r="612" spans="1:14" x14ac:dyDescent="0.25">
      <c r="A612">
        <v>49</v>
      </c>
      <c r="B612">
        <v>23</v>
      </c>
      <c r="C612" t="str">
        <f>INDEX(pitchers[rbiname],MATCH('2013_roster_v1.4'!$A612*100+'2013_roster_v1.4'!$B612,pitchers[[rbikey]:[rbikey]],0))</f>
        <v>J.Vargas</v>
      </c>
      <c r="D612">
        <f>INDEX(pitchers[SinkerVal],MATCH('2013_roster_v1.4'!$A612*100+'2013_roster_v1.4'!$B612,pitchers[[rbikey]:[rbikey]],0))</f>
        <v>3</v>
      </c>
      <c r="E612">
        <f>INDEX(pitchers[Stance],MATCH('2013_roster_v1.4'!$A612*100+'2013_roster_v1.4'!$B612,pitchers[[rbikey]:[rbikey]],0))</f>
        <v>1</v>
      </c>
      <c r="F612">
        <f>INDEX(pitchers[ERA],MATCH('2013_roster_v1.4'!$A612*100+'2013_roster_v1.4'!$B612,pitchers[[rbikey]:[rbikey]],0))</f>
        <v>5.37</v>
      </c>
      <c r="G612">
        <f>INDEX(pitchers[SinkSpd],MATCH('2013_roster_v1.4'!$A612*100+'2013_roster_v1.4'!$B612,pitchers[[rbikey]:[rbikey]],0))</f>
        <v>165</v>
      </c>
      <c r="H612">
        <f>INDEX(pitchers[RegSpd],MATCH('2013_roster_v1.4'!$A612*100+'2013_roster_v1.4'!$B612,pitchers[[rbikey]:[rbikey]],0))</f>
        <v>178</v>
      </c>
      <c r="I612">
        <f>INDEX(pitchers[FastSpd],MATCH('2013_roster_v1.4'!$A612*100+'2013_roster_v1.4'!$B612,pitchers[[rbikey]:[rbikey]],0))</f>
        <v>204</v>
      </c>
      <c r="J612">
        <f>INDEX(pitchers[LCurve],MATCH('2013_roster_v1.4'!$A612*100+'2013_roster_v1.4'!$B612,pitchers[[rbikey]:[rbikey]],0))</f>
        <v>3</v>
      </c>
      <c r="K612">
        <f>INDEX(pitchers[RCurve],MATCH('2013_roster_v1.4'!$A612*100+'2013_roster_v1.4'!$B612,pitchers[[rbikey]:[rbikey]],0))</f>
        <v>5</v>
      </c>
      <c r="L612">
        <f>INDEX(pitchers[Stamina],MATCH('2013_roster_v1.4'!$A612*100+'2013_roster_v1.4'!$B612,pitchers[[rbikey]:[rbikey]],0))</f>
        <v>15</v>
      </c>
      <c r="M612">
        <v>112</v>
      </c>
      <c r="N612">
        <v>145</v>
      </c>
    </row>
    <row r="613" spans="1:14" x14ac:dyDescent="0.25">
      <c r="A613">
        <v>50</v>
      </c>
      <c r="B613">
        <v>14</v>
      </c>
      <c r="C613" t="str">
        <f>INDEX(pitchers[rbiname],MATCH('2013_roster_v1.4'!$A613*100+'2013_roster_v1.4'!$B613,pitchers[[rbikey]:[rbikey]],0))</f>
        <v>Musgrove</v>
      </c>
      <c r="D613">
        <f>INDEX(pitchers[SinkerVal],MATCH('2013_roster_v1.4'!$A613*100+'2013_roster_v1.4'!$B613,pitchers[[rbikey]:[rbikey]],0))</f>
        <v>7</v>
      </c>
      <c r="E613">
        <f>INDEX(pitchers[Stance],MATCH('2013_roster_v1.4'!$A613*100+'2013_roster_v1.4'!$B613,pitchers[[rbikey]:[rbikey]],0))</f>
        <v>0</v>
      </c>
      <c r="F613">
        <f>INDEX(pitchers[ERA],MATCH('2013_roster_v1.4'!$A613*100+'2013_roster_v1.4'!$B613,pitchers[[rbikey]:[rbikey]],0))</f>
        <v>4.4400000000000004</v>
      </c>
      <c r="G613">
        <f>INDEX(pitchers[SinkSpd],MATCH('2013_roster_v1.4'!$A613*100+'2013_roster_v1.4'!$B613,pitchers[[rbikey]:[rbikey]],0))</f>
        <v>169</v>
      </c>
      <c r="H613">
        <f>INDEX(pitchers[RegSpd],MATCH('2013_roster_v1.4'!$A613*100+'2013_roster_v1.4'!$B613,pitchers[[rbikey]:[rbikey]],0))</f>
        <v>181</v>
      </c>
      <c r="I613">
        <f>INDEX(pitchers[FastSpd],MATCH('2013_roster_v1.4'!$A613*100+'2013_roster_v1.4'!$B613,pitchers[[rbikey]:[rbikey]],0))</f>
        <v>208</v>
      </c>
      <c r="J613">
        <f>INDEX(pitchers[LCurve],MATCH('2013_roster_v1.4'!$A613*100+'2013_roster_v1.4'!$B613,pitchers[[rbikey]:[rbikey]],0))</f>
        <v>9</v>
      </c>
      <c r="K613">
        <f>INDEX(pitchers[RCurve],MATCH('2013_roster_v1.4'!$A613*100+'2013_roster_v1.4'!$B613,pitchers[[rbikey]:[rbikey]],0))</f>
        <v>6</v>
      </c>
      <c r="L613">
        <f>INDEX(pitchers[Stamina],MATCH('2013_roster_v1.4'!$A613*100+'2013_roster_v1.4'!$B613,pitchers[[rbikey]:[rbikey]],0))</f>
        <v>49</v>
      </c>
      <c r="M613">
        <v>114</v>
      </c>
      <c r="N613">
        <v>140</v>
      </c>
    </row>
    <row r="614" spans="1:14" x14ac:dyDescent="0.25">
      <c r="A614">
        <v>50</v>
      </c>
      <c r="B614">
        <v>15</v>
      </c>
      <c r="C614" t="str">
        <f>INDEX(pitchers[rbiname],MATCH('2013_roster_v1.4'!$A614*100+'2013_roster_v1.4'!$B614,pitchers[[rbikey]:[rbikey]],0))</f>
        <v>Williams</v>
      </c>
      <c r="D614">
        <f>INDEX(pitchers[SinkerVal],MATCH('2013_roster_v1.4'!$A614*100+'2013_roster_v1.4'!$B614,pitchers[[rbikey]:[rbikey]],0))</f>
        <v>4</v>
      </c>
      <c r="E614">
        <f>INDEX(pitchers[Stance],MATCH('2013_roster_v1.4'!$A614*100+'2013_roster_v1.4'!$B614,pitchers[[rbikey]:[rbikey]],0))</f>
        <v>0</v>
      </c>
      <c r="F614">
        <f>INDEX(pitchers[ERA],MATCH('2013_roster_v1.4'!$A614*100+'2013_roster_v1.4'!$B614,pitchers[[rbikey]:[rbikey]],0))</f>
        <v>5.38</v>
      </c>
      <c r="G614">
        <f>INDEX(pitchers[SinkSpd],MATCH('2013_roster_v1.4'!$A614*100+'2013_roster_v1.4'!$B614,pitchers[[rbikey]:[rbikey]],0))</f>
        <v>164</v>
      </c>
      <c r="H614">
        <f>INDEX(pitchers[RegSpd],MATCH('2013_roster_v1.4'!$A614*100+'2013_roster_v1.4'!$B614,pitchers[[rbikey]:[rbikey]],0))</f>
        <v>178</v>
      </c>
      <c r="I614">
        <f>INDEX(pitchers[FastSpd],MATCH('2013_roster_v1.4'!$A614*100+'2013_roster_v1.4'!$B614,pitchers[[rbikey]:[rbikey]],0))</f>
        <v>204</v>
      </c>
      <c r="J614">
        <f>INDEX(pitchers[LCurve],MATCH('2013_roster_v1.4'!$A614*100+'2013_roster_v1.4'!$B614,pitchers[[rbikey]:[rbikey]],0))</f>
        <v>6</v>
      </c>
      <c r="K614">
        <f>INDEX(pitchers[RCurve],MATCH('2013_roster_v1.4'!$A614*100+'2013_roster_v1.4'!$B614,pitchers[[rbikey]:[rbikey]],0))</f>
        <v>4</v>
      </c>
      <c r="L614">
        <f>INDEX(pitchers[Stamina],MATCH('2013_roster_v1.4'!$A614*100+'2013_roster_v1.4'!$B614,pitchers[[rbikey]:[rbikey]],0))</f>
        <v>50</v>
      </c>
      <c r="M614">
        <v>113</v>
      </c>
      <c r="N614">
        <v>142</v>
      </c>
    </row>
    <row r="615" spans="1:14" x14ac:dyDescent="0.25">
      <c r="A615">
        <v>50</v>
      </c>
      <c r="B615">
        <v>16</v>
      </c>
      <c r="C615" t="str">
        <f>INDEX(pitchers[rbiname],MATCH('2013_roster_v1.4'!$A615*100+'2013_roster_v1.4'!$B615,pitchers[[rbikey]:[rbikey]],0))</f>
        <v>C.Archer</v>
      </c>
      <c r="D615">
        <f>INDEX(pitchers[SinkerVal],MATCH('2013_roster_v1.4'!$A615*100+'2013_roster_v1.4'!$B615,pitchers[[rbikey]:[rbikey]],0))</f>
        <v>4</v>
      </c>
      <c r="E615">
        <f>INDEX(pitchers[Stance],MATCH('2013_roster_v1.4'!$A615*100+'2013_roster_v1.4'!$B615,pitchers[[rbikey]:[rbikey]],0))</f>
        <v>0</v>
      </c>
      <c r="F615">
        <f>INDEX(pitchers[ERA],MATCH('2013_roster_v1.4'!$A615*100+'2013_roster_v1.4'!$B615,pitchers[[rbikey]:[rbikey]],0))</f>
        <v>5.19</v>
      </c>
      <c r="G615">
        <f>INDEX(pitchers[SinkSpd],MATCH('2013_roster_v1.4'!$A615*100+'2013_roster_v1.4'!$B615,pitchers[[rbikey]:[rbikey]],0))</f>
        <v>174</v>
      </c>
      <c r="H615">
        <f>INDEX(pitchers[RegSpd],MATCH('2013_roster_v1.4'!$A615*100+'2013_roster_v1.4'!$B615,pitchers[[rbikey]:[rbikey]],0))</f>
        <v>186</v>
      </c>
      <c r="I615">
        <f>INDEX(pitchers[FastSpd],MATCH('2013_roster_v1.4'!$A615*100+'2013_roster_v1.4'!$B615,pitchers[[rbikey]:[rbikey]],0))</f>
        <v>213</v>
      </c>
      <c r="J615">
        <f>INDEX(pitchers[LCurve],MATCH('2013_roster_v1.4'!$A615*100+'2013_roster_v1.4'!$B615,pitchers[[rbikey]:[rbikey]],0))</f>
        <v>6</v>
      </c>
      <c r="K615">
        <f>INDEX(pitchers[RCurve],MATCH('2013_roster_v1.4'!$A615*100+'2013_roster_v1.4'!$B615,pitchers[[rbikey]:[rbikey]],0))</f>
        <v>4</v>
      </c>
      <c r="L615">
        <f>INDEX(pitchers[Stamina],MATCH('2013_roster_v1.4'!$A615*100+'2013_roster_v1.4'!$B615,pitchers[[rbikey]:[rbikey]],0))</f>
        <v>49</v>
      </c>
      <c r="M615">
        <v>112</v>
      </c>
      <c r="N615">
        <v>144</v>
      </c>
    </row>
    <row r="616" spans="1:14" x14ac:dyDescent="0.25">
      <c r="A616">
        <v>50</v>
      </c>
      <c r="B616">
        <v>17</v>
      </c>
      <c r="C616" t="str">
        <f>INDEX(pitchers[rbiname],MATCH('2013_roster_v1.4'!$A616*100+'2013_roster_v1.4'!$B616,pitchers[[rbikey]:[rbikey]],0))</f>
        <v>S.Brault</v>
      </c>
      <c r="D616">
        <f>INDEX(pitchers[SinkerVal],MATCH('2013_roster_v1.4'!$A616*100+'2013_roster_v1.4'!$B616,pitchers[[rbikey]:[rbikey]],0))</f>
        <v>3</v>
      </c>
      <c r="E616">
        <f>INDEX(pitchers[Stance],MATCH('2013_roster_v1.4'!$A616*100+'2013_roster_v1.4'!$B616,pitchers[[rbikey]:[rbikey]],0))</f>
        <v>1</v>
      </c>
      <c r="F616">
        <f>INDEX(pitchers[ERA],MATCH('2013_roster_v1.4'!$A616*100+'2013_roster_v1.4'!$B616,pitchers[[rbikey]:[rbikey]],0))</f>
        <v>5.16</v>
      </c>
      <c r="G616">
        <f>INDEX(pitchers[SinkSpd],MATCH('2013_roster_v1.4'!$A616*100+'2013_roster_v1.4'!$B616,pitchers[[rbikey]:[rbikey]],0))</f>
        <v>168</v>
      </c>
      <c r="H616">
        <f>INDEX(pitchers[RegSpd],MATCH('2013_roster_v1.4'!$A616*100+'2013_roster_v1.4'!$B616,pitchers[[rbikey]:[rbikey]],0))</f>
        <v>180</v>
      </c>
      <c r="I616">
        <f>INDEX(pitchers[FastSpd],MATCH('2013_roster_v1.4'!$A616*100+'2013_roster_v1.4'!$B616,pitchers[[rbikey]:[rbikey]],0))</f>
        <v>207</v>
      </c>
      <c r="J616">
        <f>INDEX(pitchers[LCurve],MATCH('2013_roster_v1.4'!$A616*100+'2013_roster_v1.4'!$B616,pitchers[[rbikey]:[rbikey]],0))</f>
        <v>3</v>
      </c>
      <c r="K616">
        <f>INDEX(pitchers[RCurve],MATCH('2013_roster_v1.4'!$A616*100+'2013_roster_v1.4'!$B616,pitchers[[rbikey]:[rbikey]],0))</f>
        <v>5</v>
      </c>
      <c r="L616">
        <f>INDEX(pitchers[Stamina],MATCH('2013_roster_v1.4'!$A616*100+'2013_roster_v1.4'!$B616,pitchers[[rbikey]:[rbikey]],0))</f>
        <v>47</v>
      </c>
      <c r="M616">
        <v>120</v>
      </c>
      <c r="N616">
        <v>138</v>
      </c>
    </row>
    <row r="617" spans="1:14" x14ac:dyDescent="0.25">
      <c r="A617">
        <v>50</v>
      </c>
      <c r="B617">
        <v>18</v>
      </c>
      <c r="C617" t="str">
        <f>INDEX(pitchers[rbiname],MATCH('2013_roster_v1.4'!$A617*100+'2013_roster_v1.4'!$B617,pitchers[[rbikey]:[rbikey]],0))</f>
        <v>Vazquez</v>
      </c>
      <c r="D617">
        <f>INDEX(pitchers[SinkerVal],MATCH('2013_roster_v1.4'!$A617*100+'2013_roster_v1.4'!$B617,pitchers[[rbikey]:[rbikey]],0))</f>
        <v>12</v>
      </c>
      <c r="E617">
        <f>INDEX(pitchers[Stance],MATCH('2013_roster_v1.4'!$A617*100+'2013_roster_v1.4'!$B617,pitchers[[rbikey]:[rbikey]],0))</f>
        <v>1</v>
      </c>
      <c r="F617">
        <f>INDEX(pitchers[ERA],MATCH('2013_roster_v1.4'!$A617*100+'2013_roster_v1.4'!$B617,pitchers[[rbikey]:[rbikey]],0))</f>
        <v>1.65</v>
      </c>
      <c r="G617">
        <f>INDEX(pitchers[SinkSpd],MATCH('2013_roster_v1.4'!$A617*100+'2013_roster_v1.4'!$B617,pitchers[[rbikey]:[rbikey]],0))</f>
        <v>173</v>
      </c>
      <c r="H617">
        <f>INDEX(pitchers[RegSpd],MATCH('2013_roster_v1.4'!$A617*100+'2013_roster_v1.4'!$B617,pitchers[[rbikey]:[rbikey]],0))</f>
        <v>190</v>
      </c>
      <c r="I617">
        <f>INDEX(pitchers[FastSpd],MATCH('2013_roster_v1.4'!$A617*100+'2013_roster_v1.4'!$B617,pitchers[[rbikey]:[rbikey]],0))</f>
        <v>216</v>
      </c>
      <c r="J617">
        <f>INDEX(pitchers[LCurve],MATCH('2013_roster_v1.4'!$A617*100+'2013_roster_v1.4'!$B617,pitchers[[rbikey]:[rbikey]],0))</f>
        <v>8</v>
      </c>
      <c r="K617">
        <f>INDEX(pitchers[RCurve],MATCH('2013_roster_v1.4'!$A617*100+'2013_roster_v1.4'!$B617,pitchers[[rbikey]:[rbikey]],0))</f>
        <v>12</v>
      </c>
      <c r="L617">
        <f>INDEX(pitchers[Stamina],MATCH('2013_roster_v1.4'!$A617*100+'2013_roster_v1.4'!$B617,pitchers[[rbikey]:[rbikey]],0))</f>
        <v>15</v>
      </c>
      <c r="M617">
        <v>115</v>
      </c>
      <c r="N617">
        <v>141</v>
      </c>
    </row>
    <row r="618" spans="1:14" x14ac:dyDescent="0.25">
      <c r="A618">
        <v>50</v>
      </c>
      <c r="B618">
        <v>19</v>
      </c>
      <c r="C618" t="str">
        <f>INDEX(pitchers[rbiname],MATCH('2013_roster_v1.4'!$A618*100+'2013_roster_v1.4'!$B618,pitchers[[rbikey]:[rbikey]],0))</f>
        <v>J.Lyles</v>
      </c>
      <c r="D618">
        <f>INDEX(pitchers[SinkerVal],MATCH('2013_roster_v1.4'!$A618*100+'2013_roster_v1.4'!$B618,pitchers[[rbikey]:[rbikey]],0))</f>
        <v>4</v>
      </c>
      <c r="E618">
        <f>INDEX(pitchers[Stance],MATCH('2013_roster_v1.4'!$A618*100+'2013_roster_v1.4'!$B618,pitchers[[rbikey]:[rbikey]],0))</f>
        <v>0</v>
      </c>
      <c r="F618">
        <f>INDEX(pitchers[ERA],MATCH('2013_roster_v1.4'!$A618*100+'2013_roster_v1.4'!$B618,pitchers[[rbikey]:[rbikey]],0))</f>
        <v>5.36</v>
      </c>
      <c r="G618">
        <f>INDEX(pitchers[SinkSpd],MATCH('2013_roster_v1.4'!$A618*100+'2013_roster_v1.4'!$B618,pitchers[[rbikey]:[rbikey]],0))</f>
        <v>173</v>
      </c>
      <c r="H618">
        <f>INDEX(pitchers[RegSpd],MATCH('2013_roster_v1.4'!$A618*100+'2013_roster_v1.4'!$B618,pitchers[[rbikey]:[rbikey]],0))</f>
        <v>185</v>
      </c>
      <c r="I618">
        <f>INDEX(pitchers[FastSpd],MATCH('2013_roster_v1.4'!$A618*100+'2013_roster_v1.4'!$B618,pitchers[[rbikey]:[rbikey]],0))</f>
        <v>211</v>
      </c>
      <c r="J618">
        <f>INDEX(pitchers[LCurve],MATCH('2013_roster_v1.4'!$A618*100+'2013_roster_v1.4'!$B618,pitchers[[rbikey]:[rbikey]],0))</f>
        <v>5</v>
      </c>
      <c r="K618">
        <f>INDEX(pitchers[RCurve],MATCH('2013_roster_v1.4'!$A618*100+'2013_roster_v1.4'!$B618,pitchers[[rbikey]:[rbikey]],0))</f>
        <v>4</v>
      </c>
      <c r="L618">
        <f>INDEX(pitchers[Stamina],MATCH('2013_roster_v1.4'!$A618*100+'2013_roster_v1.4'!$B618,pitchers[[rbikey]:[rbikey]],0))</f>
        <v>15</v>
      </c>
      <c r="M618">
        <v>116</v>
      </c>
      <c r="N618">
        <v>140</v>
      </c>
    </row>
    <row r="619" spans="1:14" x14ac:dyDescent="0.25">
      <c r="A619">
        <v>50</v>
      </c>
      <c r="B619">
        <v>20</v>
      </c>
      <c r="C619" t="str">
        <f>INDEX(pitchers[rbiname],MATCH('2013_roster_v1.4'!$A619*100+'2013_roster_v1.4'!$B619,pitchers[[rbikey]:[rbikey]],0))</f>
        <v>Agrazal</v>
      </c>
      <c r="D619">
        <f>INDEX(pitchers[SinkerVal],MATCH('2013_roster_v1.4'!$A619*100+'2013_roster_v1.4'!$B619,pitchers[[rbikey]:[rbikey]],0))</f>
        <v>5</v>
      </c>
      <c r="E619">
        <f>INDEX(pitchers[Stance],MATCH('2013_roster_v1.4'!$A619*100+'2013_roster_v1.4'!$B619,pitchers[[rbikey]:[rbikey]],0))</f>
        <v>0</v>
      </c>
      <c r="F619">
        <f>INDEX(pitchers[ERA],MATCH('2013_roster_v1.4'!$A619*100+'2013_roster_v1.4'!$B619,pitchers[[rbikey]:[rbikey]],0))</f>
        <v>4.91</v>
      </c>
      <c r="G619">
        <f>INDEX(pitchers[SinkSpd],MATCH('2013_roster_v1.4'!$A619*100+'2013_roster_v1.4'!$B619,pitchers[[rbikey]:[rbikey]],0))</f>
        <v>154</v>
      </c>
      <c r="H619">
        <f>INDEX(pitchers[RegSpd],MATCH('2013_roster_v1.4'!$A619*100+'2013_roster_v1.4'!$B619,pitchers[[rbikey]:[rbikey]],0))</f>
        <v>170</v>
      </c>
      <c r="I619">
        <f>INDEX(pitchers[FastSpd],MATCH('2013_roster_v1.4'!$A619*100+'2013_roster_v1.4'!$B619,pitchers[[rbikey]:[rbikey]],0))</f>
        <v>194</v>
      </c>
      <c r="J619">
        <f>INDEX(pitchers[LCurve],MATCH('2013_roster_v1.4'!$A619*100+'2013_roster_v1.4'!$B619,pitchers[[rbikey]:[rbikey]],0))</f>
        <v>7</v>
      </c>
      <c r="K619">
        <f>INDEX(pitchers[RCurve],MATCH('2013_roster_v1.4'!$A619*100+'2013_roster_v1.4'!$B619,pitchers[[rbikey]:[rbikey]],0))</f>
        <v>4</v>
      </c>
      <c r="L619">
        <f>INDEX(pitchers[Stamina],MATCH('2013_roster_v1.4'!$A619*100+'2013_roster_v1.4'!$B619,pitchers[[rbikey]:[rbikey]],0))</f>
        <v>15</v>
      </c>
      <c r="M619">
        <v>114</v>
      </c>
      <c r="N619">
        <v>141</v>
      </c>
    </row>
    <row r="620" spans="1:14" x14ac:dyDescent="0.25">
      <c r="A620">
        <v>50</v>
      </c>
      <c r="B620">
        <v>21</v>
      </c>
      <c r="C620" t="str">
        <f>INDEX(pitchers[rbiname],MATCH('2013_roster_v1.4'!$A620*100+'2013_roster_v1.4'!$B620,pitchers[[rbikey]:[rbikey]],0))</f>
        <v>Liriano</v>
      </c>
      <c r="D620">
        <f>INDEX(pitchers[SinkerVal],MATCH('2013_roster_v1.4'!$A620*100+'2013_roster_v1.4'!$B620,pitchers[[rbikey]:[rbikey]],0))</f>
        <v>5</v>
      </c>
      <c r="E620">
        <f>INDEX(pitchers[Stance],MATCH('2013_roster_v1.4'!$A620*100+'2013_roster_v1.4'!$B620,pitchers[[rbikey]:[rbikey]],0))</f>
        <v>1</v>
      </c>
      <c r="F620">
        <f>INDEX(pitchers[ERA],MATCH('2013_roster_v1.4'!$A620*100+'2013_roster_v1.4'!$B620,pitchers[[rbikey]:[rbikey]],0))</f>
        <v>3.47</v>
      </c>
      <c r="G620">
        <f>INDEX(pitchers[SinkSpd],MATCH('2013_roster_v1.4'!$A620*100+'2013_roster_v1.4'!$B620,pitchers[[rbikey]:[rbikey]],0))</f>
        <v>169</v>
      </c>
      <c r="H620">
        <f>INDEX(pitchers[RegSpd],MATCH('2013_roster_v1.4'!$A620*100+'2013_roster_v1.4'!$B620,pitchers[[rbikey]:[rbikey]],0))</f>
        <v>181</v>
      </c>
      <c r="I620">
        <f>INDEX(pitchers[FastSpd],MATCH('2013_roster_v1.4'!$A620*100+'2013_roster_v1.4'!$B620,pitchers[[rbikey]:[rbikey]],0))</f>
        <v>208</v>
      </c>
      <c r="J620">
        <f>INDEX(pitchers[LCurve],MATCH('2013_roster_v1.4'!$A620*100+'2013_roster_v1.4'!$B620,pitchers[[rbikey]:[rbikey]],0))</f>
        <v>5</v>
      </c>
      <c r="K620">
        <f>INDEX(pitchers[RCurve],MATCH('2013_roster_v1.4'!$A620*100+'2013_roster_v1.4'!$B620,pitchers[[rbikey]:[rbikey]],0))</f>
        <v>7</v>
      </c>
      <c r="L620">
        <f>INDEX(pitchers[Stamina],MATCH('2013_roster_v1.4'!$A620*100+'2013_roster_v1.4'!$B620,pitchers[[rbikey]:[rbikey]],0))</f>
        <v>15</v>
      </c>
      <c r="M620">
        <v>120</v>
      </c>
      <c r="N620">
        <v>136</v>
      </c>
    </row>
    <row r="621" spans="1:14" x14ac:dyDescent="0.25">
      <c r="A621">
        <v>50</v>
      </c>
      <c r="B621">
        <v>22</v>
      </c>
      <c r="C621" t="str">
        <f>INDEX(pitchers[rbiname],MATCH('2013_roster_v1.4'!$A621*100+'2013_roster_v1.4'!$B621,pitchers[[rbikey]:[rbikey]],0))</f>
        <v>Rodrigue</v>
      </c>
      <c r="D621">
        <f>INDEX(pitchers[SinkerVal],MATCH('2013_roster_v1.4'!$A621*100+'2013_roster_v1.4'!$B621,pitchers[[rbikey]:[rbikey]],0))</f>
        <v>5</v>
      </c>
      <c r="E621">
        <f>INDEX(pitchers[Stance],MATCH('2013_roster_v1.4'!$A621*100+'2013_roster_v1.4'!$B621,pitchers[[rbikey]:[rbikey]],0))</f>
        <v>0</v>
      </c>
      <c r="F621">
        <f>INDEX(pitchers[ERA],MATCH('2013_roster_v1.4'!$A621*100+'2013_roster_v1.4'!$B621,pitchers[[rbikey]:[rbikey]],0))</f>
        <v>3.72</v>
      </c>
      <c r="G621">
        <f>INDEX(pitchers[SinkSpd],MATCH('2013_roster_v1.4'!$A621*100+'2013_roster_v1.4'!$B621,pitchers[[rbikey]:[rbikey]],0))</f>
        <v>171</v>
      </c>
      <c r="H621">
        <f>INDEX(pitchers[RegSpd],MATCH('2013_roster_v1.4'!$A621*100+'2013_roster_v1.4'!$B621,pitchers[[rbikey]:[rbikey]],0))</f>
        <v>182</v>
      </c>
      <c r="I621">
        <f>INDEX(pitchers[FastSpd],MATCH('2013_roster_v1.4'!$A621*100+'2013_roster_v1.4'!$B621,pitchers[[rbikey]:[rbikey]],0))</f>
        <v>209</v>
      </c>
      <c r="J621">
        <f>INDEX(pitchers[LCurve],MATCH('2013_roster_v1.4'!$A621*100+'2013_roster_v1.4'!$B621,pitchers[[rbikey]:[rbikey]],0))</f>
        <v>7</v>
      </c>
      <c r="K621">
        <f>INDEX(pitchers[RCurve],MATCH('2013_roster_v1.4'!$A621*100+'2013_roster_v1.4'!$B621,pitchers[[rbikey]:[rbikey]],0))</f>
        <v>5</v>
      </c>
      <c r="L621">
        <f>INDEX(pitchers[Stamina],MATCH('2013_roster_v1.4'!$A621*100+'2013_roster_v1.4'!$B621,pitchers[[rbikey]:[rbikey]],0))</f>
        <v>15</v>
      </c>
      <c r="M621">
        <v>122</v>
      </c>
      <c r="N621">
        <v>137</v>
      </c>
    </row>
    <row r="622" spans="1:14" x14ac:dyDescent="0.25">
      <c r="A622">
        <v>50</v>
      </c>
      <c r="B622">
        <v>23</v>
      </c>
      <c r="C622" t="str">
        <f>INDEX(pitchers[rbiname],MATCH('2013_roster_v1.4'!$A622*100+'2013_roster_v1.4'!$B622,pitchers[[rbikey]:[rbikey]],0))</f>
        <v>M.Feliz</v>
      </c>
      <c r="D622">
        <f>INDEX(pitchers[SinkerVal],MATCH('2013_roster_v1.4'!$A622*100+'2013_roster_v1.4'!$B622,pitchers[[rbikey]:[rbikey]],0))</f>
        <v>6</v>
      </c>
      <c r="E622">
        <f>INDEX(pitchers[Stance],MATCH('2013_roster_v1.4'!$A622*100+'2013_roster_v1.4'!$B622,pitchers[[rbikey]:[rbikey]],0))</f>
        <v>0</v>
      </c>
      <c r="F622">
        <f>INDEX(pitchers[ERA],MATCH('2013_roster_v1.4'!$A622*100+'2013_roster_v1.4'!$B622,pitchers[[rbikey]:[rbikey]],0))</f>
        <v>3.99</v>
      </c>
      <c r="G622">
        <f>INDEX(pitchers[SinkSpd],MATCH('2013_roster_v1.4'!$A622*100+'2013_roster_v1.4'!$B622,pitchers[[rbikey]:[rbikey]],0))</f>
        <v>175</v>
      </c>
      <c r="H622">
        <f>INDEX(pitchers[RegSpd],MATCH('2013_roster_v1.4'!$A622*100+'2013_roster_v1.4'!$B622,pitchers[[rbikey]:[rbikey]],0))</f>
        <v>188</v>
      </c>
      <c r="I622">
        <f>INDEX(pitchers[FastSpd],MATCH('2013_roster_v1.4'!$A622*100+'2013_roster_v1.4'!$B622,pitchers[[rbikey]:[rbikey]],0))</f>
        <v>214</v>
      </c>
      <c r="J622">
        <f>INDEX(pitchers[LCurve],MATCH('2013_roster_v1.4'!$A622*100+'2013_roster_v1.4'!$B622,pitchers[[rbikey]:[rbikey]],0))</f>
        <v>8</v>
      </c>
      <c r="K622">
        <f>INDEX(pitchers[RCurve],MATCH('2013_roster_v1.4'!$A622*100+'2013_roster_v1.4'!$B622,pitchers[[rbikey]:[rbikey]],0))</f>
        <v>5</v>
      </c>
      <c r="L622">
        <f>INDEX(pitchers[Stamina],MATCH('2013_roster_v1.4'!$A622*100+'2013_roster_v1.4'!$B622,pitchers[[rbikey]:[rbikey]],0))</f>
        <v>15</v>
      </c>
      <c r="M622">
        <v>124</v>
      </c>
      <c r="N622">
        <v>151</v>
      </c>
    </row>
    <row r="623" spans="1:14" x14ac:dyDescent="0.25">
      <c r="A623">
        <v>51</v>
      </c>
      <c r="B623">
        <v>14</v>
      </c>
      <c r="C623" t="str">
        <f>INDEX(pitchers[rbiname],MATCH('2013_roster_v1.4'!$A623*100+'2013_roster_v1.4'!$B623,pitchers[[rbikey]:[rbikey]],0))</f>
        <v>Lucchesi</v>
      </c>
      <c r="D623">
        <f>INDEX(pitchers[SinkerVal],MATCH('2013_roster_v1.4'!$A623*100+'2013_roster_v1.4'!$B623,pitchers[[rbikey]:[rbikey]],0))</f>
        <v>7</v>
      </c>
      <c r="E623">
        <f>INDEX(pitchers[Stance],MATCH('2013_roster_v1.4'!$A623*100+'2013_roster_v1.4'!$B623,pitchers[[rbikey]:[rbikey]],0))</f>
        <v>1</v>
      </c>
      <c r="F623">
        <f>INDEX(pitchers[ERA],MATCH('2013_roster_v1.4'!$A623*100+'2013_roster_v1.4'!$B623,pitchers[[rbikey]:[rbikey]],0))</f>
        <v>4.18</v>
      </c>
      <c r="G623">
        <f>INDEX(pitchers[SinkSpd],MATCH('2013_roster_v1.4'!$A623*100+'2013_roster_v1.4'!$B623,pitchers[[rbikey]:[rbikey]],0))</f>
        <v>171</v>
      </c>
      <c r="H623">
        <f>INDEX(pitchers[RegSpd],MATCH('2013_roster_v1.4'!$A623*100+'2013_roster_v1.4'!$B623,pitchers[[rbikey]:[rbikey]],0))</f>
        <v>182</v>
      </c>
      <c r="I623">
        <f>INDEX(pitchers[FastSpd],MATCH('2013_roster_v1.4'!$A623*100+'2013_roster_v1.4'!$B623,pitchers[[rbikey]:[rbikey]],0))</f>
        <v>209</v>
      </c>
      <c r="J623">
        <f>INDEX(pitchers[LCurve],MATCH('2013_roster_v1.4'!$A623*100+'2013_roster_v1.4'!$B623,pitchers[[rbikey]:[rbikey]],0))</f>
        <v>6</v>
      </c>
      <c r="K623">
        <f>INDEX(pitchers[RCurve],MATCH('2013_roster_v1.4'!$A623*100+'2013_roster_v1.4'!$B623,pitchers[[rbikey]:[rbikey]],0))</f>
        <v>8</v>
      </c>
      <c r="L623">
        <f>INDEX(pitchers[Stamina],MATCH('2013_roster_v1.4'!$A623*100+'2013_roster_v1.4'!$B623,pitchers[[rbikey]:[rbikey]],0))</f>
        <v>49</v>
      </c>
      <c r="M623">
        <v>119</v>
      </c>
      <c r="N623">
        <v>138</v>
      </c>
    </row>
    <row r="624" spans="1:14" x14ac:dyDescent="0.25">
      <c r="A624">
        <v>51</v>
      </c>
      <c r="B624">
        <v>15</v>
      </c>
      <c r="C624" t="str">
        <f>INDEX(pitchers[rbiname],MATCH('2013_roster_v1.4'!$A624*100+'2013_roster_v1.4'!$B624,pitchers[[rbikey]:[rbikey]],0))</f>
        <v>E.Lauer</v>
      </c>
      <c r="D624">
        <f>INDEX(pitchers[SinkerVal],MATCH('2013_roster_v1.4'!$A624*100+'2013_roster_v1.4'!$B624,pitchers[[rbikey]:[rbikey]],0))</f>
        <v>4</v>
      </c>
      <c r="E624">
        <f>INDEX(pitchers[Stance],MATCH('2013_roster_v1.4'!$A624*100+'2013_roster_v1.4'!$B624,pitchers[[rbikey]:[rbikey]],0))</f>
        <v>1</v>
      </c>
      <c r="F624">
        <f>INDEX(pitchers[ERA],MATCH('2013_roster_v1.4'!$A624*100+'2013_roster_v1.4'!$B624,pitchers[[rbikey]:[rbikey]],0))</f>
        <v>4.45</v>
      </c>
      <c r="G624">
        <f>INDEX(pitchers[SinkSpd],MATCH('2013_roster_v1.4'!$A624*100+'2013_roster_v1.4'!$B624,pitchers[[rbikey]:[rbikey]],0))</f>
        <v>169</v>
      </c>
      <c r="H624">
        <f>INDEX(pitchers[RegSpd],MATCH('2013_roster_v1.4'!$A624*100+'2013_roster_v1.4'!$B624,pitchers[[rbikey]:[rbikey]],0))</f>
        <v>181</v>
      </c>
      <c r="I624">
        <f>INDEX(pitchers[FastSpd],MATCH('2013_roster_v1.4'!$A624*100+'2013_roster_v1.4'!$B624,pitchers[[rbikey]:[rbikey]],0))</f>
        <v>208</v>
      </c>
      <c r="J624">
        <f>INDEX(pitchers[LCurve],MATCH('2013_roster_v1.4'!$A624*100+'2013_roster_v1.4'!$B624,pitchers[[rbikey]:[rbikey]],0))</f>
        <v>4</v>
      </c>
      <c r="K624">
        <f>INDEX(pitchers[RCurve],MATCH('2013_roster_v1.4'!$A624*100+'2013_roster_v1.4'!$B624,pitchers[[rbikey]:[rbikey]],0))</f>
        <v>6</v>
      </c>
      <c r="L624">
        <f>INDEX(pitchers[Stamina],MATCH('2013_roster_v1.4'!$A624*100+'2013_roster_v1.4'!$B624,pitchers[[rbikey]:[rbikey]],0))</f>
        <v>48</v>
      </c>
      <c r="M624">
        <v>119</v>
      </c>
      <c r="N624">
        <v>138</v>
      </c>
    </row>
    <row r="625" spans="1:14" x14ac:dyDescent="0.25">
      <c r="A625">
        <v>51</v>
      </c>
      <c r="B625">
        <v>16</v>
      </c>
      <c r="C625" t="str">
        <f>INDEX(pitchers[rbiname],MATCH('2013_roster_v1.4'!$A625*100+'2013_roster_v1.4'!$B625,pitchers[[rbikey]:[rbikey]],0))</f>
        <v>Paddack</v>
      </c>
      <c r="D625">
        <f>INDEX(pitchers[SinkerVal],MATCH('2013_roster_v1.4'!$A625*100+'2013_roster_v1.4'!$B625,pitchers[[rbikey]:[rbikey]],0))</f>
        <v>12</v>
      </c>
      <c r="E625">
        <f>INDEX(pitchers[Stance],MATCH('2013_roster_v1.4'!$A625*100+'2013_roster_v1.4'!$B625,pitchers[[rbikey]:[rbikey]],0))</f>
        <v>0</v>
      </c>
      <c r="F625">
        <f>INDEX(pitchers[ERA],MATCH('2013_roster_v1.4'!$A625*100+'2013_roster_v1.4'!$B625,pitchers[[rbikey]:[rbikey]],0))</f>
        <v>3.33</v>
      </c>
      <c r="G625">
        <f>INDEX(pitchers[SinkSpd],MATCH('2013_roster_v1.4'!$A625*100+'2013_roster_v1.4'!$B625,pitchers[[rbikey]:[rbikey]],0))</f>
        <v>173</v>
      </c>
      <c r="H625">
        <f>INDEX(pitchers[RegSpd],MATCH('2013_roster_v1.4'!$A625*100+'2013_roster_v1.4'!$B625,pitchers[[rbikey]:[rbikey]],0))</f>
        <v>185</v>
      </c>
      <c r="I625">
        <f>INDEX(pitchers[FastSpd],MATCH('2013_roster_v1.4'!$A625*100+'2013_roster_v1.4'!$B625,pitchers[[rbikey]:[rbikey]],0))</f>
        <v>211</v>
      </c>
      <c r="J625">
        <f>INDEX(pitchers[LCurve],MATCH('2013_roster_v1.4'!$A625*100+'2013_roster_v1.4'!$B625,pitchers[[rbikey]:[rbikey]],0))</f>
        <v>12</v>
      </c>
      <c r="K625">
        <f>INDEX(pitchers[RCurve],MATCH('2013_roster_v1.4'!$A625*100+'2013_roster_v1.4'!$B625,pitchers[[rbikey]:[rbikey]],0))</f>
        <v>8</v>
      </c>
      <c r="L625">
        <f>INDEX(pitchers[Stamina],MATCH('2013_roster_v1.4'!$A625*100+'2013_roster_v1.4'!$B625,pitchers[[rbikey]:[rbikey]],0))</f>
        <v>49</v>
      </c>
      <c r="M625">
        <v>119</v>
      </c>
      <c r="N625">
        <v>138</v>
      </c>
    </row>
    <row r="626" spans="1:14" x14ac:dyDescent="0.25">
      <c r="A626">
        <v>51</v>
      </c>
      <c r="B626">
        <v>17</v>
      </c>
      <c r="C626" t="str">
        <f>INDEX(pitchers[rbiname],MATCH('2013_roster_v1.4'!$A626*100+'2013_roster_v1.4'!$B626,pitchers[[rbikey]:[rbikey]],0))</f>
        <v>Quantril</v>
      </c>
      <c r="D626">
        <f>INDEX(pitchers[SinkerVal],MATCH('2013_roster_v1.4'!$A626*100+'2013_roster_v1.4'!$B626,pitchers[[rbikey]:[rbikey]],0))</f>
        <v>6</v>
      </c>
      <c r="E626">
        <f>INDEX(pitchers[Stance],MATCH('2013_roster_v1.4'!$A626*100+'2013_roster_v1.4'!$B626,pitchers[[rbikey]:[rbikey]],0))</f>
        <v>0</v>
      </c>
      <c r="F626">
        <f>INDEX(pitchers[ERA],MATCH('2013_roster_v1.4'!$A626*100+'2013_roster_v1.4'!$B626,pitchers[[rbikey]:[rbikey]],0))</f>
        <v>5.16</v>
      </c>
      <c r="G626">
        <f>INDEX(pitchers[SinkSpd],MATCH('2013_roster_v1.4'!$A626*100+'2013_roster_v1.4'!$B626,pitchers[[rbikey]:[rbikey]],0))</f>
        <v>168</v>
      </c>
      <c r="H626">
        <f>INDEX(pitchers[RegSpd],MATCH('2013_roster_v1.4'!$A626*100+'2013_roster_v1.4'!$B626,pitchers[[rbikey]:[rbikey]],0))</f>
        <v>180</v>
      </c>
      <c r="I626">
        <f>INDEX(pitchers[FastSpd],MATCH('2013_roster_v1.4'!$A626*100+'2013_roster_v1.4'!$B626,pitchers[[rbikey]:[rbikey]],0))</f>
        <v>207</v>
      </c>
      <c r="J626">
        <f>INDEX(pitchers[LCurve],MATCH('2013_roster_v1.4'!$A626*100+'2013_roster_v1.4'!$B626,pitchers[[rbikey]:[rbikey]],0))</f>
        <v>8</v>
      </c>
      <c r="K626">
        <f>INDEX(pitchers[RCurve],MATCH('2013_roster_v1.4'!$A626*100+'2013_roster_v1.4'!$B626,pitchers[[rbikey]:[rbikey]],0))</f>
        <v>5</v>
      </c>
      <c r="L626">
        <f>INDEX(pitchers[Stamina],MATCH('2013_roster_v1.4'!$A626*100+'2013_roster_v1.4'!$B626,pitchers[[rbikey]:[rbikey]],0))</f>
        <v>46</v>
      </c>
      <c r="M626">
        <v>122</v>
      </c>
      <c r="N626">
        <v>137</v>
      </c>
    </row>
    <row r="627" spans="1:14" x14ac:dyDescent="0.25">
      <c r="A627">
        <v>51</v>
      </c>
      <c r="B627">
        <v>18</v>
      </c>
      <c r="C627" t="str">
        <f>INDEX(pitchers[rbiname],MATCH('2013_roster_v1.4'!$A627*100+'2013_roster_v1.4'!$B627,pitchers[[rbikey]:[rbikey]],0))</f>
        <v>K.Yates</v>
      </c>
      <c r="D627">
        <f>INDEX(pitchers[SinkerVal],MATCH('2013_roster_v1.4'!$A627*100+'2013_roster_v1.4'!$B627,pitchers[[rbikey]:[rbikey]],0))</f>
        <v>12</v>
      </c>
      <c r="E627">
        <f>INDEX(pitchers[Stance],MATCH('2013_roster_v1.4'!$A627*100+'2013_roster_v1.4'!$B627,pitchers[[rbikey]:[rbikey]],0))</f>
        <v>0</v>
      </c>
      <c r="F627">
        <f>INDEX(pitchers[ERA],MATCH('2013_roster_v1.4'!$A627*100+'2013_roster_v1.4'!$B627,pitchers[[rbikey]:[rbikey]],0))</f>
        <v>1.19</v>
      </c>
      <c r="G627">
        <f>INDEX(pitchers[SinkSpd],MATCH('2013_roster_v1.4'!$A627*100+'2013_roster_v1.4'!$B627,pitchers[[rbikey]:[rbikey]],0))</f>
        <v>169</v>
      </c>
      <c r="H627">
        <f>INDEX(pitchers[RegSpd],MATCH('2013_roster_v1.4'!$A627*100+'2013_roster_v1.4'!$B627,pitchers[[rbikey]:[rbikey]],0))</f>
        <v>191</v>
      </c>
      <c r="I627">
        <f>INDEX(pitchers[FastSpd],MATCH('2013_roster_v1.4'!$A627*100+'2013_roster_v1.4'!$B627,pitchers[[rbikey]:[rbikey]],0))</f>
        <v>218</v>
      </c>
      <c r="J627">
        <f>INDEX(pitchers[LCurve],MATCH('2013_roster_v1.4'!$A627*100+'2013_roster_v1.4'!$B627,pitchers[[rbikey]:[rbikey]],0))</f>
        <v>13</v>
      </c>
      <c r="K627">
        <f>INDEX(pitchers[RCurve],MATCH('2013_roster_v1.4'!$A627*100+'2013_roster_v1.4'!$B627,pitchers[[rbikey]:[rbikey]],0))</f>
        <v>8</v>
      </c>
      <c r="L627">
        <f>INDEX(pitchers[Stamina],MATCH('2013_roster_v1.4'!$A627*100+'2013_roster_v1.4'!$B627,pitchers[[rbikey]:[rbikey]],0))</f>
        <v>15</v>
      </c>
      <c r="M627">
        <v>112</v>
      </c>
      <c r="N627">
        <v>144</v>
      </c>
    </row>
    <row r="628" spans="1:14" x14ac:dyDescent="0.25">
      <c r="A628">
        <v>51</v>
      </c>
      <c r="B628">
        <v>19</v>
      </c>
      <c r="C628" t="str">
        <f>INDEX(pitchers[rbiname],MATCH('2013_roster_v1.4'!$A628*100+'2013_roster_v1.4'!$B628,pitchers[[rbikey]:[rbikey]],0))</f>
        <v>M.Strahm</v>
      </c>
      <c r="D628">
        <f>INDEX(pitchers[SinkerVal],MATCH('2013_roster_v1.4'!$A628*100+'2013_roster_v1.4'!$B628,pitchers[[rbikey]:[rbikey]],0))</f>
        <v>7</v>
      </c>
      <c r="E628">
        <f>INDEX(pitchers[Stance],MATCH('2013_roster_v1.4'!$A628*100+'2013_roster_v1.4'!$B628,pitchers[[rbikey]:[rbikey]],0))</f>
        <v>1</v>
      </c>
      <c r="F628">
        <f>INDEX(pitchers[ERA],MATCH('2013_roster_v1.4'!$A628*100+'2013_roster_v1.4'!$B628,pitchers[[rbikey]:[rbikey]],0))</f>
        <v>4.71</v>
      </c>
      <c r="G628">
        <f>INDEX(pitchers[SinkSpd],MATCH('2013_roster_v1.4'!$A628*100+'2013_roster_v1.4'!$B628,pitchers[[rbikey]:[rbikey]],0))</f>
        <v>172</v>
      </c>
      <c r="H628">
        <f>INDEX(pitchers[RegSpd],MATCH('2013_roster_v1.4'!$A628*100+'2013_roster_v1.4'!$B628,pitchers[[rbikey]:[rbikey]],0))</f>
        <v>184</v>
      </c>
      <c r="I628">
        <f>INDEX(pitchers[FastSpd],MATCH('2013_roster_v1.4'!$A628*100+'2013_roster_v1.4'!$B628,pitchers[[rbikey]:[rbikey]],0))</f>
        <v>210</v>
      </c>
      <c r="J628">
        <f>INDEX(pitchers[LCurve],MATCH('2013_roster_v1.4'!$A628*100+'2013_roster_v1.4'!$B628,pitchers[[rbikey]:[rbikey]],0))</f>
        <v>5</v>
      </c>
      <c r="K628">
        <f>INDEX(pitchers[RCurve],MATCH('2013_roster_v1.4'!$A628*100+'2013_roster_v1.4'!$B628,pitchers[[rbikey]:[rbikey]],0))</f>
        <v>8</v>
      </c>
      <c r="L628">
        <f>INDEX(pitchers[Stamina],MATCH('2013_roster_v1.4'!$A628*100+'2013_roster_v1.4'!$B628,pitchers[[rbikey]:[rbikey]],0))</f>
        <v>15</v>
      </c>
      <c r="M628">
        <v>114</v>
      </c>
      <c r="N628">
        <v>141</v>
      </c>
    </row>
    <row r="629" spans="1:14" x14ac:dyDescent="0.25">
      <c r="A629">
        <v>51</v>
      </c>
      <c r="B629">
        <v>20</v>
      </c>
      <c r="C629" t="str">
        <f>INDEX(pitchers[rbiname],MATCH('2013_roster_v1.4'!$A629*100+'2013_roster_v1.4'!$B629,pitchers[[rbikey]:[rbikey]],0))</f>
        <v>Stammen</v>
      </c>
      <c r="D629">
        <f>INDEX(pitchers[SinkerVal],MATCH('2013_roster_v1.4'!$A629*100+'2013_roster_v1.4'!$B629,pitchers[[rbikey]:[rbikey]],0))</f>
        <v>8</v>
      </c>
      <c r="E629">
        <f>INDEX(pitchers[Stance],MATCH('2013_roster_v1.4'!$A629*100+'2013_roster_v1.4'!$B629,pitchers[[rbikey]:[rbikey]],0))</f>
        <v>0</v>
      </c>
      <c r="F629">
        <f>INDEX(pitchers[ERA],MATCH('2013_roster_v1.4'!$A629*100+'2013_roster_v1.4'!$B629,pitchers[[rbikey]:[rbikey]],0))</f>
        <v>3.29</v>
      </c>
      <c r="G629">
        <f>INDEX(pitchers[SinkSpd],MATCH('2013_roster_v1.4'!$A629*100+'2013_roster_v1.4'!$B629,pitchers[[rbikey]:[rbikey]],0))</f>
        <v>168</v>
      </c>
      <c r="H629">
        <f>INDEX(pitchers[RegSpd],MATCH('2013_roster_v1.4'!$A629*100+'2013_roster_v1.4'!$B629,pitchers[[rbikey]:[rbikey]],0))</f>
        <v>181</v>
      </c>
      <c r="I629">
        <f>INDEX(pitchers[FastSpd],MATCH('2013_roster_v1.4'!$A629*100+'2013_roster_v1.4'!$B629,pitchers[[rbikey]:[rbikey]],0))</f>
        <v>207</v>
      </c>
      <c r="J629">
        <f>INDEX(pitchers[LCurve],MATCH('2013_roster_v1.4'!$A629*100+'2013_roster_v1.4'!$B629,pitchers[[rbikey]:[rbikey]],0))</f>
        <v>9</v>
      </c>
      <c r="K629">
        <f>INDEX(pitchers[RCurve],MATCH('2013_roster_v1.4'!$A629*100+'2013_roster_v1.4'!$B629,pitchers[[rbikey]:[rbikey]],0))</f>
        <v>6</v>
      </c>
      <c r="L629">
        <f>INDEX(pitchers[Stamina],MATCH('2013_roster_v1.4'!$A629*100+'2013_roster_v1.4'!$B629,pitchers[[rbikey]:[rbikey]],0))</f>
        <v>15</v>
      </c>
      <c r="M629">
        <v>112</v>
      </c>
      <c r="N629">
        <v>143</v>
      </c>
    </row>
    <row r="630" spans="1:14" x14ac:dyDescent="0.25">
      <c r="A630">
        <v>51</v>
      </c>
      <c r="B630">
        <v>21</v>
      </c>
      <c r="C630" t="str">
        <f>INDEX(pitchers[rbiname],MATCH('2013_roster_v1.4'!$A630*100+'2013_roster_v1.4'!$B630,pitchers[[rbikey]:[rbikey]],0))</f>
        <v>D.Lamet</v>
      </c>
      <c r="D630">
        <f>INDEX(pitchers[SinkerVal],MATCH('2013_roster_v1.4'!$A630*100+'2013_roster_v1.4'!$B630,pitchers[[rbikey]:[rbikey]],0))</f>
        <v>6</v>
      </c>
      <c r="E630">
        <f>INDEX(pitchers[Stance],MATCH('2013_roster_v1.4'!$A630*100+'2013_roster_v1.4'!$B630,pitchers[[rbikey]:[rbikey]],0))</f>
        <v>0</v>
      </c>
      <c r="F630">
        <f>INDEX(pitchers[ERA],MATCH('2013_roster_v1.4'!$A630*100+'2013_roster_v1.4'!$B630,pitchers[[rbikey]:[rbikey]],0))</f>
        <v>4.07</v>
      </c>
      <c r="G630">
        <f>INDEX(pitchers[SinkSpd],MATCH('2013_roster_v1.4'!$A630*100+'2013_roster_v1.4'!$B630,pitchers[[rbikey]:[rbikey]],0))</f>
        <v>174</v>
      </c>
      <c r="H630">
        <f>INDEX(pitchers[RegSpd],MATCH('2013_roster_v1.4'!$A630*100+'2013_roster_v1.4'!$B630,pitchers[[rbikey]:[rbikey]],0))</f>
        <v>189</v>
      </c>
      <c r="I630">
        <f>INDEX(pitchers[FastSpd],MATCH('2013_roster_v1.4'!$A630*100+'2013_roster_v1.4'!$B630,pitchers[[rbikey]:[rbikey]],0))</f>
        <v>215</v>
      </c>
      <c r="J630">
        <f>INDEX(pitchers[LCurve],MATCH('2013_roster_v1.4'!$A630*100+'2013_roster_v1.4'!$B630,pitchers[[rbikey]:[rbikey]],0))</f>
        <v>8</v>
      </c>
      <c r="K630">
        <f>INDEX(pitchers[RCurve],MATCH('2013_roster_v1.4'!$A630*100+'2013_roster_v1.4'!$B630,pitchers[[rbikey]:[rbikey]],0))</f>
        <v>5</v>
      </c>
      <c r="L630">
        <f>INDEX(pitchers[Stamina],MATCH('2013_roster_v1.4'!$A630*100+'2013_roster_v1.4'!$B630,pitchers[[rbikey]:[rbikey]],0))</f>
        <v>15</v>
      </c>
      <c r="M630">
        <v>112</v>
      </c>
      <c r="N630">
        <v>143</v>
      </c>
    </row>
    <row r="631" spans="1:14" x14ac:dyDescent="0.25">
      <c r="A631">
        <v>51</v>
      </c>
      <c r="B631">
        <v>22</v>
      </c>
      <c r="C631" t="str">
        <f>INDEX(pitchers[rbiname],MATCH('2013_roster_v1.4'!$A631*100+'2013_roster_v1.4'!$B631,pitchers[[rbikey]:[rbikey]],0))</f>
        <v>Perdomo</v>
      </c>
      <c r="D631">
        <f>INDEX(pitchers[SinkerVal],MATCH('2013_roster_v1.4'!$A631*100+'2013_roster_v1.4'!$B631,pitchers[[rbikey]:[rbikey]],0))</f>
        <v>7</v>
      </c>
      <c r="E631">
        <f>INDEX(pitchers[Stance],MATCH('2013_roster_v1.4'!$A631*100+'2013_roster_v1.4'!$B631,pitchers[[rbikey]:[rbikey]],0))</f>
        <v>0</v>
      </c>
      <c r="F631">
        <f>INDEX(pitchers[ERA],MATCH('2013_roster_v1.4'!$A631*100+'2013_roster_v1.4'!$B631,pitchers[[rbikey]:[rbikey]],0))</f>
        <v>4</v>
      </c>
      <c r="G631">
        <f>INDEX(pitchers[SinkSpd],MATCH('2013_roster_v1.4'!$A631*100+'2013_roster_v1.4'!$B631,pitchers[[rbikey]:[rbikey]],0))</f>
        <v>164</v>
      </c>
      <c r="H631">
        <f>INDEX(pitchers[RegSpd],MATCH('2013_roster_v1.4'!$A631*100+'2013_roster_v1.4'!$B631,pitchers[[rbikey]:[rbikey]],0))</f>
        <v>177</v>
      </c>
      <c r="I631">
        <f>INDEX(pitchers[FastSpd],MATCH('2013_roster_v1.4'!$A631*100+'2013_roster_v1.4'!$B631,pitchers[[rbikey]:[rbikey]],0))</f>
        <v>204</v>
      </c>
      <c r="J631">
        <f>INDEX(pitchers[LCurve],MATCH('2013_roster_v1.4'!$A631*100+'2013_roster_v1.4'!$B631,pitchers[[rbikey]:[rbikey]],0))</f>
        <v>9</v>
      </c>
      <c r="K631">
        <f>INDEX(pitchers[RCurve],MATCH('2013_roster_v1.4'!$A631*100+'2013_roster_v1.4'!$B631,pitchers[[rbikey]:[rbikey]],0))</f>
        <v>6</v>
      </c>
      <c r="L631">
        <f>INDEX(pitchers[Stamina],MATCH('2013_roster_v1.4'!$A631*100+'2013_roster_v1.4'!$B631,pitchers[[rbikey]:[rbikey]],0))</f>
        <v>15</v>
      </c>
      <c r="M631">
        <v>118</v>
      </c>
      <c r="N631">
        <v>139</v>
      </c>
    </row>
    <row r="632" spans="1:14" x14ac:dyDescent="0.25">
      <c r="A632">
        <v>51</v>
      </c>
      <c r="B632">
        <v>23</v>
      </c>
      <c r="C632" t="str">
        <f>INDEX(pitchers[rbiname],MATCH('2013_roster_v1.4'!$A632*100+'2013_roster_v1.4'!$B632,pitchers[[rbikey]:[rbikey]],0))</f>
        <v>Margevic</v>
      </c>
      <c r="D632">
        <f>INDEX(pitchers[SinkerVal],MATCH('2013_roster_v1.4'!$A632*100+'2013_roster_v1.4'!$B632,pitchers[[rbikey]:[rbikey]],0))</f>
        <v>2</v>
      </c>
      <c r="E632">
        <f>INDEX(pitchers[Stance],MATCH('2013_roster_v1.4'!$A632*100+'2013_roster_v1.4'!$B632,pitchers[[rbikey]:[rbikey]],0))</f>
        <v>1</v>
      </c>
      <c r="F632">
        <f>INDEX(pitchers[ERA],MATCH('2013_roster_v1.4'!$A632*100+'2013_roster_v1.4'!$B632,pitchers[[rbikey]:[rbikey]],0))</f>
        <v>6.79</v>
      </c>
      <c r="G632">
        <f>INDEX(pitchers[SinkSpd],MATCH('2013_roster_v1.4'!$A632*100+'2013_roster_v1.4'!$B632,pitchers[[rbikey]:[rbikey]],0))</f>
        <v>163</v>
      </c>
      <c r="H632">
        <f>INDEX(pitchers[RegSpd],MATCH('2013_roster_v1.4'!$A632*100+'2013_roster_v1.4'!$B632,pitchers[[rbikey]:[rbikey]],0))</f>
        <v>177</v>
      </c>
      <c r="I632">
        <f>INDEX(pitchers[FastSpd],MATCH('2013_roster_v1.4'!$A632*100+'2013_roster_v1.4'!$B632,pitchers[[rbikey]:[rbikey]],0))</f>
        <v>203</v>
      </c>
      <c r="J632">
        <f>INDEX(pitchers[LCurve],MATCH('2013_roster_v1.4'!$A632*100+'2013_roster_v1.4'!$B632,pitchers[[rbikey]:[rbikey]],0))</f>
        <v>2</v>
      </c>
      <c r="K632">
        <f>INDEX(pitchers[RCurve],MATCH('2013_roster_v1.4'!$A632*100+'2013_roster_v1.4'!$B632,pitchers[[rbikey]:[rbikey]],0))</f>
        <v>4</v>
      </c>
      <c r="L632">
        <f>INDEX(pitchers[Stamina],MATCH('2013_roster_v1.4'!$A632*100+'2013_roster_v1.4'!$B632,pitchers[[rbikey]:[rbikey]],0))</f>
        <v>15</v>
      </c>
      <c r="M632">
        <v>119</v>
      </c>
      <c r="N632">
        <v>138</v>
      </c>
    </row>
    <row r="633" spans="1:14" x14ac:dyDescent="0.25">
      <c r="A633">
        <v>52</v>
      </c>
      <c r="B633">
        <v>14</v>
      </c>
      <c r="C633" t="str">
        <f>INDEX(pitchers[rbiname],MATCH('2013_roster_v1.4'!$A633*100+'2013_roster_v1.4'!$B633,pitchers[[rbikey]:[rbikey]],0))</f>
        <v>C.Morton</v>
      </c>
      <c r="D633">
        <f>INDEX(pitchers[SinkerVal],MATCH('2013_roster_v1.4'!$A633*100+'2013_roster_v1.4'!$B633,pitchers[[rbikey]:[rbikey]],0))</f>
        <v>10</v>
      </c>
      <c r="E633">
        <f>INDEX(pitchers[Stance],MATCH('2013_roster_v1.4'!$A633*100+'2013_roster_v1.4'!$B633,pitchers[[rbikey]:[rbikey]],0))</f>
        <v>0</v>
      </c>
      <c r="F633">
        <f>INDEX(pitchers[ERA],MATCH('2013_roster_v1.4'!$A633*100+'2013_roster_v1.4'!$B633,pitchers[[rbikey]:[rbikey]],0))</f>
        <v>3.05</v>
      </c>
      <c r="G633">
        <f>INDEX(pitchers[SinkSpd],MATCH('2013_roster_v1.4'!$A633*100+'2013_roster_v1.4'!$B633,pitchers[[rbikey]:[rbikey]],0))</f>
        <v>175</v>
      </c>
      <c r="H633">
        <f>INDEX(pitchers[RegSpd],MATCH('2013_roster_v1.4'!$A633*100+'2013_roster_v1.4'!$B633,pitchers[[rbikey]:[rbikey]],0))</f>
        <v>187</v>
      </c>
      <c r="I633">
        <f>INDEX(pitchers[FastSpd],MATCH('2013_roster_v1.4'!$A633*100+'2013_roster_v1.4'!$B633,pitchers[[rbikey]:[rbikey]],0))</f>
        <v>213</v>
      </c>
      <c r="J633">
        <f>INDEX(pitchers[LCurve],MATCH('2013_roster_v1.4'!$A633*100+'2013_roster_v1.4'!$B633,pitchers[[rbikey]:[rbikey]],0))</f>
        <v>10</v>
      </c>
      <c r="K633">
        <f>INDEX(pitchers[RCurve],MATCH('2013_roster_v1.4'!$A633*100+'2013_roster_v1.4'!$B633,pitchers[[rbikey]:[rbikey]],0))</f>
        <v>7</v>
      </c>
      <c r="L633">
        <f>INDEX(pitchers[Stamina],MATCH('2013_roster_v1.4'!$A633*100+'2013_roster_v1.4'!$B633,pitchers[[rbikey]:[rbikey]],0))</f>
        <v>51</v>
      </c>
      <c r="M633">
        <v>113</v>
      </c>
      <c r="N633">
        <v>143</v>
      </c>
    </row>
    <row r="634" spans="1:14" x14ac:dyDescent="0.25">
      <c r="A634">
        <v>52</v>
      </c>
      <c r="B634">
        <v>15</v>
      </c>
      <c r="C634" t="str">
        <f>INDEX(pitchers[rbiname],MATCH('2013_roster_v1.4'!$A634*100+'2013_roster_v1.4'!$B634,pitchers[[rbikey]:[rbikey]],0))</f>
        <v>R.Stanek</v>
      </c>
      <c r="D634">
        <f>INDEX(pitchers[SinkerVal],MATCH('2013_roster_v1.4'!$A634*100+'2013_roster_v1.4'!$B634,pitchers[[rbikey]:[rbikey]],0))</f>
        <v>9</v>
      </c>
      <c r="E634">
        <f>INDEX(pitchers[Stance],MATCH('2013_roster_v1.4'!$A634*100+'2013_roster_v1.4'!$B634,pitchers[[rbikey]:[rbikey]],0))</f>
        <v>0</v>
      </c>
      <c r="F634">
        <f>INDEX(pitchers[ERA],MATCH('2013_roster_v1.4'!$A634*100+'2013_roster_v1.4'!$B634,pitchers[[rbikey]:[rbikey]],0))</f>
        <v>3.4</v>
      </c>
      <c r="G634">
        <f>INDEX(pitchers[SinkSpd],MATCH('2013_roster_v1.4'!$A634*100+'2013_roster_v1.4'!$B634,pitchers[[rbikey]:[rbikey]],0))</f>
        <v>173</v>
      </c>
      <c r="H634">
        <f>INDEX(pitchers[RegSpd],MATCH('2013_roster_v1.4'!$A634*100+'2013_roster_v1.4'!$B634,pitchers[[rbikey]:[rbikey]],0))</f>
        <v>185</v>
      </c>
      <c r="I634">
        <f>INDEX(pitchers[FastSpd],MATCH('2013_roster_v1.4'!$A634*100+'2013_roster_v1.4'!$B634,pitchers[[rbikey]:[rbikey]],0))</f>
        <v>211</v>
      </c>
      <c r="J634">
        <f>INDEX(pitchers[LCurve],MATCH('2013_roster_v1.4'!$A634*100+'2013_roster_v1.4'!$B634,pitchers[[rbikey]:[rbikey]],0))</f>
        <v>9</v>
      </c>
      <c r="K634">
        <f>INDEX(pitchers[RCurve],MATCH('2013_roster_v1.4'!$A634*100+'2013_roster_v1.4'!$B634,pitchers[[rbikey]:[rbikey]],0))</f>
        <v>6</v>
      </c>
      <c r="L634">
        <f>INDEX(pitchers[Stamina],MATCH('2013_roster_v1.4'!$A634*100+'2013_roster_v1.4'!$B634,pitchers[[rbikey]:[rbikey]],0))</f>
        <v>44</v>
      </c>
      <c r="M634">
        <v>112</v>
      </c>
      <c r="N634">
        <v>144</v>
      </c>
    </row>
    <row r="635" spans="1:14" x14ac:dyDescent="0.25">
      <c r="A635">
        <v>52</v>
      </c>
      <c r="B635">
        <v>16</v>
      </c>
      <c r="C635" t="str">
        <f>INDEX(pitchers[rbiname],MATCH('2013_roster_v1.4'!$A635*100+'2013_roster_v1.4'!$B635,pitchers[[rbikey]:[rbikey]],0))</f>
        <v>B.Snell</v>
      </c>
      <c r="D635">
        <f>INDEX(pitchers[SinkerVal],MATCH('2013_roster_v1.4'!$A635*100+'2013_roster_v1.4'!$B635,pitchers[[rbikey]:[rbikey]],0))</f>
        <v>6</v>
      </c>
      <c r="E635">
        <f>INDEX(pitchers[Stance],MATCH('2013_roster_v1.4'!$A635*100+'2013_roster_v1.4'!$B635,pitchers[[rbikey]:[rbikey]],0))</f>
        <v>1</v>
      </c>
      <c r="F635">
        <f>INDEX(pitchers[ERA],MATCH('2013_roster_v1.4'!$A635*100+'2013_roster_v1.4'!$B635,pitchers[[rbikey]:[rbikey]],0))</f>
        <v>4.29</v>
      </c>
      <c r="G635">
        <f>INDEX(pitchers[SinkSpd],MATCH('2013_roster_v1.4'!$A635*100+'2013_roster_v1.4'!$B635,pitchers[[rbikey]:[rbikey]],0))</f>
        <v>174</v>
      </c>
      <c r="H635">
        <f>INDEX(pitchers[RegSpd],MATCH('2013_roster_v1.4'!$A635*100+'2013_roster_v1.4'!$B635,pitchers[[rbikey]:[rbikey]],0))</f>
        <v>188</v>
      </c>
      <c r="I635">
        <f>INDEX(pitchers[FastSpd],MATCH('2013_roster_v1.4'!$A635*100+'2013_roster_v1.4'!$B635,pitchers[[rbikey]:[rbikey]],0))</f>
        <v>214</v>
      </c>
      <c r="J635">
        <f>INDEX(pitchers[LCurve],MATCH('2013_roster_v1.4'!$A635*100+'2013_roster_v1.4'!$B635,pitchers[[rbikey]:[rbikey]],0))</f>
        <v>5</v>
      </c>
      <c r="K635">
        <f>INDEX(pitchers[RCurve],MATCH('2013_roster_v1.4'!$A635*100+'2013_roster_v1.4'!$B635,pitchers[[rbikey]:[rbikey]],0))</f>
        <v>8</v>
      </c>
      <c r="L635">
        <f>INDEX(pitchers[Stamina],MATCH('2013_roster_v1.4'!$A635*100+'2013_roster_v1.4'!$B635,pitchers[[rbikey]:[rbikey]],0))</f>
        <v>47</v>
      </c>
      <c r="M635">
        <v>112</v>
      </c>
      <c r="N635">
        <v>145</v>
      </c>
    </row>
    <row r="636" spans="1:14" x14ac:dyDescent="0.25">
      <c r="A636">
        <v>52</v>
      </c>
      <c r="B636">
        <v>17</v>
      </c>
      <c r="C636" t="str">
        <f>INDEX(pitchers[rbiname],MATCH('2013_roster_v1.4'!$A636*100+'2013_roster_v1.4'!$B636,pitchers[[rbikey]:[rbikey]],0))</f>
        <v>Chirinos</v>
      </c>
      <c r="D636">
        <f>INDEX(pitchers[SinkerVal],MATCH('2013_roster_v1.4'!$A636*100+'2013_roster_v1.4'!$B636,pitchers[[rbikey]:[rbikey]],0))</f>
        <v>11</v>
      </c>
      <c r="E636">
        <f>INDEX(pitchers[Stance],MATCH('2013_roster_v1.4'!$A636*100+'2013_roster_v1.4'!$B636,pitchers[[rbikey]:[rbikey]],0))</f>
        <v>0</v>
      </c>
      <c r="F636">
        <f>INDEX(pitchers[ERA],MATCH('2013_roster_v1.4'!$A636*100+'2013_roster_v1.4'!$B636,pitchers[[rbikey]:[rbikey]],0))</f>
        <v>3.85</v>
      </c>
      <c r="G636">
        <f>INDEX(pitchers[SinkSpd],MATCH('2013_roster_v1.4'!$A636*100+'2013_roster_v1.4'!$B636,pitchers[[rbikey]:[rbikey]],0))</f>
        <v>167</v>
      </c>
      <c r="H636">
        <f>INDEX(pitchers[RegSpd],MATCH('2013_roster_v1.4'!$A636*100+'2013_roster_v1.4'!$B636,pitchers[[rbikey]:[rbikey]],0))</f>
        <v>180</v>
      </c>
      <c r="I636">
        <f>INDEX(pitchers[FastSpd],MATCH('2013_roster_v1.4'!$A636*100+'2013_roster_v1.4'!$B636,pitchers[[rbikey]:[rbikey]],0))</f>
        <v>207</v>
      </c>
      <c r="J636">
        <f>INDEX(pitchers[LCurve],MATCH('2013_roster_v1.4'!$A636*100+'2013_roster_v1.4'!$B636,pitchers[[rbikey]:[rbikey]],0))</f>
        <v>11</v>
      </c>
      <c r="K636">
        <f>INDEX(pitchers[RCurve],MATCH('2013_roster_v1.4'!$A636*100+'2013_roster_v1.4'!$B636,pitchers[[rbikey]:[rbikey]],0))</f>
        <v>7</v>
      </c>
      <c r="L636">
        <f>INDEX(pitchers[Stamina],MATCH('2013_roster_v1.4'!$A636*100+'2013_roster_v1.4'!$B636,pitchers[[rbikey]:[rbikey]],0))</f>
        <v>48</v>
      </c>
      <c r="M636">
        <v>118</v>
      </c>
      <c r="N636">
        <v>139</v>
      </c>
    </row>
    <row r="637" spans="1:14" x14ac:dyDescent="0.25">
      <c r="A637">
        <v>52</v>
      </c>
      <c r="B637">
        <v>18</v>
      </c>
      <c r="C637" t="str">
        <f>INDEX(pitchers[rbiname],MATCH('2013_roster_v1.4'!$A637*100+'2013_roster_v1.4'!$B637,pitchers[[rbikey]:[rbikey]],0))</f>
        <v>E.Pagan</v>
      </c>
      <c r="D637">
        <f>INDEX(pitchers[SinkerVal],MATCH('2013_roster_v1.4'!$A637*100+'2013_roster_v1.4'!$B637,pitchers[[rbikey]:[rbikey]],0))</f>
        <v>12</v>
      </c>
      <c r="E637">
        <f>INDEX(pitchers[Stance],MATCH('2013_roster_v1.4'!$A637*100+'2013_roster_v1.4'!$B637,pitchers[[rbikey]:[rbikey]],0))</f>
        <v>0</v>
      </c>
      <c r="F637">
        <f>INDEX(pitchers[ERA],MATCH('2013_roster_v1.4'!$A637*100+'2013_roster_v1.4'!$B637,pitchers[[rbikey]:[rbikey]],0))</f>
        <v>2.31</v>
      </c>
      <c r="G637">
        <f>INDEX(pitchers[SinkSpd],MATCH('2013_roster_v1.4'!$A637*100+'2013_roster_v1.4'!$B637,pitchers[[rbikey]:[rbikey]],0))</f>
        <v>174</v>
      </c>
      <c r="H637">
        <f>INDEX(pitchers[RegSpd],MATCH('2013_roster_v1.4'!$A637*100+'2013_roster_v1.4'!$B637,pitchers[[rbikey]:[rbikey]],0))</f>
        <v>188</v>
      </c>
      <c r="I637">
        <f>INDEX(pitchers[FastSpd],MATCH('2013_roster_v1.4'!$A637*100+'2013_roster_v1.4'!$B637,pitchers[[rbikey]:[rbikey]],0))</f>
        <v>214</v>
      </c>
      <c r="J637">
        <f>INDEX(pitchers[LCurve],MATCH('2013_roster_v1.4'!$A637*100+'2013_roster_v1.4'!$B637,pitchers[[rbikey]:[rbikey]],0))</f>
        <v>13</v>
      </c>
      <c r="K637">
        <f>INDEX(pitchers[RCurve],MATCH('2013_roster_v1.4'!$A637*100+'2013_roster_v1.4'!$B637,pitchers[[rbikey]:[rbikey]],0))</f>
        <v>9</v>
      </c>
      <c r="L637">
        <f>INDEX(pitchers[Stamina],MATCH('2013_roster_v1.4'!$A637*100+'2013_roster_v1.4'!$B637,pitchers[[rbikey]:[rbikey]],0))</f>
        <v>15</v>
      </c>
      <c r="M637">
        <v>116</v>
      </c>
      <c r="N637">
        <v>141</v>
      </c>
    </row>
    <row r="638" spans="1:14" x14ac:dyDescent="0.25">
      <c r="A638">
        <v>52</v>
      </c>
      <c r="B638">
        <v>19</v>
      </c>
      <c r="C638" t="str">
        <f>INDEX(pitchers[rbiname],MATCH('2013_roster_v1.4'!$A638*100+'2013_roster_v1.4'!$B638,pitchers[[rbikey]:[rbikey]],0))</f>
        <v>Yarbroug</v>
      </c>
      <c r="D638">
        <f>INDEX(pitchers[SinkerVal],MATCH('2013_roster_v1.4'!$A638*100+'2013_roster_v1.4'!$B638,pitchers[[rbikey]:[rbikey]],0))</f>
        <v>12</v>
      </c>
      <c r="E638">
        <f>INDEX(pitchers[Stance],MATCH('2013_roster_v1.4'!$A638*100+'2013_roster_v1.4'!$B638,pitchers[[rbikey]:[rbikey]],0))</f>
        <v>1</v>
      </c>
      <c r="F638">
        <f>INDEX(pitchers[ERA],MATCH('2013_roster_v1.4'!$A638*100+'2013_roster_v1.4'!$B638,pitchers[[rbikey]:[rbikey]],0))</f>
        <v>4.13</v>
      </c>
      <c r="G638">
        <f>INDEX(pitchers[SinkSpd],MATCH('2013_roster_v1.4'!$A638*100+'2013_roster_v1.4'!$B638,pitchers[[rbikey]:[rbikey]],0))</f>
        <v>166</v>
      </c>
      <c r="H638">
        <f>INDEX(pitchers[RegSpd],MATCH('2013_roster_v1.4'!$A638*100+'2013_roster_v1.4'!$B638,pitchers[[rbikey]:[rbikey]],0))</f>
        <v>179</v>
      </c>
      <c r="I638">
        <f>INDEX(pitchers[FastSpd],MATCH('2013_roster_v1.4'!$A638*100+'2013_roster_v1.4'!$B638,pitchers[[rbikey]:[rbikey]],0))</f>
        <v>206</v>
      </c>
      <c r="J638">
        <f>INDEX(pitchers[LCurve],MATCH('2013_roster_v1.4'!$A638*100+'2013_roster_v1.4'!$B638,pitchers[[rbikey]:[rbikey]],0))</f>
        <v>8</v>
      </c>
      <c r="K638">
        <f>INDEX(pitchers[RCurve],MATCH('2013_roster_v1.4'!$A638*100+'2013_roster_v1.4'!$B638,pitchers[[rbikey]:[rbikey]],0))</f>
        <v>11</v>
      </c>
      <c r="L638">
        <f>INDEX(pitchers[Stamina],MATCH('2013_roster_v1.4'!$A638*100+'2013_roster_v1.4'!$B638,pitchers[[rbikey]:[rbikey]],0))</f>
        <v>15</v>
      </c>
      <c r="M638">
        <v>116</v>
      </c>
      <c r="N638">
        <v>140</v>
      </c>
    </row>
    <row r="639" spans="1:14" x14ac:dyDescent="0.25">
      <c r="A639">
        <v>52</v>
      </c>
      <c r="B639">
        <v>20</v>
      </c>
      <c r="C639" t="str">
        <f>INDEX(pitchers[rbiname],MATCH('2013_roster_v1.4'!$A639*100+'2013_roster_v1.4'!$B639,pitchers[[rbikey]:[rbikey]],0))</f>
        <v>J.Beeks</v>
      </c>
      <c r="D639">
        <f>INDEX(pitchers[SinkerVal],MATCH('2013_roster_v1.4'!$A639*100+'2013_roster_v1.4'!$B639,pitchers[[rbikey]:[rbikey]],0))</f>
        <v>4</v>
      </c>
      <c r="E639">
        <f>INDEX(pitchers[Stance],MATCH('2013_roster_v1.4'!$A639*100+'2013_roster_v1.4'!$B639,pitchers[[rbikey]:[rbikey]],0))</f>
        <v>1</v>
      </c>
      <c r="F639">
        <f>INDEX(pitchers[ERA],MATCH('2013_roster_v1.4'!$A639*100+'2013_roster_v1.4'!$B639,pitchers[[rbikey]:[rbikey]],0))</f>
        <v>4.3099999999999996</v>
      </c>
      <c r="G639">
        <f>INDEX(pitchers[SinkSpd],MATCH('2013_roster_v1.4'!$A639*100+'2013_roster_v1.4'!$B639,pitchers[[rbikey]:[rbikey]],0))</f>
        <v>167</v>
      </c>
      <c r="H639">
        <f>INDEX(pitchers[RegSpd],MATCH('2013_roster_v1.4'!$A639*100+'2013_roster_v1.4'!$B639,pitchers[[rbikey]:[rbikey]],0))</f>
        <v>180</v>
      </c>
      <c r="I639">
        <f>INDEX(pitchers[FastSpd],MATCH('2013_roster_v1.4'!$A639*100+'2013_roster_v1.4'!$B639,pitchers[[rbikey]:[rbikey]],0))</f>
        <v>206</v>
      </c>
      <c r="J639">
        <f>INDEX(pitchers[LCurve],MATCH('2013_roster_v1.4'!$A639*100+'2013_roster_v1.4'!$B639,pitchers[[rbikey]:[rbikey]],0))</f>
        <v>3</v>
      </c>
      <c r="K639">
        <f>INDEX(pitchers[RCurve],MATCH('2013_roster_v1.4'!$A639*100+'2013_roster_v1.4'!$B639,pitchers[[rbikey]:[rbikey]],0))</f>
        <v>5</v>
      </c>
      <c r="L639">
        <f>INDEX(pitchers[Stamina],MATCH('2013_roster_v1.4'!$A639*100+'2013_roster_v1.4'!$B639,pitchers[[rbikey]:[rbikey]],0))</f>
        <v>15</v>
      </c>
      <c r="M639">
        <v>114</v>
      </c>
      <c r="N639">
        <v>142</v>
      </c>
    </row>
    <row r="640" spans="1:14" x14ac:dyDescent="0.25">
      <c r="A640">
        <v>52</v>
      </c>
      <c r="B640">
        <v>21</v>
      </c>
      <c r="C640" t="str">
        <f>INDEX(pitchers[rbiname],MATCH('2013_roster_v1.4'!$A640*100+'2013_roster_v1.4'!$B640,pitchers[[rbikey]:[rbikey]],0))</f>
        <v>Castillo</v>
      </c>
      <c r="D640">
        <f>INDEX(pitchers[SinkerVal],MATCH('2013_roster_v1.4'!$A640*100+'2013_roster_v1.4'!$B640,pitchers[[rbikey]:[rbikey]],0))</f>
        <v>7</v>
      </c>
      <c r="E640">
        <f>INDEX(pitchers[Stance],MATCH('2013_roster_v1.4'!$A640*100+'2013_roster_v1.4'!$B640,pitchers[[rbikey]:[rbikey]],0))</f>
        <v>0</v>
      </c>
      <c r="F640">
        <f>INDEX(pitchers[ERA],MATCH('2013_roster_v1.4'!$A640*100+'2013_roster_v1.4'!$B640,pitchers[[rbikey]:[rbikey]],0))</f>
        <v>3.41</v>
      </c>
      <c r="G640">
        <f>INDEX(pitchers[SinkSpd],MATCH('2013_roster_v1.4'!$A640*100+'2013_roster_v1.4'!$B640,pitchers[[rbikey]:[rbikey]],0))</f>
        <v>174</v>
      </c>
      <c r="H640">
        <f>INDEX(pitchers[RegSpd],MATCH('2013_roster_v1.4'!$A640*100+'2013_roster_v1.4'!$B640,pitchers[[rbikey]:[rbikey]],0))</f>
        <v>186</v>
      </c>
      <c r="I640">
        <f>INDEX(pitchers[FastSpd],MATCH('2013_roster_v1.4'!$A640*100+'2013_roster_v1.4'!$B640,pitchers[[rbikey]:[rbikey]],0))</f>
        <v>213</v>
      </c>
      <c r="J640">
        <f>INDEX(pitchers[LCurve],MATCH('2013_roster_v1.4'!$A640*100+'2013_roster_v1.4'!$B640,pitchers[[rbikey]:[rbikey]],0))</f>
        <v>8</v>
      </c>
      <c r="K640">
        <f>INDEX(pitchers[RCurve],MATCH('2013_roster_v1.4'!$A640*100+'2013_roster_v1.4'!$B640,pitchers[[rbikey]:[rbikey]],0))</f>
        <v>6</v>
      </c>
      <c r="L640">
        <f>INDEX(pitchers[Stamina],MATCH('2013_roster_v1.4'!$A640*100+'2013_roster_v1.4'!$B640,pitchers[[rbikey]:[rbikey]],0))</f>
        <v>15</v>
      </c>
      <c r="M640">
        <v>112</v>
      </c>
      <c r="N640">
        <v>145</v>
      </c>
    </row>
    <row r="641" spans="1:14" x14ac:dyDescent="0.25">
      <c r="A641">
        <v>52</v>
      </c>
      <c r="B641">
        <v>22</v>
      </c>
      <c r="C641" t="str">
        <f>INDEX(pitchers[rbiname],MATCH('2013_roster_v1.4'!$A641*100+'2013_roster_v1.4'!$B641,pitchers[[rbikey]:[rbikey]],0))</f>
        <v>Glasnow</v>
      </c>
      <c r="D641">
        <f>INDEX(pitchers[SinkerVal],MATCH('2013_roster_v1.4'!$A641*100+'2013_roster_v1.4'!$B641,pitchers[[rbikey]:[rbikey]],0))</f>
        <v>12</v>
      </c>
      <c r="E641">
        <f>INDEX(pitchers[Stance],MATCH('2013_roster_v1.4'!$A641*100+'2013_roster_v1.4'!$B641,pitchers[[rbikey]:[rbikey]],0))</f>
        <v>0</v>
      </c>
      <c r="F641">
        <f>INDEX(pitchers[ERA],MATCH('2013_roster_v1.4'!$A641*100+'2013_roster_v1.4'!$B641,pitchers[[rbikey]:[rbikey]],0))</f>
        <v>1.78</v>
      </c>
      <c r="G641">
        <f>INDEX(pitchers[SinkSpd],MATCH('2013_roster_v1.4'!$A641*100+'2013_roster_v1.4'!$B641,pitchers[[rbikey]:[rbikey]],0))</f>
        <v>175</v>
      </c>
      <c r="H641">
        <f>INDEX(pitchers[RegSpd],MATCH('2013_roster_v1.4'!$A641*100+'2013_roster_v1.4'!$B641,pitchers[[rbikey]:[rbikey]],0))</f>
        <v>187</v>
      </c>
      <c r="I641">
        <f>INDEX(pitchers[FastSpd],MATCH('2013_roster_v1.4'!$A641*100+'2013_roster_v1.4'!$B641,pitchers[[rbikey]:[rbikey]],0))</f>
        <v>213</v>
      </c>
      <c r="J641">
        <f>INDEX(pitchers[LCurve],MATCH('2013_roster_v1.4'!$A641*100+'2013_roster_v1.4'!$B641,pitchers[[rbikey]:[rbikey]],0))</f>
        <v>13</v>
      </c>
      <c r="K641">
        <f>INDEX(pitchers[RCurve],MATCH('2013_roster_v1.4'!$A641*100+'2013_roster_v1.4'!$B641,pitchers[[rbikey]:[rbikey]],0))</f>
        <v>8</v>
      </c>
      <c r="L641">
        <f>INDEX(pitchers[Stamina],MATCH('2013_roster_v1.4'!$A641*100+'2013_roster_v1.4'!$B641,pitchers[[rbikey]:[rbikey]],0))</f>
        <v>15</v>
      </c>
      <c r="M641">
        <v>120</v>
      </c>
      <c r="N641">
        <v>138</v>
      </c>
    </row>
    <row r="642" spans="1:14" x14ac:dyDescent="0.25">
      <c r="A642">
        <v>52</v>
      </c>
      <c r="B642">
        <v>23</v>
      </c>
      <c r="C642" t="str">
        <f>INDEX(pitchers[rbiname],MATCH('2013_roster_v1.4'!$A642*100+'2013_roster_v1.4'!$B642,pitchers[[rbikey]:[rbikey]],0))</f>
        <v>O.Drake</v>
      </c>
      <c r="D642">
        <f>INDEX(pitchers[SinkerVal],MATCH('2013_roster_v1.4'!$A642*100+'2013_roster_v1.4'!$B642,pitchers[[rbikey]:[rbikey]],0))</f>
        <v>12</v>
      </c>
      <c r="E642">
        <f>INDEX(pitchers[Stance],MATCH('2013_roster_v1.4'!$A642*100+'2013_roster_v1.4'!$B642,pitchers[[rbikey]:[rbikey]],0))</f>
        <v>0</v>
      </c>
      <c r="F642">
        <f>INDEX(pitchers[ERA],MATCH('2013_roster_v1.4'!$A642*100+'2013_roster_v1.4'!$B642,pitchers[[rbikey]:[rbikey]],0))</f>
        <v>3.21</v>
      </c>
      <c r="G642">
        <f>INDEX(pitchers[SinkSpd],MATCH('2013_roster_v1.4'!$A642*100+'2013_roster_v1.4'!$B642,pitchers[[rbikey]:[rbikey]],0))</f>
        <v>175</v>
      </c>
      <c r="H642">
        <f>INDEX(pitchers[RegSpd],MATCH('2013_roster_v1.4'!$A642*100+'2013_roster_v1.4'!$B642,pitchers[[rbikey]:[rbikey]],0))</f>
        <v>187</v>
      </c>
      <c r="I642">
        <f>INDEX(pitchers[FastSpd],MATCH('2013_roster_v1.4'!$A642*100+'2013_roster_v1.4'!$B642,pitchers[[rbikey]:[rbikey]],0))</f>
        <v>213</v>
      </c>
      <c r="J642">
        <f>INDEX(pitchers[LCurve],MATCH('2013_roster_v1.4'!$A642*100+'2013_roster_v1.4'!$B642,pitchers[[rbikey]:[rbikey]],0))</f>
        <v>11</v>
      </c>
      <c r="K642">
        <f>INDEX(pitchers[RCurve],MATCH('2013_roster_v1.4'!$A642*100+'2013_roster_v1.4'!$B642,pitchers[[rbikey]:[rbikey]],0))</f>
        <v>8</v>
      </c>
      <c r="L642">
        <f>INDEX(pitchers[Stamina],MATCH('2013_roster_v1.4'!$A642*100+'2013_roster_v1.4'!$B642,pitchers[[rbikey]:[rbikey]],0))</f>
        <v>15</v>
      </c>
      <c r="M642">
        <v>119</v>
      </c>
      <c r="N642">
        <v>138</v>
      </c>
    </row>
    <row r="643" spans="1:14" x14ac:dyDescent="0.25">
      <c r="A643">
        <v>53</v>
      </c>
      <c r="B643">
        <v>14</v>
      </c>
      <c r="C643" t="str">
        <f>INDEX(pitchers[rbiname],MATCH('2013_roster_v1.4'!$A643*100+'2013_roster_v1.4'!$B643,pitchers[[rbikey]:[rbikey]],0))</f>
        <v>J.Junis</v>
      </c>
      <c r="D643">
        <f>INDEX(pitchers[SinkerVal],MATCH('2013_roster_v1.4'!$A643*100+'2013_roster_v1.4'!$B643,pitchers[[rbikey]:[rbikey]],0))</f>
        <v>4</v>
      </c>
      <c r="E643">
        <f>INDEX(pitchers[Stance],MATCH('2013_roster_v1.4'!$A643*100+'2013_roster_v1.4'!$B643,pitchers[[rbikey]:[rbikey]],0))</f>
        <v>0</v>
      </c>
      <c r="F643">
        <f>INDEX(pitchers[ERA],MATCH('2013_roster_v1.4'!$A643*100+'2013_roster_v1.4'!$B643,pitchers[[rbikey]:[rbikey]],0))</f>
        <v>5.24</v>
      </c>
      <c r="G643">
        <f>INDEX(pitchers[SinkSpd],MATCH('2013_roster_v1.4'!$A643*100+'2013_roster_v1.4'!$B643,pitchers[[rbikey]:[rbikey]],0))</f>
        <v>170</v>
      </c>
      <c r="H643">
        <f>INDEX(pitchers[RegSpd],MATCH('2013_roster_v1.4'!$A643*100+'2013_roster_v1.4'!$B643,pitchers[[rbikey]:[rbikey]],0))</f>
        <v>182</v>
      </c>
      <c r="I643">
        <f>INDEX(pitchers[FastSpd],MATCH('2013_roster_v1.4'!$A643*100+'2013_roster_v1.4'!$B643,pitchers[[rbikey]:[rbikey]],0))</f>
        <v>209</v>
      </c>
      <c r="J643">
        <f>INDEX(pitchers[LCurve],MATCH('2013_roster_v1.4'!$A643*100+'2013_roster_v1.4'!$B643,pitchers[[rbikey]:[rbikey]],0))</f>
        <v>6</v>
      </c>
      <c r="K643">
        <f>INDEX(pitchers[RCurve],MATCH('2013_roster_v1.4'!$A643*100+'2013_roster_v1.4'!$B643,pitchers[[rbikey]:[rbikey]],0))</f>
        <v>4</v>
      </c>
      <c r="L643">
        <f>INDEX(pitchers[Stamina],MATCH('2013_roster_v1.4'!$A643*100+'2013_roster_v1.4'!$B643,pitchers[[rbikey]:[rbikey]],0))</f>
        <v>50</v>
      </c>
      <c r="M643">
        <v>116</v>
      </c>
      <c r="N643">
        <v>140</v>
      </c>
    </row>
    <row r="644" spans="1:14" x14ac:dyDescent="0.25">
      <c r="A644">
        <v>53</v>
      </c>
      <c r="B644">
        <v>15</v>
      </c>
      <c r="C644" t="str">
        <f>INDEX(pitchers[rbiname],MATCH('2013_roster_v1.4'!$A644*100+'2013_roster_v1.4'!$B644,pitchers[[rbikey]:[rbikey]],0))</f>
        <v>B.Keller</v>
      </c>
      <c r="D644">
        <f>INDEX(pitchers[SinkerVal],MATCH('2013_roster_v1.4'!$A644*100+'2013_roster_v1.4'!$B644,pitchers[[rbikey]:[rbikey]],0))</f>
        <v>5</v>
      </c>
      <c r="E644">
        <f>INDEX(pitchers[Stance],MATCH('2013_roster_v1.4'!$A644*100+'2013_roster_v1.4'!$B644,pitchers[[rbikey]:[rbikey]],0))</f>
        <v>0</v>
      </c>
      <c r="F644">
        <f>INDEX(pitchers[ERA],MATCH('2013_roster_v1.4'!$A644*100+'2013_roster_v1.4'!$B644,pitchers[[rbikey]:[rbikey]],0))</f>
        <v>4.1900000000000004</v>
      </c>
      <c r="G644">
        <f>INDEX(pitchers[SinkSpd],MATCH('2013_roster_v1.4'!$A644*100+'2013_roster_v1.4'!$B644,pitchers[[rbikey]:[rbikey]],0))</f>
        <v>163</v>
      </c>
      <c r="H644">
        <f>INDEX(pitchers[RegSpd],MATCH('2013_roster_v1.4'!$A644*100+'2013_roster_v1.4'!$B644,pitchers[[rbikey]:[rbikey]],0))</f>
        <v>177</v>
      </c>
      <c r="I644">
        <f>INDEX(pitchers[FastSpd],MATCH('2013_roster_v1.4'!$A644*100+'2013_roster_v1.4'!$B644,pitchers[[rbikey]:[rbikey]],0))</f>
        <v>203</v>
      </c>
      <c r="J644">
        <f>INDEX(pitchers[LCurve],MATCH('2013_roster_v1.4'!$A644*100+'2013_roster_v1.4'!$B644,pitchers[[rbikey]:[rbikey]],0))</f>
        <v>7</v>
      </c>
      <c r="K644">
        <f>INDEX(pitchers[RCurve],MATCH('2013_roster_v1.4'!$A644*100+'2013_roster_v1.4'!$B644,pitchers[[rbikey]:[rbikey]],0))</f>
        <v>5</v>
      </c>
      <c r="L644">
        <f>INDEX(pitchers[Stamina],MATCH('2013_roster_v1.4'!$A644*100+'2013_roster_v1.4'!$B644,pitchers[[rbikey]:[rbikey]],0))</f>
        <v>51</v>
      </c>
      <c r="M644">
        <v>112</v>
      </c>
      <c r="N644">
        <v>144</v>
      </c>
    </row>
    <row r="645" spans="1:14" x14ac:dyDescent="0.25">
      <c r="A645">
        <v>53</v>
      </c>
      <c r="B645">
        <v>16</v>
      </c>
      <c r="C645" t="str">
        <f>INDEX(pitchers[rbiname],MATCH('2013_roster_v1.4'!$A645*100+'2013_roster_v1.4'!$B645,pitchers[[rbikey]:[rbikey]],0))</f>
        <v>Sparkman</v>
      </c>
      <c r="D645">
        <f>INDEX(pitchers[SinkerVal],MATCH('2013_roster_v1.4'!$A645*100+'2013_roster_v1.4'!$B645,pitchers[[rbikey]:[rbikey]],0))</f>
        <v>3</v>
      </c>
      <c r="E645">
        <f>INDEX(pitchers[Stance],MATCH('2013_roster_v1.4'!$A645*100+'2013_roster_v1.4'!$B645,pitchers[[rbikey]:[rbikey]],0))</f>
        <v>0</v>
      </c>
      <c r="F645">
        <f>INDEX(pitchers[ERA],MATCH('2013_roster_v1.4'!$A645*100+'2013_roster_v1.4'!$B645,pitchers[[rbikey]:[rbikey]],0))</f>
        <v>6.02</v>
      </c>
      <c r="G645">
        <f>INDEX(pitchers[SinkSpd],MATCH('2013_roster_v1.4'!$A645*100+'2013_roster_v1.4'!$B645,pitchers[[rbikey]:[rbikey]],0))</f>
        <v>156</v>
      </c>
      <c r="H645">
        <f>INDEX(pitchers[RegSpd],MATCH('2013_roster_v1.4'!$A645*100+'2013_roster_v1.4'!$B645,pitchers[[rbikey]:[rbikey]],0))</f>
        <v>172</v>
      </c>
      <c r="I645">
        <f>INDEX(pitchers[FastSpd],MATCH('2013_roster_v1.4'!$A645*100+'2013_roster_v1.4'!$B645,pitchers[[rbikey]:[rbikey]],0))</f>
        <v>196</v>
      </c>
      <c r="J645">
        <f>INDEX(pitchers[LCurve],MATCH('2013_roster_v1.4'!$A645*100+'2013_roster_v1.4'!$B645,pitchers[[rbikey]:[rbikey]],0))</f>
        <v>5</v>
      </c>
      <c r="K645">
        <f>INDEX(pitchers[RCurve],MATCH('2013_roster_v1.4'!$A645*100+'2013_roster_v1.4'!$B645,pitchers[[rbikey]:[rbikey]],0))</f>
        <v>3</v>
      </c>
      <c r="L645">
        <f>INDEX(pitchers[Stamina],MATCH('2013_roster_v1.4'!$A645*100+'2013_roster_v1.4'!$B645,pitchers[[rbikey]:[rbikey]],0))</f>
        <v>46</v>
      </c>
      <c r="M645">
        <v>120</v>
      </c>
      <c r="N645">
        <v>137</v>
      </c>
    </row>
    <row r="646" spans="1:14" x14ac:dyDescent="0.25">
      <c r="A646">
        <v>53</v>
      </c>
      <c r="B646">
        <v>17</v>
      </c>
      <c r="C646" t="str">
        <f>INDEX(pitchers[rbiname],MATCH('2013_roster_v1.4'!$A646*100+'2013_roster_v1.4'!$B646,pitchers[[rbikey]:[rbikey]],0))</f>
        <v>D.Duffy</v>
      </c>
      <c r="D646">
        <f>INDEX(pitchers[SinkerVal],MATCH('2013_roster_v1.4'!$A646*100+'2013_roster_v1.4'!$B646,pitchers[[rbikey]:[rbikey]],0))</f>
        <v>6</v>
      </c>
      <c r="E646">
        <f>INDEX(pitchers[Stance],MATCH('2013_roster_v1.4'!$A646*100+'2013_roster_v1.4'!$B646,pitchers[[rbikey]:[rbikey]],0))</f>
        <v>1</v>
      </c>
      <c r="F646">
        <f>INDEX(pitchers[ERA],MATCH('2013_roster_v1.4'!$A646*100+'2013_roster_v1.4'!$B646,pitchers[[rbikey]:[rbikey]],0))</f>
        <v>4.34</v>
      </c>
      <c r="G646">
        <f>INDEX(pitchers[SinkSpd],MATCH('2013_roster_v1.4'!$A646*100+'2013_roster_v1.4'!$B646,pitchers[[rbikey]:[rbikey]],0))</f>
        <v>168</v>
      </c>
      <c r="H646">
        <f>INDEX(pitchers[RegSpd],MATCH('2013_roster_v1.4'!$A646*100+'2013_roster_v1.4'!$B646,pitchers[[rbikey]:[rbikey]],0))</f>
        <v>180</v>
      </c>
      <c r="I646">
        <f>INDEX(pitchers[FastSpd],MATCH('2013_roster_v1.4'!$A646*100+'2013_roster_v1.4'!$B646,pitchers[[rbikey]:[rbikey]],0))</f>
        <v>207</v>
      </c>
      <c r="J646">
        <f>INDEX(pitchers[LCurve],MATCH('2013_roster_v1.4'!$A646*100+'2013_roster_v1.4'!$B646,pitchers[[rbikey]:[rbikey]],0))</f>
        <v>5</v>
      </c>
      <c r="K646">
        <f>INDEX(pitchers[RCurve],MATCH('2013_roster_v1.4'!$A646*100+'2013_roster_v1.4'!$B646,pitchers[[rbikey]:[rbikey]],0))</f>
        <v>7</v>
      </c>
      <c r="L646">
        <f>INDEX(pitchers[Stamina],MATCH('2013_roster_v1.4'!$A646*100+'2013_roster_v1.4'!$B646,pitchers[[rbikey]:[rbikey]],0))</f>
        <v>50</v>
      </c>
      <c r="M646">
        <v>120</v>
      </c>
      <c r="N646">
        <v>136</v>
      </c>
    </row>
    <row r="647" spans="1:14" x14ac:dyDescent="0.25">
      <c r="A647">
        <v>53</v>
      </c>
      <c r="B647">
        <v>18</v>
      </c>
      <c r="C647" t="str">
        <f>INDEX(pitchers[rbiname],MATCH('2013_roster_v1.4'!$A647*100+'2013_roster_v1.4'!$B647,pitchers[[rbikey]:[rbikey]],0))</f>
        <v>Kennedy</v>
      </c>
      <c r="D647">
        <f>INDEX(pitchers[SinkerVal],MATCH('2013_roster_v1.4'!$A647*100+'2013_roster_v1.4'!$B647,pitchers[[rbikey]:[rbikey]],0))</f>
        <v>6</v>
      </c>
      <c r="E647">
        <f>INDEX(pitchers[Stance],MATCH('2013_roster_v1.4'!$A647*100+'2013_roster_v1.4'!$B647,pitchers[[rbikey]:[rbikey]],0))</f>
        <v>0</v>
      </c>
      <c r="F647">
        <f>INDEX(pitchers[ERA],MATCH('2013_roster_v1.4'!$A647*100+'2013_roster_v1.4'!$B647,pitchers[[rbikey]:[rbikey]],0))</f>
        <v>3.41</v>
      </c>
      <c r="G647">
        <f>INDEX(pitchers[SinkSpd],MATCH('2013_roster_v1.4'!$A647*100+'2013_roster_v1.4'!$B647,pitchers[[rbikey]:[rbikey]],0))</f>
        <v>174</v>
      </c>
      <c r="H647">
        <f>INDEX(pitchers[RegSpd],MATCH('2013_roster_v1.4'!$A647*100+'2013_roster_v1.4'!$B647,pitchers[[rbikey]:[rbikey]],0))</f>
        <v>186</v>
      </c>
      <c r="I647">
        <f>INDEX(pitchers[FastSpd],MATCH('2013_roster_v1.4'!$A647*100+'2013_roster_v1.4'!$B647,pitchers[[rbikey]:[rbikey]],0))</f>
        <v>212</v>
      </c>
      <c r="J647">
        <f>INDEX(pitchers[LCurve],MATCH('2013_roster_v1.4'!$A647*100+'2013_roster_v1.4'!$B647,pitchers[[rbikey]:[rbikey]],0))</f>
        <v>8</v>
      </c>
      <c r="K647">
        <f>INDEX(pitchers[RCurve],MATCH('2013_roster_v1.4'!$A647*100+'2013_roster_v1.4'!$B647,pitchers[[rbikey]:[rbikey]],0))</f>
        <v>5</v>
      </c>
      <c r="L647">
        <f>INDEX(pitchers[Stamina],MATCH('2013_roster_v1.4'!$A647*100+'2013_roster_v1.4'!$B647,pitchers[[rbikey]:[rbikey]],0))</f>
        <v>15</v>
      </c>
      <c r="M647">
        <v>115</v>
      </c>
      <c r="N647">
        <v>141</v>
      </c>
    </row>
    <row r="648" spans="1:14" x14ac:dyDescent="0.25">
      <c r="A648">
        <v>53</v>
      </c>
      <c r="B648">
        <v>19</v>
      </c>
      <c r="C648" t="str">
        <f>INDEX(pitchers[rbiname],MATCH('2013_roster_v1.4'!$A648*100+'2013_roster_v1.4'!$B648,pitchers[[rbikey]:[rbikey]],0))</f>
        <v>J.Lopez</v>
      </c>
      <c r="D648">
        <f>INDEX(pitchers[SinkerVal],MATCH('2013_roster_v1.4'!$A648*100+'2013_roster_v1.4'!$B648,pitchers[[rbikey]:[rbikey]],0))</f>
        <v>4</v>
      </c>
      <c r="E648">
        <f>INDEX(pitchers[Stance],MATCH('2013_roster_v1.4'!$A648*100+'2013_roster_v1.4'!$B648,pitchers[[rbikey]:[rbikey]],0))</f>
        <v>0</v>
      </c>
      <c r="F648">
        <f>INDEX(pitchers[ERA],MATCH('2013_roster_v1.4'!$A648*100+'2013_roster_v1.4'!$B648,pitchers[[rbikey]:[rbikey]],0))</f>
        <v>6.33</v>
      </c>
      <c r="G648">
        <f>INDEX(pitchers[SinkSpd],MATCH('2013_roster_v1.4'!$A648*100+'2013_roster_v1.4'!$B648,pitchers[[rbikey]:[rbikey]],0))</f>
        <v>168</v>
      </c>
      <c r="H648">
        <f>INDEX(pitchers[RegSpd],MATCH('2013_roster_v1.4'!$A648*100+'2013_roster_v1.4'!$B648,pitchers[[rbikey]:[rbikey]],0))</f>
        <v>180</v>
      </c>
      <c r="I648">
        <f>INDEX(pitchers[FastSpd],MATCH('2013_roster_v1.4'!$A648*100+'2013_roster_v1.4'!$B648,pitchers[[rbikey]:[rbikey]],0))</f>
        <v>207</v>
      </c>
      <c r="J648">
        <f>INDEX(pitchers[LCurve],MATCH('2013_roster_v1.4'!$A648*100+'2013_roster_v1.4'!$B648,pitchers[[rbikey]:[rbikey]],0))</f>
        <v>5</v>
      </c>
      <c r="K648">
        <f>INDEX(pitchers[RCurve],MATCH('2013_roster_v1.4'!$A648*100+'2013_roster_v1.4'!$B648,pitchers[[rbikey]:[rbikey]],0))</f>
        <v>4</v>
      </c>
      <c r="L648">
        <f>INDEX(pitchers[Stamina],MATCH('2013_roster_v1.4'!$A648*100+'2013_roster_v1.4'!$B648,pitchers[[rbikey]:[rbikey]],0))</f>
        <v>15</v>
      </c>
      <c r="M648">
        <v>112</v>
      </c>
      <c r="N648">
        <v>144</v>
      </c>
    </row>
    <row r="649" spans="1:14" x14ac:dyDescent="0.25">
      <c r="A649">
        <v>53</v>
      </c>
      <c r="B649">
        <v>20</v>
      </c>
      <c r="C649" t="str">
        <f>INDEX(pitchers[rbiname],MATCH('2013_roster_v1.4'!$A649*100+'2013_roster_v1.4'!$B649,pitchers[[rbikey]:[rbikey]],0))</f>
        <v>H.Bailey</v>
      </c>
      <c r="D649">
        <f>INDEX(pitchers[SinkerVal],MATCH('2013_roster_v1.4'!$A649*100+'2013_roster_v1.4'!$B649,pitchers[[rbikey]:[rbikey]],0))</f>
        <v>4</v>
      </c>
      <c r="E649">
        <f>INDEX(pitchers[Stance],MATCH('2013_roster_v1.4'!$A649*100+'2013_roster_v1.4'!$B649,pitchers[[rbikey]:[rbikey]],0))</f>
        <v>0</v>
      </c>
      <c r="F649">
        <f>INDEX(pitchers[ERA],MATCH('2013_roster_v1.4'!$A649*100+'2013_roster_v1.4'!$B649,pitchers[[rbikey]:[rbikey]],0))</f>
        <v>4.8</v>
      </c>
      <c r="G649">
        <f>INDEX(pitchers[SinkSpd],MATCH('2013_roster_v1.4'!$A649*100+'2013_roster_v1.4'!$B649,pitchers[[rbikey]:[rbikey]],0))</f>
        <v>169</v>
      </c>
      <c r="H649">
        <f>INDEX(pitchers[RegSpd],MATCH('2013_roster_v1.4'!$A649*100+'2013_roster_v1.4'!$B649,pitchers[[rbikey]:[rbikey]],0))</f>
        <v>181</v>
      </c>
      <c r="I649">
        <f>INDEX(pitchers[FastSpd],MATCH('2013_roster_v1.4'!$A649*100+'2013_roster_v1.4'!$B649,pitchers[[rbikey]:[rbikey]],0))</f>
        <v>208</v>
      </c>
      <c r="J649">
        <f>INDEX(pitchers[LCurve],MATCH('2013_roster_v1.4'!$A649*100+'2013_roster_v1.4'!$B649,pitchers[[rbikey]:[rbikey]],0))</f>
        <v>6</v>
      </c>
      <c r="K649">
        <f>INDEX(pitchers[RCurve],MATCH('2013_roster_v1.4'!$A649*100+'2013_roster_v1.4'!$B649,pitchers[[rbikey]:[rbikey]],0))</f>
        <v>4</v>
      </c>
      <c r="L649">
        <f>INDEX(pitchers[Stamina],MATCH('2013_roster_v1.4'!$A649*100+'2013_roster_v1.4'!$B649,pitchers[[rbikey]:[rbikey]],0))</f>
        <v>15</v>
      </c>
      <c r="M649">
        <v>112</v>
      </c>
      <c r="N649">
        <v>144</v>
      </c>
    </row>
    <row r="650" spans="1:14" x14ac:dyDescent="0.25">
      <c r="A650">
        <v>53</v>
      </c>
      <c r="B650">
        <v>21</v>
      </c>
      <c r="C650" t="str">
        <f>INDEX(pitchers[rbiname],MATCH('2013_roster_v1.4'!$A650*100+'2013_roster_v1.4'!$B650,pitchers[[rbikey]:[rbikey]],0))</f>
        <v>S.Barlow</v>
      </c>
      <c r="D650">
        <f>INDEX(pitchers[SinkerVal],MATCH('2013_roster_v1.4'!$A650*100+'2013_roster_v1.4'!$B650,pitchers[[rbikey]:[rbikey]],0))</f>
        <v>4</v>
      </c>
      <c r="E650">
        <f>INDEX(pitchers[Stance],MATCH('2013_roster_v1.4'!$A650*100+'2013_roster_v1.4'!$B650,pitchers[[rbikey]:[rbikey]],0))</f>
        <v>0</v>
      </c>
      <c r="F650">
        <f>INDEX(pitchers[ERA],MATCH('2013_roster_v1.4'!$A650*100+'2013_roster_v1.4'!$B650,pitchers[[rbikey]:[rbikey]],0))</f>
        <v>4.22</v>
      </c>
      <c r="G650">
        <f>INDEX(pitchers[SinkSpd],MATCH('2013_roster_v1.4'!$A650*100+'2013_roster_v1.4'!$B650,pitchers[[rbikey]:[rbikey]],0))</f>
        <v>175</v>
      </c>
      <c r="H650">
        <f>INDEX(pitchers[RegSpd],MATCH('2013_roster_v1.4'!$A650*100+'2013_roster_v1.4'!$B650,pitchers[[rbikey]:[rbikey]],0))</f>
        <v>188</v>
      </c>
      <c r="I650">
        <f>INDEX(pitchers[FastSpd],MATCH('2013_roster_v1.4'!$A650*100+'2013_roster_v1.4'!$B650,pitchers[[rbikey]:[rbikey]],0))</f>
        <v>214</v>
      </c>
      <c r="J650">
        <f>INDEX(pitchers[LCurve],MATCH('2013_roster_v1.4'!$A650*100+'2013_roster_v1.4'!$B650,pitchers[[rbikey]:[rbikey]],0))</f>
        <v>6</v>
      </c>
      <c r="K650">
        <f>INDEX(pitchers[RCurve],MATCH('2013_roster_v1.4'!$A650*100+'2013_roster_v1.4'!$B650,pitchers[[rbikey]:[rbikey]],0))</f>
        <v>4</v>
      </c>
      <c r="L650">
        <f>INDEX(pitchers[Stamina],MATCH('2013_roster_v1.4'!$A650*100+'2013_roster_v1.4'!$B650,pitchers[[rbikey]:[rbikey]],0))</f>
        <v>15</v>
      </c>
      <c r="M650">
        <v>112</v>
      </c>
      <c r="N650">
        <v>144</v>
      </c>
    </row>
    <row r="651" spans="1:14" x14ac:dyDescent="0.25">
      <c r="A651">
        <v>53</v>
      </c>
      <c r="B651">
        <v>22</v>
      </c>
      <c r="C651" t="str">
        <f>INDEX(pitchers[rbiname],MATCH('2013_roster_v1.4'!$A651*100+'2013_roster_v1.4'!$B651,pitchers[[rbikey]:[rbikey]],0))</f>
        <v>Montgome</v>
      </c>
      <c r="D651">
        <f>INDEX(pitchers[SinkerVal],MATCH('2013_roster_v1.4'!$A651*100+'2013_roster_v1.4'!$B651,pitchers[[rbikey]:[rbikey]],0))</f>
        <v>3</v>
      </c>
      <c r="E651">
        <f>INDEX(pitchers[Stance],MATCH('2013_roster_v1.4'!$A651*100+'2013_roster_v1.4'!$B651,pitchers[[rbikey]:[rbikey]],0))</f>
        <v>1</v>
      </c>
      <c r="F651">
        <f>INDEX(pitchers[ERA],MATCH('2013_roster_v1.4'!$A651*100+'2013_roster_v1.4'!$B651,pitchers[[rbikey]:[rbikey]],0))</f>
        <v>4.6399999999999997</v>
      </c>
      <c r="G651">
        <f>INDEX(pitchers[SinkSpd],MATCH('2013_roster_v1.4'!$A651*100+'2013_roster_v1.4'!$B651,pitchers[[rbikey]:[rbikey]],0))</f>
        <v>165</v>
      </c>
      <c r="H651">
        <f>INDEX(pitchers[RegSpd],MATCH('2013_roster_v1.4'!$A651*100+'2013_roster_v1.4'!$B651,pitchers[[rbikey]:[rbikey]],0))</f>
        <v>178</v>
      </c>
      <c r="I651">
        <f>INDEX(pitchers[FastSpd],MATCH('2013_roster_v1.4'!$A651*100+'2013_roster_v1.4'!$B651,pitchers[[rbikey]:[rbikey]],0))</f>
        <v>205</v>
      </c>
      <c r="J651">
        <f>INDEX(pitchers[LCurve],MATCH('2013_roster_v1.4'!$A651*100+'2013_roster_v1.4'!$B651,pitchers[[rbikey]:[rbikey]],0))</f>
        <v>3</v>
      </c>
      <c r="K651">
        <f>INDEX(pitchers[RCurve],MATCH('2013_roster_v1.4'!$A651*100+'2013_roster_v1.4'!$B651,pitchers[[rbikey]:[rbikey]],0))</f>
        <v>4</v>
      </c>
      <c r="L651">
        <f>INDEX(pitchers[Stamina],MATCH('2013_roster_v1.4'!$A651*100+'2013_roster_v1.4'!$B651,pitchers[[rbikey]:[rbikey]],0))</f>
        <v>15</v>
      </c>
      <c r="M651">
        <v>120</v>
      </c>
      <c r="N651">
        <v>138</v>
      </c>
    </row>
    <row r="652" spans="1:14" x14ac:dyDescent="0.25">
      <c r="A652">
        <v>53</v>
      </c>
      <c r="B652">
        <v>23</v>
      </c>
      <c r="C652" t="str">
        <f>INDEX(pitchers[rbiname],MATCH('2013_roster_v1.4'!$A652*100+'2013_roster_v1.4'!$B652,pitchers[[rbikey]:[rbikey]],0))</f>
        <v>McCarthy</v>
      </c>
      <c r="D652">
        <f>INDEX(pitchers[SinkerVal],MATCH('2013_roster_v1.4'!$A652*100+'2013_roster_v1.4'!$B652,pitchers[[rbikey]:[rbikey]],0))</f>
        <v>4</v>
      </c>
      <c r="E652">
        <f>INDEX(pitchers[Stance],MATCH('2013_roster_v1.4'!$A652*100+'2013_roster_v1.4'!$B652,pitchers[[rbikey]:[rbikey]],0))</f>
        <v>0</v>
      </c>
      <c r="F652">
        <f>INDEX(pitchers[ERA],MATCH('2013_roster_v1.4'!$A652*100+'2013_roster_v1.4'!$B652,pitchers[[rbikey]:[rbikey]],0))</f>
        <v>4.4800000000000004</v>
      </c>
      <c r="G652">
        <f>INDEX(pitchers[SinkSpd],MATCH('2013_roster_v1.4'!$A652*100+'2013_roster_v1.4'!$B652,pitchers[[rbikey]:[rbikey]],0))</f>
        <v>158</v>
      </c>
      <c r="H652">
        <f>INDEX(pitchers[RegSpd],MATCH('2013_roster_v1.4'!$A652*100+'2013_roster_v1.4'!$B652,pitchers[[rbikey]:[rbikey]],0))</f>
        <v>173</v>
      </c>
      <c r="I652">
        <f>INDEX(pitchers[FastSpd],MATCH('2013_roster_v1.4'!$A652*100+'2013_roster_v1.4'!$B652,pitchers[[rbikey]:[rbikey]],0))</f>
        <v>198</v>
      </c>
      <c r="J652">
        <f>INDEX(pitchers[LCurve],MATCH('2013_roster_v1.4'!$A652*100+'2013_roster_v1.4'!$B652,pitchers[[rbikey]:[rbikey]],0))</f>
        <v>5</v>
      </c>
      <c r="K652">
        <f>INDEX(pitchers[RCurve],MATCH('2013_roster_v1.4'!$A652*100+'2013_roster_v1.4'!$B652,pitchers[[rbikey]:[rbikey]],0))</f>
        <v>4</v>
      </c>
      <c r="L652">
        <f>INDEX(pitchers[Stamina],MATCH('2013_roster_v1.4'!$A652*100+'2013_roster_v1.4'!$B652,pitchers[[rbikey]:[rbikey]],0))</f>
        <v>15</v>
      </c>
      <c r="M652">
        <v>119</v>
      </c>
      <c r="N652">
        <v>138</v>
      </c>
    </row>
    <row r="653" spans="1:14" x14ac:dyDescent="0.25">
      <c r="A653">
        <v>54</v>
      </c>
      <c r="B653">
        <v>14</v>
      </c>
      <c r="C653" t="str">
        <f>INDEX(pitchers[rbiname],MATCH('2013_roster_v1.4'!$A653*100+'2013_roster_v1.4'!$B653,pitchers[[rbikey]:[rbikey]],0))</f>
        <v>Gonzales</v>
      </c>
      <c r="D653">
        <f>INDEX(pitchers[SinkerVal],MATCH('2013_roster_v1.4'!$A653*100+'2013_roster_v1.4'!$B653,pitchers[[rbikey]:[rbikey]],0))</f>
        <v>6</v>
      </c>
      <c r="E653">
        <f>INDEX(pitchers[Stance],MATCH('2013_roster_v1.4'!$A653*100+'2013_roster_v1.4'!$B653,pitchers[[rbikey]:[rbikey]],0))</f>
        <v>1</v>
      </c>
      <c r="F653">
        <f>INDEX(pitchers[ERA],MATCH('2013_roster_v1.4'!$A653*100+'2013_roster_v1.4'!$B653,pitchers[[rbikey]:[rbikey]],0))</f>
        <v>3.99</v>
      </c>
      <c r="G653">
        <f>INDEX(pitchers[SinkSpd],MATCH('2013_roster_v1.4'!$A653*100+'2013_roster_v1.4'!$B653,pitchers[[rbikey]:[rbikey]],0))</f>
        <v>162</v>
      </c>
      <c r="H653">
        <f>INDEX(pitchers[RegSpd],MATCH('2013_roster_v1.4'!$A653*100+'2013_roster_v1.4'!$B653,pitchers[[rbikey]:[rbikey]],0))</f>
        <v>176</v>
      </c>
      <c r="I653">
        <f>INDEX(pitchers[FastSpd],MATCH('2013_roster_v1.4'!$A653*100+'2013_roster_v1.4'!$B653,pitchers[[rbikey]:[rbikey]],0))</f>
        <v>202</v>
      </c>
      <c r="J653">
        <f>INDEX(pitchers[LCurve],MATCH('2013_roster_v1.4'!$A653*100+'2013_roster_v1.4'!$B653,pitchers[[rbikey]:[rbikey]],0))</f>
        <v>5</v>
      </c>
      <c r="K653">
        <f>INDEX(pitchers[RCurve],MATCH('2013_roster_v1.4'!$A653*100+'2013_roster_v1.4'!$B653,pitchers[[rbikey]:[rbikey]],0))</f>
        <v>7</v>
      </c>
      <c r="L653">
        <f>INDEX(pitchers[Stamina],MATCH('2013_roster_v1.4'!$A653*100+'2013_roster_v1.4'!$B653,pitchers[[rbikey]:[rbikey]],0))</f>
        <v>51</v>
      </c>
      <c r="M653">
        <v>117</v>
      </c>
      <c r="N653">
        <v>139</v>
      </c>
    </row>
    <row r="654" spans="1:14" x14ac:dyDescent="0.25">
      <c r="A654">
        <v>54</v>
      </c>
      <c r="B654">
        <v>15</v>
      </c>
      <c r="C654" t="str">
        <f>INDEX(pitchers[rbiname],MATCH('2013_roster_v1.4'!$A654*100+'2013_roster_v1.4'!$B654,pitchers[[rbikey]:[rbikey]],0))</f>
        <v>Kikuchi</v>
      </c>
      <c r="D654">
        <f>INDEX(pitchers[SinkerVal],MATCH('2013_roster_v1.4'!$A654*100+'2013_roster_v1.4'!$B654,pitchers[[rbikey]:[rbikey]],0))</f>
        <v>3</v>
      </c>
      <c r="E654">
        <f>INDEX(pitchers[Stance],MATCH('2013_roster_v1.4'!$A654*100+'2013_roster_v1.4'!$B654,pitchers[[rbikey]:[rbikey]],0))</f>
        <v>1</v>
      </c>
      <c r="F654">
        <f>INDEX(pitchers[ERA],MATCH('2013_roster_v1.4'!$A654*100+'2013_roster_v1.4'!$B654,pitchers[[rbikey]:[rbikey]],0))</f>
        <v>5.46</v>
      </c>
      <c r="G654">
        <f>INDEX(pitchers[SinkSpd],MATCH('2013_roster_v1.4'!$A654*100+'2013_roster_v1.4'!$B654,pitchers[[rbikey]:[rbikey]],0))</f>
        <v>162</v>
      </c>
      <c r="H654">
        <f>INDEX(pitchers[RegSpd],MATCH('2013_roster_v1.4'!$A654*100+'2013_roster_v1.4'!$B654,pitchers[[rbikey]:[rbikey]],0))</f>
        <v>176</v>
      </c>
      <c r="I654">
        <f>INDEX(pitchers[FastSpd],MATCH('2013_roster_v1.4'!$A654*100+'2013_roster_v1.4'!$B654,pitchers[[rbikey]:[rbikey]],0))</f>
        <v>202</v>
      </c>
      <c r="J654">
        <f>INDEX(pitchers[LCurve],MATCH('2013_roster_v1.4'!$A654*100+'2013_roster_v1.4'!$B654,pitchers[[rbikey]:[rbikey]],0))</f>
        <v>3</v>
      </c>
      <c r="K654">
        <f>INDEX(pitchers[RCurve],MATCH('2013_roster_v1.4'!$A654*100+'2013_roster_v1.4'!$B654,pitchers[[rbikey]:[rbikey]],0))</f>
        <v>5</v>
      </c>
      <c r="L654">
        <f>INDEX(pitchers[Stamina],MATCH('2013_roster_v1.4'!$A654*100+'2013_roster_v1.4'!$B654,pitchers[[rbikey]:[rbikey]],0))</f>
        <v>48</v>
      </c>
      <c r="M654">
        <v>118</v>
      </c>
      <c r="N654">
        <v>139</v>
      </c>
    </row>
    <row r="655" spans="1:14" x14ac:dyDescent="0.25">
      <c r="A655">
        <v>54</v>
      </c>
      <c r="B655">
        <v>16</v>
      </c>
      <c r="C655" t="str">
        <f>INDEX(pitchers[rbiname],MATCH('2013_roster_v1.4'!$A655*100+'2013_roster_v1.4'!$B655,pitchers[[rbikey]:[rbikey]],0))</f>
        <v>M.Leake</v>
      </c>
      <c r="D655">
        <f>INDEX(pitchers[SinkerVal],MATCH('2013_roster_v1.4'!$A655*100+'2013_roster_v1.4'!$B655,pitchers[[rbikey]:[rbikey]],0))</f>
        <v>7</v>
      </c>
      <c r="E655">
        <f>INDEX(pitchers[Stance],MATCH('2013_roster_v1.4'!$A655*100+'2013_roster_v1.4'!$B655,pitchers[[rbikey]:[rbikey]],0))</f>
        <v>0</v>
      </c>
      <c r="F655">
        <f>INDEX(pitchers[ERA],MATCH('2013_roster_v1.4'!$A655*100+'2013_roster_v1.4'!$B655,pitchers[[rbikey]:[rbikey]],0))</f>
        <v>4.2699999999999996</v>
      </c>
      <c r="G655">
        <f>INDEX(pitchers[SinkSpd],MATCH('2013_roster_v1.4'!$A655*100+'2013_roster_v1.4'!$B655,pitchers[[rbikey]:[rbikey]],0))</f>
        <v>163</v>
      </c>
      <c r="H655">
        <f>INDEX(pitchers[RegSpd],MATCH('2013_roster_v1.4'!$A655*100+'2013_roster_v1.4'!$B655,pitchers[[rbikey]:[rbikey]],0))</f>
        <v>176</v>
      </c>
      <c r="I655">
        <f>INDEX(pitchers[FastSpd],MATCH('2013_roster_v1.4'!$A655*100+'2013_roster_v1.4'!$B655,pitchers[[rbikey]:[rbikey]],0))</f>
        <v>202</v>
      </c>
      <c r="J655">
        <f>INDEX(pitchers[LCurve],MATCH('2013_roster_v1.4'!$A655*100+'2013_roster_v1.4'!$B655,pitchers[[rbikey]:[rbikey]],0))</f>
        <v>8</v>
      </c>
      <c r="K655">
        <f>INDEX(pitchers[RCurve],MATCH('2013_roster_v1.4'!$A655*100+'2013_roster_v1.4'!$B655,pitchers[[rbikey]:[rbikey]],0))</f>
        <v>5</v>
      </c>
      <c r="L655">
        <f>INDEX(pitchers[Stamina],MATCH('2013_roster_v1.4'!$A655*100+'2013_roster_v1.4'!$B655,pitchers[[rbikey]:[rbikey]],0))</f>
        <v>52</v>
      </c>
      <c r="M655">
        <v>119</v>
      </c>
      <c r="N655">
        <v>138</v>
      </c>
    </row>
    <row r="656" spans="1:14" x14ac:dyDescent="0.25">
      <c r="A656">
        <v>54</v>
      </c>
      <c r="B656">
        <v>17</v>
      </c>
      <c r="C656" t="str">
        <f>INDEX(pitchers[rbiname],MATCH('2013_roster_v1.4'!$A656*100+'2013_roster_v1.4'!$B656,pitchers[[rbikey]:[rbikey]],0))</f>
        <v>Hernande</v>
      </c>
      <c r="D656">
        <f>INDEX(pitchers[SinkerVal],MATCH('2013_roster_v1.4'!$A656*100+'2013_roster_v1.4'!$B656,pitchers[[rbikey]:[rbikey]],0))</f>
        <v>3</v>
      </c>
      <c r="E656">
        <f>INDEX(pitchers[Stance],MATCH('2013_roster_v1.4'!$A656*100+'2013_roster_v1.4'!$B656,pitchers[[rbikey]:[rbikey]],0))</f>
        <v>0</v>
      </c>
      <c r="F656">
        <f>INDEX(pitchers[ERA],MATCH('2013_roster_v1.4'!$A656*100+'2013_roster_v1.4'!$B656,pitchers[[rbikey]:[rbikey]],0))</f>
        <v>6.4</v>
      </c>
      <c r="G656">
        <f>INDEX(pitchers[SinkSpd],MATCH('2013_roster_v1.4'!$A656*100+'2013_roster_v1.4'!$B656,pitchers[[rbikey]:[rbikey]],0))</f>
        <v>165</v>
      </c>
      <c r="H656">
        <f>INDEX(pitchers[RegSpd],MATCH('2013_roster_v1.4'!$A656*100+'2013_roster_v1.4'!$B656,pitchers[[rbikey]:[rbikey]],0))</f>
        <v>178</v>
      </c>
      <c r="I656">
        <f>INDEX(pitchers[FastSpd],MATCH('2013_roster_v1.4'!$A656*100+'2013_roster_v1.4'!$B656,pitchers[[rbikey]:[rbikey]],0))</f>
        <v>205</v>
      </c>
      <c r="J656">
        <f>INDEX(pitchers[LCurve],MATCH('2013_roster_v1.4'!$A656*100+'2013_roster_v1.4'!$B656,pitchers[[rbikey]:[rbikey]],0))</f>
        <v>5</v>
      </c>
      <c r="K656">
        <f>INDEX(pitchers[RCurve],MATCH('2013_roster_v1.4'!$A656*100+'2013_roster_v1.4'!$B656,pitchers[[rbikey]:[rbikey]],0))</f>
        <v>3</v>
      </c>
      <c r="L656">
        <f>INDEX(pitchers[Stamina],MATCH('2013_roster_v1.4'!$A656*100+'2013_roster_v1.4'!$B656,pitchers[[rbikey]:[rbikey]],0))</f>
        <v>47</v>
      </c>
      <c r="M656">
        <v>120</v>
      </c>
      <c r="N656">
        <v>138</v>
      </c>
    </row>
    <row r="657" spans="1:14" x14ac:dyDescent="0.25">
      <c r="A657">
        <v>54</v>
      </c>
      <c r="B657">
        <v>18</v>
      </c>
      <c r="C657" t="str">
        <f>INDEX(pitchers[rbiname],MATCH('2013_roster_v1.4'!$A657*100+'2013_roster_v1.4'!$B657,pitchers[[rbikey]:[rbikey]],0))</f>
        <v>R.Elias</v>
      </c>
      <c r="D657">
        <f>INDEX(pitchers[SinkerVal],MATCH('2013_roster_v1.4'!$A657*100+'2013_roster_v1.4'!$B657,pitchers[[rbikey]:[rbikey]],0))</f>
        <v>7</v>
      </c>
      <c r="E657">
        <f>INDEX(pitchers[Stance],MATCH('2013_roster_v1.4'!$A657*100+'2013_roster_v1.4'!$B657,pitchers[[rbikey]:[rbikey]],0))</f>
        <v>1</v>
      </c>
      <c r="F657">
        <f>INDEX(pitchers[ERA],MATCH('2013_roster_v1.4'!$A657*100+'2013_roster_v1.4'!$B657,pitchers[[rbikey]:[rbikey]],0))</f>
        <v>3.64</v>
      </c>
      <c r="G657">
        <f>INDEX(pitchers[SinkSpd],MATCH('2013_roster_v1.4'!$A657*100+'2013_roster_v1.4'!$B657,pitchers[[rbikey]:[rbikey]],0))</f>
        <v>170</v>
      </c>
      <c r="H657">
        <f>INDEX(pitchers[RegSpd],MATCH('2013_roster_v1.4'!$A657*100+'2013_roster_v1.4'!$B657,pitchers[[rbikey]:[rbikey]],0))</f>
        <v>182</v>
      </c>
      <c r="I657">
        <f>INDEX(pitchers[FastSpd],MATCH('2013_roster_v1.4'!$A657*100+'2013_roster_v1.4'!$B657,pitchers[[rbikey]:[rbikey]],0))</f>
        <v>209</v>
      </c>
      <c r="J657">
        <f>INDEX(pitchers[LCurve],MATCH('2013_roster_v1.4'!$A657*100+'2013_roster_v1.4'!$B657,pitchers[[rbikey]:[rbikey]],0))</f>
        <v>6</v>
      </c>
      <c r="K657">
        <f>INDEX(pitchers[RCurve],MATCH('2013_roster_v1.4'!$A657*100+'2013_roster_v1.4'!$B657,pitchers[[rbikey]:[rbikey]],0))</f>
        <v>8</v>
      </c>
      <c r="L657">
        <f>INDEX(pitchers[Stamina],MATCH('2013_roster_v1.4'!$A657*100+'2013_roster_v1.4'!$B657,pitchers[[rbikey]:[rbikey]],0))</f>
        <v>15</v>
      </c>
      <c r="M657">
        <v>116</v>
      </c>
      <c r="N657">
        <v>140</v>
      </c>
    </row>
    <row r="658" spans="1:14" x14ac:dyDescent="0.25">
      <c r="A658">
        <v>54</v>
      </c>
      <c r="B658">
        <v>19</v>
      </c>
      <c r="C658" t="str">
        <f>INDEX(pitchers[rbiname],MATCH('2013_roster_v1.4'!$A658*100+'2013_roster_v1.4'!$B658,pitchers[[rbikey]:[rbikey]],0))</f>
        <v>LeBlanc</v>
      </c>
      <c r="D658">
        <f>INDEX(pitchers[SinkerVal],MATCH('2013_roster_v1.4'!$A658*100+'2013_roster_v1.4'!$B658,pitchers[[rbikey]:[rbikey]],0))</f>
        <v>4</v>
      </c>
      <c r="E658">
        <f>INDEX(pitchers[Stance],MATCH('2013_roster_v1.4'!$A658*100+'2013_roster_v1.4'!$B658,pitchers[[rbikey]:[rbikey]],0))</f>
        <v>1</v>
      </c>
      <c r="F658">
        <f>INDEX(pitchers[ERA],MATCH('2013_roster_v1.4'!$A658*100+'2013_roster_v1.4'!$B658,pitchers[[rbikey]:[rbikey]],0))</f>
        <v>5.71</v>
      </c>
      <c r="G658">
        <f>INDEX(pitchers[SinkSpd],MATCH('2013_roster_v1.4'!$A658*100+'2013_roster_v1.4'!$B658,pitchers[[rbikey]:[rbikey]],0))</f>
        <v>164</v>
      </c>
      <c r="H658">
        <f>INDEX(pitchers[RegSpd],MATCH('2013_roster_v1.4'!$A658*100+'2013_roster_v1.4'!$B658,pitchers[[rbikey]:[rbikey]],0))</f>
        <v>177</v>
      </c>
      <c r="I658">
        <f>INDEX(pitchers[FastSpd],MATCH('2013_roster_v1.4'!$A658*100+'2013_roster_v1.4'!$B658,pitchers[[rbikey]:[rbikey]],0))</f>
        <v>203</v>
      </c>
      <c r="J658">
        <f>INDEX(pitchers[LCurve],MATCH('2013_roster_v1.4'!$A658*100+'2013_roster_v1.4'!$B658,pitchers[[rbikey]:[rbikey]],0))</f>
        <v>4</v>
      </c>
      <c r="K658">
        <f>INDEX(pitchers[RCurve],MATCH('2013_roster_v1.4'!$A658*100+'2013_roster_v1.4'!$B658,pitchers[[rbikey]:[rbikey]],0))</f>
        <v>6</v>
      </c>
      <c r="L658">
        <f>INDEX(pitchers[Stamina],MATCH('2013_roster_v1.4'!$A658*100+'2013_roster_v1.4'!$B658,pitchers[[rbikey]:[rbikey]],0))</f>
        <v>15</v>
      </c>
      <c r="M658">
        <v>112</v>
      </c>
      <c r="N658">
        <v>143</v>
      </c>
    </row>
    <row r="659" spans="1:14" x14ac:dyDescent="0.25">
      <c r="A659">
        <v>54</v>
      </c>
      <c r="B659">
        <v>20</v>
      </c>
      <c r="C659" t="str">
        <f>INDEX(pitchers[rbiname],MATCH('2013_roster_v1.4'!$A659*100+'2013_roster_v1.4'!$B659,pitchers[[rbikey]:[rbikey]],0))</f>
        <v>T.Milone</v>
      </c>
      <c r="D659">
        <f>INDEX(pitchers[SinkerVal],MATCH('2013_roster_v1.4'!$A659*100+'2013_roster_v1.4'!$B659,pitchers[[rbikey]:[rbikey]],0))</f>
        <v>9</v>
      </c>
      <c r="E659">
        <f>INDEX(pitchers[Stance],MATCH('2013_roster_v1.4'!$A659*100+'2013_roster_v1.4'!$B659,pitchers[[rbikey]:[rbikey]],0))</f>
        <v>1</v>
      </c>
      <c r="F659">
        <f>INDEX(pitchers[ERA],MATCH('2013_roster_v1.4'!$A659*100+'2013_roster_v1.4'!$B659,pitchers[[rbikey]:[rbikey]],0))</f>
        <v>4.76</v>
      </c>
      <c r="G659">
        <f>INDEX(pitchers[SinkSpd],MATCH('2013_roster_v1.4'!$A659*100+'2013_roster_v1.4'!$B659,pitchers[[rbikey]:[rbikey]],0))</f>
        <v>167</v>
      </c>
      <c r="H659">
        <f>INDEX(pitchers[RegSpd],MATCH('2013_roster_v1.4'!$A659*100+'2013_roster_v1.4'!$B659,pitchers[[rbikey]:[rbikey]],0))</f>
        <v>179</v>
      </c>
      <c r="I659">
        <f>INDEX(pitchers[FastSpd],MATCH('2013_roster_v1.4'!$A659*100+'2013_roster_v1.4'!$B659,pitchers[[rbikey]:[rbikey]],0))</f>
        <v>206</v>
      </c>
      <c r="J659">
        <f>INDEX(pitchers[LCurve],MATCH('2013_roster_v1.4'!$A659*100+'2013_roster_v1.4'!$B659,pitchers[[rbikey]:[rbikey]],0))</f>
        <v>7</v>
      </c>
      <c r="K659">
        <f>INDEX(pitchers[RCurve],MATCH('2013_roster_v1.4'!$A659*100+'2013_roster_v1.4'!$B659,pitchers[[rbikey]:[rbikey]],0))</f>
        <v>10</v>
      </c>
      <c r="L659">
        <f>INDEX(pitchers[Stamina],MATCH('2013_roster_v1.4'!$A659*100+'2013_roster_v1.4'!$B659,pitchers[[rbikey]:[rbikey]],0))</f>
        <v>15</v>
      </c>
      <c r="M659">
        <v>112</v>
      </c>
      <c r="N659">
        <v>143</v>
      </c>
    </row>
    <row r="660" spans="1:14" x14ac:dyDescent="0.25">
      <c r="A660">
        <v>54</v>
      </c>
      <c r="B660">
        <v>21</v>
      </c>
      <c r="C660" t="str">
        <f>INDEX(pitchers[rbiname],MATCH('2013_roster_v1.4'!$A660*100+'2013_roster_v1.4'!$B660,pitchers[[rbikey]:[rbikey]],0))</f>
        <v>Swanson</v>
      </c>
      <c r="D660">
        <f>INDEX(pitchers[SinkerVal],MATCH('2013_roster_v1.4'!$A660*100+'2013_roster_v1.4'!$B660,pitchers[[rbikey]:[rbikey]],0))</f>
        <v>8</v>
      </c>
      <c r="E660">
        <f>INDEX(pitchers[Stance],MATCH('2013_roster_v1.4'!$A660*100+'2013_roster_v1.4'!$B660,pitchers[[rbikey]:[rbikey]],0))</f>
        <v>0</v>
      </c>
      <c r="F660">
        <f>INDEX(pitchers[ERA],MATCH('2013_roster_v1.4'!$A660*100+'2013_roster_v1.4'!$B660,pitchers[[rbikey]:[rbikey]],0))</f>
        <v>5.74</v>
      </c>
      <c r="G660">
        <f>INDEX(pitchers[SinkSpd],MATCH('2013_roster_v1.4'!$A660*100+'2013_roster_v1.4'!$B660,pitchers[[rbikey]:[rbikey]],0))</f>
        <v>169</v>
      </c>
      <c r="H660">
        <f>INDEX(pitchers[RegSpd],MATCH('2013_roster_v1.4'!$A660*100+'2013_roster_v1.4'!$B660,pitchers[[rbikey]:[rbikey]],0))</f>
        <v>181</v>
      </c>
      <c r="I660">
        <f>INDEX(pitchers[FastSpd],MATCH('2013_roster_v1.4'!$A660*100+'2013_roster_v1.4'!$B660,pitchers[[rbikey]:[rbikey]],0))</f>
        <v>208</v>
      </c>
      <c r="J660">
        <f>INDEX(pitchers[LCurve],MATCH('2013_roster_v1.4'!$A660*100+'2013_roster_v1.4'!$B660,pitchers[[rbikey]:[rbikey]],0))</f>
        <v>9</v>
      </c>
      <c r="K660">
        <f>INDEX(pitchers[RCurve],MATCH('2013_roster_v1.4'!$A660*100+'2013_roster_v1.4'!$B660,pitchers[[rbikey]:[rbikey]],0))</f>
        <v>6</v>
      </c>
      <c r="L660">
        <f>INDEX(pitchers[Stamina],MATCH('2013_roster_v1.4'!$A660*100+'2013_roster_v1.4'!$B660,pitchers[[rbikey]:[rbikey]],0))</f>
        <v>15</v>
      </c>
      <c r="M660">
        <v>118</v>
      </c>
      <c r="N660">
        <v>139</v>
      </c>
    </row>
    <row r="661" spans="1:14" x14ac:dyDescent="0.25">
      <c r="A661">
        <v>54</v>
      </c>
      <c r="B661">
        <v>22</v>
      </c>
      <c r="C661" t="str">
        <f>INDEX(pitchers[rbiname],MATCH('2013_roster_v1.4'!$A661*100+'2013_roster_v1.4'!$B661,pitchers[[rbikey]:[rbikey]],0))</f>
        <v>A.Bass</v>
      </c>
      <c r="D661">
        <f>INDEX(pitchers[SinkerVal],MATCH('2013_roster_v1.4'!$A661*100+'2013_roster_v1.4'!$B661,pitchers[[rbikey]:[rbikey]],0))</f>
        <v>12</v>
      </c>
      <c r="E661">
        <f>INDEX(pitchers[Stance],MATCH('2013_roster_v1.4'!$A661*100+'2013_roster_v1.4'!$B661,pitchers[[rbikey]:[rbikey]],0))</f>
        <v>0</v>
      </c>
      <c r="F661">
        <f>INDEX(pitchers[ERA],MATCH('2013_roster_v1.4'!$A661*100+'2013_roster_v1.4'!$B661,pitchers[[rbikey]:[rbikey]],0))</f>
        <v>3.56</v>
      </c>
      <c r="G661">
        <f>INDEX(pitchers[SinkSpd],MATCH('2013_roster_v1.4'!$A661*100+'2013_roster_v1.4'!$B661,pitchers[[rbikey]:[rbikey]],0))</f>
        <v>169</v>
      </c>
      <c r="H661">
        <f>INDEX(pitchers[RegSpd],MATCH('2013_roster_v1.4'!$A661*100+'2013_roster_v1.4'!$B661,pitchers[[rbikey]:[rbikey]],0))</f>
        <v>181</v>
      </c>
      <c r="I661">
        <f>INDEX(pitchers[FastSpd],MATCH('2013_roster_v1.4'!$A661*100+'2013_roster_v1.4'!$B661,pitchers[[rbikey]:[rbikey]],0))</f>
        <v>208</v>
      </c>
      <c r="J661">
        <f>INDEX(pitchers[LCurve],MATCH('2013_roster_v1.4'!$A661*100+'2013_roster_v1.4'!$B661,pitchers[[rbikey]:[rbikey]],0))</f>
        <v>12</v>
      </c>
      <c r="K661">
        <f>INDEX(pitchers[RCurve],MATCH('2013_roster_v1.4'!$A661*100+'2013_roster_v1.4'!$B661,pitchers[[rbikey]:[rbikey]],0))</f>
        <v>8</v>
      </c>
      <c r="L661">
        <f>INDEX(pitchers[Stamina],MATCH('2013_roster_v1.4'!$A661*100+'2013_roster_v1.4'!$B661,pitchers[[rbikey]:[rbikey]],0))</f>
        <v>15</v>
      </c>
      <c r="M661">
        <v>118</v>
      </c>
      <c r="N661">
        <v>139</v>
      </c>
    </row>
    <row r="662" spans="1:14" x14ac:dyDescent="0.25">
      <c r="A662">
        <v>54</v>
      </c>
      <c r="B662">
        <v>23</v>
      </c>
      <c r="C662" t="str">
        <f>INDEX(pitchers[rbiname],MATCH('2013_roster_v1.4'!$A662*100+'2013_roster_v1.4'!$B662,pitchers[[rbikey]:[rbikey]],0))</f>
        <v>Brennan</v>
      </c>
      <c r="D662">
        <f>INDEX(pitchers[SinkerVal],MATCH('2013_roster_v1.4'!$A662*100+'2013_roster_v1.4'!$B662,pitchers[[rbikey]:[rbikey]],0))</f>
        <v>7</v>
      </c>
      <c r="E662">
        <f>INDEX(pitchers[Stance],MATCH('2013_roster_v1.4'!$A662*100+'2013_roster_v1.4'!$B662,pitchers[[rbikey]:[rbikey]],0))</f>
        <v>0</v>
      </c>
      <c r="F662">
        <f>INDEX(pitchers[ERA],MATCH('2013_roster_v1.4'!$A662*100+'2013_roster_v1.4'!$B662,pitchers[[rbikey]:[rbikey]],0))</f>
        <v>4.5599999999999996</v>
      </c>
      <c r="G662">
        <f>INDEX(pitchers[SinkSpd],MATCH('2013_roster_v1.4'!$A662*100+'2013_roster_v1.4'!$B662,pitchers[[rbikey]:[rbikey]],0))</f>
        <v>171</v>
      </c>
      <c r="H662">
        <f>INDEX(pitchers[RegSpd],MATCH('2013_roster_v1.4'!$A662*100+'2013_roster_v1.4'!$B662,pitchers[[rbikey]:[rbikey]],0))</f>
        <v>183</v>
      </c>
      <c r="I662">
        <f>INDEX(pitchers[FastSpd],MATCH('2013_roster_v1.4'!$A662*100+'2013_roster_v1.4'!$B662,pitchers[[rbikey]:[rbikey]],0))</f>
        <v>210</v>
      </c>
      <c r="J662">
        <f>INDEX(pitchers[LCurve],MATCH('2013_roster_v1.4'!$A662*100+'2013_roster_v1.4'!$B662,pitchers[[rbikey]:[rbikey]],0))</f>
        <v>8</v>
      </c>
      <c r="K662">
        <f>INDEX(pitchers[RCurve],MATCH('2013_roster_v1.4'!$A662*100+'2013_roster_v1.4'!$B662,pitchers[[rbikey]:[rbikey]],0))</f>
        <v>6</v>
      </c>
      <c r="L662">
        <f>INDEX(pitchers[Stamina],MATCH('2013_roster_v1.4'!$A662*100+'2013_roster_v1.4'!$B662,pitchers[[rbikey]:[rbikey]],0))</f>
        <v>15</v>
      </c>
      <c r="M662">
        <v>119</v>
      </c>
      <c r="N662">
        <v>138</v>
      </c>
    </row>
    <row r="663" spans="1:14" x14ac:dyDescent="0.25">
      <c r="A663">
        <v>55</v>
      </c>
      <c r="B663">
        <v>14</v>
      </c>
      <c r="C663" t="str">
        <f>INDEX(pitchers[rbiname],MATCH('2013_roster_v1.4'!$A663*100+'2013_roster_v1.4'!$B663,pitchers[[rbikey]:[rbikey]],0))</f>
        <v>P.Corbin</v>
      </c>
      <c r="D663">
        <f>INDEX(pitchers[SinkerVal],MATCH('2013_roster_v1.4'!$A663*100+'2013_roster_v1.4'!$B663,pitchers[[rbikey]:[rbikey]],0))</f>
        <v>8</v>
      </c>
      <c r="E663">
        <f>INDEX(pitchers[Stance],MATCH('2013_roster_v1.4'!$A663*100+'2013_roster_v1.4'!$B663,pitchers[[rbikey]:[rbikey]],0))</f>
        <v>1</v>
      </c>
      <c r="F663">
        <f>INDEX(pitchers[ERA],MATCH('2013_roster_v1.4'!$A663*100+'2013_roster_v1.4'!$B663,pitchers[[rbikey]:[rbikey]],0))</f>
        <v>3.25</v>
      </c>
      <c r="G663">
        <f>INDEX(pitchers[SinkSpd],MATCH('2013_roster_v1.4'!$A663*100+'2013_roster_v1.4'!$B663,pitchers[[rbikey]:[rbikey]],0))</f>
        <v>174</v>
      </c>
      <c r="H663">
        <f>INDEX(pitchers[RegSpd],MATCH('2013_roster_v1.4'!$A663*100+'2013_roster_v1.4'!$B663,pitchers[[rbikey]:[rbikey]],0))</f>
        <v>186</v>
      </c>
      <c r="I663">
        <f>INDEX(pitchers[FastSpd],MATCH('2013_roster_v1.4'!$A663*100+'2013_roster_v1.4'!$B663,pitchers[[rbikey]:[rbikey]],0))</f>
        <v>213</v>
      </c>
      <c r="J663">
        <f>INDEX(pitchers[LCurve],MATCH('2013_roster_v1.4'!$A663*100+'2013_roster_v1.4'!$B663,pitchers[[rbikey]:[rbikey]],0))</f>
        <v>6</v>
      </c>
      <c r="K663">
        <f>INDEX(pitchers[RCurve],MATCH('2013_roster_v1.4'!$A663*100+'2013_roster_v1.4'!$B663,pitchers[[rbikey]:[rbikey]],0))</f>
        <v>9</v>
      </c>
      <c r="L663">
        <f>INDEX(pitchers[Stamina],MATCH('2013_roster_v1.4'!$A663*100+'2013_roster_v1.4'!$B663,pitchers[[rbikey]:[rbikey]],0))</f>
        <v>51</v>
      </c>
      <c r="M663">
        <v>114</v>
      </c>
      <c r="N663">
        <v>142</v>
      </c>
    </row>
    <row r="664" spans="1:14" x14ac:dyDescent="0.25">
      <c r="A664">
        <v>55</v>
      </c>
      <c r="B664">
        <v>15</v>
      </c>
      <c r="C664" t="str">
        <f>INDEX(pitchers[rbiname],MATCH('2013_roster_v1.4'!$A664*100+'2013_roster_v1.4'!$B664,pitchers[[rbikey]:[rbikey]],0))</f>
        <v>Strasbur</v>
      </c>
      <c r="D664">
        <f>INDEX(pitchers[SinkerVal],MATCH('2013_roster_v1.4'!$A664*100+'2013_roster_v1.4'!$B664,pitchers[[rbikey]:[rbikey]],0))</f>
        <v>12</v>
      </c>
      <c r="E664">
        <f>INDEX(pitchers[Stance],MATCH('2013_roster_v1.4'!$A664*100+'2013_roster_v1.4'!$B664,pitchers[[rbikey]:[rbikey]],0))</f>
        <v>0</v>
      </c>
      <c r="F664">
        <f>INDEX(pitchers[ERA],MATCH('2013_roster_v1.4'!$A664*100+'2013_roster_v1.4'!$B664,pitchers[[rbikey]:[rbikey]],0))</f>
        <v>3.32</v>
      </c>
      <c r="G664">
        <f>INDEX(pitchers[SinkSpd],MATCH('2013_roster_v1.4'!$A664*100+'2013_roster_v1.4'!$B664,pitchers[[rbikey]:[rbikey]],0))</f>
        <v>174</v>
      </c>
      <c r="H664">
        <f>INDEX(pitchers[RegSpd],MATCH('2013_roster_v1.4'!$A664*100+'2013_roster_v1.4'!$B664,pitchers[[rbikey]:[rbikey]],0))</f>
        <v>186</v>
      </c>
      <c r="I664">
        <f>INDEX(pitchers[FastSpd],MATCH('2013_roster_v1.4'!$A664*100+'2013_roster_v1.4'!$B664,pitchers[[rbikey]:[rbikey]],0))</f>
        <v>213</v>
      </c>
      <c r="J664">
        <f>INDEX(pitchers[LCurve],MATCH('2013_roster_v1.4'!$A664*100+'2013_roster_v1.4'!$B664,pitchers[[rbikey]:[rbikey]],0))</f>
        <v>11</v>
      </c>
      <c r="K664">
        <f>INDEX(pitchers[RCurve],MATCH('2013_roster_v1.4'!$A664*100+'2013_roster_v1.4'!$B664,pitchers[[rbikey]:[rbikey]],0))</f>
        <v>7</v>
      </c>
      <c r="L664">
        <f>INDEX(pitchers[Stamina],MATCH('2013_roster_v1.4'!$A664*100+'2013_roster_v1.4'!$B664,pitchers[[rbikey]:[rbikey]],0))</f>
        <v>52</v>
      </c>
      <c r="M664">
        <v>112</v>
      </c>
      <c r="N664">
        <v>144</v>
      </c>
    </row>
    <row r="665" spans="1:14" x14ac:dyDescent="0.25">
      <c r="A665">
        <v>55</v>
      </c>
      <c r="B665">
        <v>16</v>
      </c>
      <c r="C665" t="str">
        <f>INDEX(pitchers[rbiname],MATCH('2013_roster_v1.4'!$A665*100+'2013_roster_v1.4'!$B665,pitchers[[rbikey]:[rbikey]],0))</f>
        <v>Sanchez</v>
      </c>
      <c r="D665">
        <f>INDEX(pitchers[SinkerVal],MATCH('2013_roster_v1.4'!$A665*100+'2013_roster_v1.4'!$B665,pitchers[[rbikey]:[rbikey]],0))</f>
        <v>6</v>
      </c>
      <c r="E665">
        <f>INDEX(pitchers[Stance],MATCH('2013_roster_v1.4'!$A665*100+'2013_roster_v1.4'!$B665,pitchers[[rbikey]:[rbikey]],0))</f>
        <v>0</v>
      </c>
      <c r="F665">
        <f>INDEX(pitchers[ERA],MATCH('2013_roster_v1.4'!$A665*100+'2013_roster_v1.4'!$B665,pitchers[[rbikey]:[rbikey]],0))</f>
        <v>3.85</v>
      </c>
      <c r="G665">
        <f>INDEX(pitchers[SinkSpd],MATCH('2013_roster_v1.4'!$A665*100+'2013_roster_v1.4'!$B665,pitchers[[rbikey]:[rbikey]],0))</f>
        <v>166</v>
      </c>
      <c r="H665">
        <f>INDEX(pitchers[RegSpd],MATCH('2013_roster_v1.4'!$A665*100+'2013_roster_v1.4'!$B665,pitchers[[rbikey]:[rbikey]],0))</f>
        <v>179</v>
      </c>
      <c r="I665">
        <f>INDEX(pitchers[FastSpd],MATCH('2013_roster_v1.4'!$A665*100+'2013_roster_v1.4'!$B665,pitchers[[rbikey]:[rbikey]],0))</f>
        <v>205</v>
      </c>
      <c r="J665">
        <f>INDEX(pitchers[LCurve],MATCH('2013_roster_v1.4'!$A665*100+'2013_roster_v1.4'!$B665,pitchers[[rbikey]:[rbikey]],0))</f>
        <v>8</v>
      </c>
      <c r="K665">
        <f>INDEX(pitchers[RCurve],MATCH('2013_roster_v1.4'!$A665*100+'2013_roster_v1.4'!$B665,pitchers[[rbikey]:[rbikey]],0))</f>
        <v>5</v>
      </c>
      <c r="L665">
        <f>INDEX(pitchers[Stamina],MATCH('2013_roster_v1.4'!$A665*100+'2013_roster_v1.4'!$B665,pitchers[[rbikey]:[rbikey]],0))</f>
        <v>50</v>
      </c>
      <c r="M665">
        <v>120</v>
      </c>
      <c r="N665">
        <v>137</v>
      </c>
    </row>
    <row r="666" spans="1:14" x14ac:dyDescent="0.25">
      <c r="A666">
        <v>55</v>
      </c>
      <c r="B666">
        <v>17</v>
      </c>
      <c r="C666" t="str">
        <f>INDEX(pitchers[rbiname],MATCH('2013_roster_v1.4'!$A666*100+'2013_roster_v1.4'!$B666,pitchers[[rbikey]:[rbikey]],0))</f>
        <v>Scherzer</v>
      </c>
      <c r="D666">
        <f>INDEX(pitchers[SinkerVal],MATCH('2013_roster_v1.4'!$A666*100+'2013_roster_v1.4'!$B666,pitchers[[rbikey]:[rbikey]],0))</f>
        <v>12</v>
      </c>
      <c r="E666">
        <f>INDEX(pitchers[Stance],MATCH('2013_roster_v1.4'!$A666*100+'2013_roster_v1.4'!$B666,pitchers[[rbikey]:[rbikey]],0))</f>
        <v>0</v>
      </c>
      <c r="F666">
        <f>INDEX(pitchers[ERA],MATCH('2013_roster_v1.4'!$A666*100+'2013_roster_v1.4'!$B666,pitchers[[rbikey]:[rbikey]],0))</f>
        <v>2.92</v>
      </c>
      <c r="G666">
        <f>INDEX(pitchers[SinkSpd],MATCH('2013_roster_v1.4'!$A666*100+'2013_roster_v1.4'!$B666,pitchers[[rbikey]:[rbikey]],0))</f>
        <v>174</v>
      </c>
      <c r="H666">
        <f>INDEX(pitchers[RegSpd],MATCH('2013_roster_v1.4'!$A666*100+'2013_roster_v1.4'!$B666,pitchers[[rbikey]:[rbikey]],0))</f>
        <v>189</v>
      </c>
      <c r="I666">
        <f>INDEX(pitchers[FastSpd],MATCH('2013_roster_v1.4'!$A666*100+'2013_roster_v1.4'!$B666,pitchers[[rbikey]:[rbikey]],0))</f>
        <v>215</v>
      </c>
      <c r="J666">
        <f>INDEX(pitchers[LCurve],MATCH('2013_roster_v1.4'!$A666*100+'2013_roster_v1.4'!$B666,pitchers[[rbikey]:[rbikey]],0))</f>
        <v>11</v>
      </c>
      <c r="K666">
        <f>INDEX(pitchers[RCurve],MATCH('2013_roster_v1.4'!$A666*100+'2013_roster_v1.4'!$B666,pitchers[[rbikey]:[rbikey]],0))</f>
        <v>7</v>
      </c>
      <c r="L666">
        <f>INDEX(pitchers[Stamina],MATCH('2013_roster_v1.4'!$A666*100+'2013_roster_v1.4'!$B666,pitchers[[rbikey]:[rbikey]],0))</f>
        <v>52</v>
      </c>
      <c r="M666">
        <v>120</v>
      </c>
      <c r="N666">
        <v>137</v>
      </c>
    </row>
    <row r="667" spans="1:14" x14ac:dyDescent="0.25">
      <c r="A667">
        <v>55</v>
      </c>
      <c r="B667">
        <v>18</v>
      </c>
      <c r="C667" t="str">
        <f>INDEX(pitchers[rbiname],MATCH('2013_roster_v1.4'!$A667*100+'2013_roster_v1.4'!$B667,pitchers[[rbikey]:[rbikey]],0))</f>
        <v>Doolittl</v>
      </c>
      <c r="D667">
        <f>INDEX(pitchers[SinkerVal],MATCH('2013_roster_v1.4'!$A667*100+'2013_roster_v1.4'!$B667,pitchers[[rbikey]:[rbikey]],0))</f>
        <v>6</v>
      </c>
      <c r="E667">
        <f>INDEX(pitchers[Stance],MATCH('2013_roster_v1.4'!$A667*100+'2013_roster_v1.4'!$B667,pitchers[[rbikey]:[rbikey]],0))</f>
        <v>1</v>
      </c>
      <c r="F667">
        <f>INDEX(pitchers[ERA],MATCH('2013_roster_v1.4'!$A667*100+'2013_roster_v1.4'!$B667,pitchers[[rbikey]:[rbikey]],0))</f>
        <v>4.05</v>
      </c>
      <c r="G667">
        <f>INDEX(pitchers[SinkSpd],MATCH('2013_roster_v1.4'!$A667*100+'2013_roster_v1.4'!$B667,pitchers[[rbikey]:[rbikey]],0))</f>
        <v>173</v>
      </c>
      <c r="H667">
        <f>INDEX(pitchers[RegSpd],MATCH('2013_roster_v1.4'!$A667*100+'2013_roster_v1.4'!$B667,pitchers[[rbikey]:[rbikey]],0))</f>
        <v>185</v>
      </c>
      <c r="I667">
        <f>INDEX(pitchers[FastSpd],MATCH('2013_roster_v1.4'!$A667*100+'2013_roster_v1.4'!$B667,pitchers[[rbikey]:[rbikey]],0))</f>
        <v>212</v>
      </c>
      <c r="J667">
        <f>INDEX(pitchers[LCurve],MATCH('2013_roster_v1.4'!$A667*100+'2013_roster_v1.4'!$B667,pitchers[[rbikey]:[rbikey]],0))</f>
        <v>5</v>
      </c>
      <c r="K667">
        <f>INDEX(pitchers[RCurve],MATCH('2013_roster_v1.4'!$A667*100+'2013_roster_v1.4'!$B667,pitchers[[rbikey]:[rbikey]],0))</f>
        <v>8</v>
      </c>
      <c r="L667">
        <f>INDEX(pitchers[Stamina],MATCH('2013_roster_v1.4'!$A667*100+'2013_roster_v1.4'!$B667,pitchers[[rbikey]:[rbikey]],0))</f>
        <v>15</v>
      </c>
      <c r="M667">
        <v>116</v>
      </c>
      <c r="N667">
        <v>141</v>
      </c>
    </row>
    <row r="668" spans="1:14" x14ac:dyDescent="0.25">
      <c r="A668">
        <v>55</v>
      </c>
      <c r="B668">
        <v>19</v>
      </c>
      <c r="C668" t="str">
        <f>INDEX(pitchers[rbiname],MATCH('2013_roster_v1.4'!$A668*100+'2013_roster_v1.4'!$B668,pitchers[[rbikey]:[rbikey]],0))</f>
        <v>E.Fedde</v>
      </c>
      <c r="D668">
        <f>INDEX(pitchers[SinkerVal],MATCH('2013_roster_v1.4'!$A668*100+'2013_roster_v1.4'!$B668,pitchers[[rbikey]:[rbikey]],0))</f>
        <v>4</v>
      </c>
      <c r="E668">
        <f>INDEX(pitchers[Stance],MATCH('2013_roster_v1.4'!$A668*100+'2013_roster_v1.4'!$B668,pitchers[[rbikey]:[rbikey]],0))</f>
        <v>0</v>
      </c>
      <c r="F668">
        <f>INDEX(pitchers[ERA],MATCH('2013_roster_v1.4'!$A668*100+'2013_roster_v1.4'!$B668,pitchers[[rbikey]:[rbikey]],0))</f>
        <v>4.5</v>
      </c>
      <c r="G668">
        <f>INDEX(pitchers[SinkSpd],MATCH('2013_roster_v1.4'!$A668*100+'2013_roster_v1.4'!$B668,pitchers[[rbikey]:[rbikey]],0))</f>
        <v>152</v>
      </c>
      <c r="H668">
        <f>INDEX(pitchers[RegSpd],MATCH('2013_roster_v1.4'!$A668*100+'2013_roster_v1.4'!$B668,pitchers[[rbikey]:[rbikey]],0))</f>
        <v>169</v>
      </c>
      <c r="I668">
        <f>INDEX(pitchers[FastSpd],MATCH('2013_roster_v1.4'!$A668*100+'2013_roster_v1.4'!$B668,pitchers[[rbikey]:[rbikey]],0))</f>
        <v>192</v>
      </c>
      <c r="J668">
        <f>INDEX(pitchers[LCurve],MATCH('2013_roster_v1.4'!$A668*100+'2013_roster_v1.4'!$B668,pitchers[[rbikey]:[rbikey]],0))</f>
        <v>5</v>
      </c>
      <c r="K668">
        <f>INDEX(pitchers[RCurve],MATCH('2013_roster_v1.4'!$A668*100+'2013_roster_v1.4'!$B668,pitchers[[rbikey]:[rbikey]],0))</f>
        <v>4</v>
      </c>
      <c r="L668">
        <f>INDEX(pitchers[Stamina],MATCH('2013_roster_v1.4'!$A668*100+'2013_roster_v1.4'!$B668,pitchers[[rbikey]:[rbikey]],0))</f>
        <v>15</v>
      </c>
      <c r="M668">
        <v>113</v>
      </c>
      <c r="N668">
        <v>142</v>
      </c>
    </row>
    <row r="669" spans="1:14" x14ac:dyDescent="0.25">
      <c r="A669">
        <v>55</v>
      </c>
      <c r="B669">
        <v>20</v>
      </c>
      <c r="C669" t="str">
        <f>INDEX(pitchers[rbiname],MATCH('2013_roster_v1.4'!$A669*100+'2013_roster_v1.4'!$B669,pitchers[[rbikey]:[rbikey]],0))</f>
        <v>W.Suero</v>
      </c>
      <c r="D669">
        <f>INDEX(pitchers[SinkerVal],MATCH('2013_roster_v1.4'!$A669*100+'2013_roster_v1.4'!$B669,pitchers[[rbikey]:[rbikey]],0))</f>
        <v>6</v>
      </c>
      <c r="E669">
        <f>INDEX(pitchers[Stance],MATCH('2013_roster_v1.4'!$A669*100+'2013_roster_v1.4'!$B669,pitchers[[rbikey]:[rbikey]],0))</f>
        <v>0</v>
      </c>
      <c r="F669">
        <f>INDEX(pitchers[ERA],MATCH('2013_roster_v1.4'!$A669*100+'2013_roster_v1.4'!$B669,pitchers[[rbikey]:[rbikey]],0))</f>
        <v>4.54</v>
      </c>
      <c r="G669">
        <f>INDEX(pitchers[SinkSpd],MATCH('2013_roster_v1.4'!$A669*100+'2013_roster_v1.4'!$B669,pitchers[[rbikey]:[rbikey]],0))</f>
        <v>174</v>
      </c>
      <c r="H669">
        <f>INDEX(pitchers[RegSpd],MATCH('2013_roster_v1.4'!$A669*100+'2013_roster_v1.4'!$B669,pitchers[[rbikey]:[rbikey]],0))</f>
        <v>185</v>
      </c>
      <c r="I669">
        <f>INDEX(pitchers[FastSpd],MATCH('2013_roster_v1.4'!$A669*100+'2013_roster_v1.4'!$B669,pitchers[[rbikey]:[rbikey]],0))</f>
        <v>212</v>
      </c>
      <c r="J669">
        <f>INDEX(pitchers[LCurve],MATCH('2013_roster_v1.4'!$A669*100+'2013_roster_v1.4'!$B669,pitchers[[rbikey]:[rbikey]],0))</f>
        <v>8</v>
      </c>
      <c r="K669">
        <f>INDEX(pitchers[RCurve],MATCH('2013_roster_v1.4'!$A669*100+'2013_roster_v1.4'!$B669,pitchers[[rbikey]:[rbikey]],0))</f>
        <v>5</v>
      </c>
      <c r="L669">
        <f>INDEX(pitchers[Stamina],MATCH('2013_roster_v1.4'!$A669*100+'2013_roster_v1.4'!$B669,pitchers[[rbikey]:[rbikey]],0))</f>
        <v>15</v>
      </c>
      <c r="M669">
        <v>112</v>
      </c>
      <c r="N669">
        <v>143</v>
      </c>
    </row>
    <row r="670" spans="1:14" x14ac:dyDescent="0.25">
      <c r="A670">
        <v>55</v>
      </c>
      <c r="B670">
        <v>21</v>
      </c>
      <c r="C670" t="str">
        <f>INDEX(pitchers[rbiname],MATCH('2013_roster_v1.4'!$A670*100+'2013_roster_v1.4'!$B670,pitchers[[rbikey]:[rbikey]],0))</f>
        <v>J.Ross</v>
      </c>
      <c r="D670">
        <f>INDEX(pitchers[SinkerVal],MATCH('2013_roster_v1.4'!$A670*100+'2013_roster_v1.4'!$B670,pitchers[[rbikey]:[rbikey]],0))</f>
        <v>2</v>
      </c>
      <c r="E670">
        <f>INDEX(pitchers[Stance],MATCH('2013_roster_v1.4'!$A670*100+'2013_roster_v1.4'!$B670,pitchers[[rbikey]:[rbikey]],0))</f>
        <v>0</v>
      </c>
      <c r="F670">
        <f>INDEX(pitchers[ERA],MATCH('2013_roster_v1.4'!$A670*100+'2013_roster_v1.4'!$B670,pitchers[[rbikey]:[rbikey]],0))</f>
        <v>5.48</v>
      </c>
      <c r="G670">
        <f>INDEX(pitchers[SinkSpd],MATCH('2013_roster_v1.4'!$A670*100+'2013_roster_v1.4'!$B670,pitchers[[rbikey]:[rbikey]],0))</f>
        <v>169</v>
      </c>
      <c r="H670">
        <f>INDEX(pitchers[RegSpd],MATCH('2013_roster_v1.4'!$A670*100+'2013_roster_v1.4'!$B670,pitchers[[rbikey]:[rbikey]],0))</f>
        <v>181</v>
      </c>
      <c r="I670">
        <f>INDEX(pitchers[FastSpd],MATCH('2013_roster_v1.4'!$A670*100+'2013_roster_v1.4'!$B670,pitchers[[rbikey]:[rbikey]],0))</f>
        <v>207</v>
      </c>
      <c r="J670">
        <f>INDEX(pitchers[LCurve],MATCH('2013_roster_v1.4'!$A670*100+'2013_roster_v1.4'!$B670,pitchers[[rbikey]:[rbikey]],0))</f>
        <v>3</v>
      </c>
      <c r="K670">
        <f>INDEX(pitchers[RCurve],MATCH('2013_roster_v1.4'!$A670*100+'2013_roster_v1.4'!$B670,pitchers[[rbikey]:[rbikey]],0))</f>
        <v>2</v>
      </c>
      <c r="L670">
        <f>INDEX(pitchers[Stamina],MATCH('2013_roster_v1.4'!$A670*100+'2013_roster_v1.4'!$B670,pitchers[[rbikey]:[rbikey]],0))</f>
        <v>15</v>
      </c>
      <c r="M670">
        <v>117</v>
      </c>
      <c r="N670">
        <v>139</v>
      </c>
    </row>
    <row r="671" spans="1:14" x14ac:dyDescent="0.25">
      <c r="A671">
        <v>55</v>
      </c>
      <c r="B671">
        <v>22</v>
      </c>
      <c r="C671" t="str">
        <f>INDEX(pitchers[rbiname],MATCH('2013_roster_v1.4'!$A671*100+'2013_roster_v1.4'!$B671,pitchers[[rbikey]:[rbikey]],0))</f>
        <v>J.Guerra</v>
      </c>
      <c r="D671">
        <f>INDEX(pitchers[SinkerVal],MATCH('2013_roster_v1.4'!$A671*100+'2013_roster_v1.4'!$B671,pitchers[[rbikey]:[rbikey]],0))</f>
        <v>7</v>
      </c>
      <c r="E671">
        <f>INDEX(pitchers[Stance],MATCH('2013_roster_v1.4'!$A671*100+'2013_roster_v1.4'!$B671,pitchers[[rbikey]:[rbikey]],0))</f>
        <v>0</v>
      </c>
      <c r="F671">
        <f>INDEX(pitchers[ERA],MATCH('2013_roster_v1.4'!$A671*100+'2013_roster_v1.4'!$B671,pitchers[[rbikey]:[rbikey]],0))</f>
        <v>4.8600000000000003</v>
      </c>
      <c r="G671">
        <f>INDEX(pitchers[SinkSpd],MATCH('2013_roster_v1.4'!$A671*100+'2013_roster_v1.4'!$B671,pitchers[[rbikey]:[rbikey]],0))</f>
        <v>165</v>
      </c>
      <c r="H671">
        <f>INDEX(pitchers[RegSpd],MATCH('2013_roster_v1.4'!$A671*100+'2013_roster_v1.4'!$B671,pitchers[[rbikey]:[rbikey]],0))</f>
        <v>178</v>
      </c>
      <c r="I671">
        <f>INDEX(pitchers[FastSpd],MATCH('2013_roster_v1.4'!$A671*100+'2013_roster_v1.4'!$B671,pitchers[[rbikey]:[rbikey]],0))</f>
        <v>204</v>
      </c>
      <c r="J671">
        <f>INDEX(pitchers[LCurve],MATCH('2013_roster_v1.4'!$A671*100+'2013_roster_v1.4'!$B671,pitchers[[rbikey]:[rbikey]],0))</f>
        <v>8</v>
      </c>
      <c r="K671">
        <f>INDEX(pitchers[RCurve],MATCH('2013_roster_v1.4'!$A671*100+'2013_roster_v1.4'!$B671,pitchers[[rbikey]:[rbikey]],0))</f>
        <v>5</v>
      </c>
      <c r="L671">
        <f>INDEX(pitchers[Stamina],MATCH('2013_roster_v1.4'!$A671*100+'2013_roster_v1.4'!$B671,pitchers[[rbikey]:[rbikey]],0))</f>
        <v>15</v>
      </c>
      <c r="M671">
        <v>119</v>
      </c>
      <c r="N671">
        <v>138</v>
      </c>
    </row>
    <row r="672" spans="1:14" x14ac:dyDescent="0.25">
      <c r="A672">
        <v>55</v>
      </c>
      <c r="B672">
        <v>23</v>
      </c>
      <c r="C672" t="str">
        <f>INDEX(pitchers[rbiname],MATCH('2013_roster_v1.4'!$A672*100+'2013_roster_v1.4'!$B672,pitchers[[rbikey]:[rbikey]],0))</f>
        <v>T.Rainey</v>
      </c>
      <c r="D672">
        <f>INDEX(pitchers[SinkerVal],MATCH('2013_roster_v1.4'!$A672*100+'2013_roster_v1.4'!$B672,pitchers[[rbikey]:[rbikey]],0))</f>
        <v>4</v>
      </c>
      <c r="E672">
        <f>INDEX(pitchers[Stance],MATCH('2013_roster_v1.4'!$A672*100+'2013_roster_v1.4'!$B672,pitchers[[rbikey]:[rbikey]],0))</f>
        <v>0</v>
      </c>
      <c r="F672">
        <f>INDEX(pitchers[ERA],MATCH('2013_roster_v1.4'!$A672*100+'2013_roster_v1.4'!$B672,pitchers[[rbikey]:[rbikey]],0))</f>
        <v>3.91</v>
      </c>
      <c r="G672">
        <f>INDEX(pitchers[SinkSpd],MATCH('2013_roster_v1.4'!$A672*100+'2013_roster_v1.4'!$B672,pitchers[[rbikey]:[rbikey]],0))</f>
        <v>172</v>
      </c>
      <c r="H672">
        <f>INDEX(pitchers[RegSpd],MATCH('2013_roster_v1.4'!$A672*100+'2013_roster_v1.4'!$B672,pitchers[[rbikey]:[rbikey]],0))</f>
        <v>190</v>
      </c>
      <c r="I672">
        <f>INDEX(pitchers[FastSpd],MATCH('2013_roster_v1.4'!$A672*100+'2013_roster_v1.4'!$B672,pitchers[[rbikey]:[rbikey]],0))</f>
        <v>216</v>
      </c>
      <c r="J672">
        <f>INDEX(pitchers[LCurve],MATCH('2013_roster_v1.4'!$A672*100+'2013_roster_v1.4'!$B672,pitchers[[rbikey]:[rbikey]],0))</f>
        <v>6</v>
      </c>
      <c r="K672">
        <f>INDEX(pitchers[RCurve],MATCH('2013_roster_v1.4'!$A672*100+'2013_roster_v1.4'!$B672,pitchers[[rbikey]:[rbikey]],0))</f>
        <v>4</v>
      </c>
      <c r="L672">
        <f>INDEX(pitchers[Stamina],MATCH('2013_roster_v1.4'!$A672*100+'2013_roster_v1.4'!$B672,pitchers[[rbikey]:[rbikey]],0))</f>
        <v>15</v>
      </c>
      <c r="M672">
        <v>119</v>
      </c>
      <c r="N672">
        <v>138</v>
      </c>
    </row>
    <row r="673" spans="1:14" x14ac:dyDescent="0.25">
      <c r="A673">
        <v>56</v>
      </c>
      <c r="B673">
        <v>14</v>
      </c>
      <c r="C673" t="str">
        <f>INDEX(pitchers[rbiname],MATCH('2013_roster_v1.4'!$A673*100+'2013_roster_v1.4'!$B673,pitchers[[rbikey]:[rbikey]],0))</f>
        <v>Flaherty</v>
      </c>
      <c r="D673">
        <f>INDEX(pitchers[SinkerVal],MATCH('2013_roster_v1.4'!$A673*100+'2013_roster_v1.4'!$B673,pitchers[[rbikey]:[rbikey]],0))</f>
        <v>12</v>
      </c>
      <c r="E673">
        <f>INDEX(pitchers[Stance],MATCH('2013_roster_v1.4'!$A673*100+'2013_roster_v1.4'!$B673,pitchers[[rbikey]:[rbikey]],0))</f>
        <v>0</v>
      </c>
      <c r="F673">
        <f>INDEX(pitchers[ERA],MATCH('2013_roster_v1.4'!$A673*100+'2013_roster_v1.4'!$B673,pitchers[[rbikey]:[rbikey]],0))</f>
        <v>2.75</v>
      </c>
      <c r="G673">
        <f>INDEX(pitchers[SinkSpd],MATCH('2013_roster_v1.4'!$A673*100+'2013_roster_v1.4'!$B673,pitchers[[rbikey]:[rbikey]],0))</f>
        <v>174</v>
      </c>
      <c r="H673">
        <f>INDEX(pitchers[RegSpd],MATCH('2013_roster_v1.4'!$A673*100+'2013_roster_v1.4'!$B673,pitchers[[rbikey]:[rbikey]],0))</f>
        <v>186</v>
      </c>
      <c r="I673">
        <f>INDEX(pitchers[FastSpd],MATCH('2013_roster_v1.4'!$A673*100+'2013_roster_v1.4'!$B673,pitchers[[rbikey]:[rbikey]],0))</f>
        <v>212</v>
      </c>
      <c r="J673">
        <f>INDEX(pitchers[LCurve],MATCH('2013_roster_v1.4'!$A673*100+'2013_roster_v1.4'!$B673,pitchers[[rbikey]:[rbikey]],0))</f>
        <v>12</v>
      </c>
      <c r="K673">
        <f>INDEX(pitchers[RCurve],MATCH('2013_roster_v1.4'!$A673*100+'2013_roster_v1.4'!$B673,pitchers[[rbikey]:[rbikey]],0))</f>
        <v>8</v>
      </c>
      <c r="L673">
        <f>INDEX(pitchers[Stamina],MATCH('2013_roster_v1.4'!$A673*100+'2013_roster_v1.4'!$B673,pitchers[[rbikey]:[rbikey]],0))</f>
        <v>51</v>
      </c>
      <c r="M673">
        <v>112</v>
      </c>
      <c r="N673">
        <v>143</v>
      </c>
    </row>
    <row r="674" spans="1:14" x14ac:dyDescent="0.25">
      <c r="A674">
        <v>56</v>
      </c>
      <c r="B674">
        <v>15</v>
      </c>
      <c r="C674" t="str">
        <f>INDEX(pitchers[rbiname],MATCH('2013_roster_v1.4'!$A674*100+'2013_roster_v1.4'!$B674,pitchers[[rbikey]:[rbikey]],0))</f>
        <v>D.Hudson</v>
      </c>
      <c r="D674">
        <f>INDEX(pitchers[SinkerVal],MATCH('2013_roster_v1.4'!$A674*100+'2013_roster_v1.4'!$B674,pitchers[[rbikey]:[rbikey]],0))</f>
        <v>4</v>
      </c>
      <c r="E674">
        <f>INDEX(pitchers[Stance],MATCH('2013_roster_v1.4'!$A674*100+'2013_roster_v1.4'!$B674,pitchers[[rbikey]:[rbikey]],0))</f>
        <v>0</v>
      </c>
      <c r="F674">
        <f>INDEX(pitchers[ERA],MATCH('2013_roster_v1.4'!$A674*100+'2013_roster_v1.4'!$B674,pitchers[[rbikey]:[rbikey]],0))</f>
        <v>3.35</v>
      </c>
      <c r="G674">
        <f>INDEX(pitchers[SinkSpd],MATCH('2013_roster_v1.4'!$A674*100+'2013_roster_v1.4'!$B674,pitchers[[rbikey]:[rbikey]],0))</f>
        <v>165</v>
      </c>
      <c r="H674">
        <f>INDEX(pitchers[RegSpd],MATCH('2013_roster_v1.4'!$A674*100+'2013_roster_v1.4'!$B674,pitchers[[rbikey]:[rbikey]],0))</f>
        <v>178</v>
      </c>
      <c r="I674">
        <f>INDEX(pitchers[FastSpd],MATCH('2013_roster_v1.4'!$A674*100+'2013_roster_v1.4'!$B674,pitchers[[rbikey]:[rbikey]],0))</f>
        <v>204</v>
      </c>
      <c r="J674">
        <f>INDEX(pitchers[LCurve],MATCH('2013_roster_v1.4'!$A674*100+'2013_roster_v1.4'!$B674,pitchers[[rbikey]:[rbikey]],0))</f>
        <v>6</v>
      </c>
      <c r="K674">
        <f>INDEX(pitchers[RCurve],MATCH('2013_roster_v1.4'!$A674*100+'2013_roster_v1.4'!$B674,pitchers[[rbikey]:[rbikey]],0))</f>
        <v>4</v>
      </c>
      <c r="L674">
        <f>INDEX(pitchers[Stamina],MATCH('2013_roster_v1.4'!$A674*100+'2013_roster_v1.4'!$B674,pitchers[[rbikey]:[rbikey]],0))</f>
        <v>49</v>
      </c>
      <c r="M674">
        <v>112</v>
      </c>
      <c r="N674">
        <v>143</v>
      </c>
    </row>
    <row r="675" spans="1:14" x14ac:dyDescent="0.25">
      <c r="A675">
        <v>56</v>
      </c>
      <c r="B675">
        <v>16</v>
      </c>
      <c r="C675" t="str">
        <f>INDEX(pitchers[rbiname],MATCH('2013_roster_v1.4'!$A675*100+'2013_roster_v1.4'!$B675,pitchers[[rbikey]:[rbikey]],0))</f>
        <v>Mikolas</v>
      </c>
      <c r="D675">
        <f>INDEX(pitchers[SinkerVal],MATCH('2013_roster_v1.4'!$A675*100+'2013_roster_v1.4'!$B675,pitchers[[rbikey]:[rbikey]],0))</f>
        <v>7</v>
      </c>
      <c r="E675">
        <f>INDEX(pitchers[Stance],MATCH('2013_roster_v1.4'!$A675*100+'2013_roster_v1.4'!$B675,pitchers[[rbikey]:[rbikey]],0))</f>
        <v>0</v>
      </c>
      <c r="F675">
        <f>INDEX(pitchers[ERA],MATCH('2013_roster_v1.4'!$A675*100+'2013_roster_v1.4'!$B675,pitchers[[rbikey]:[rbikey]],0))</f>
        <v>4.16</v>
      </c>
      <c r="G675">
        <f>INDEX(pitchers[SinkSpd],MATCH('2013_roster_v1.4'!$A675*100+'2013_roster_v1.4'!$B675,pitchers[[rbikey]:[rbikey]],0))</f>
        <v>165</v>
      </c>
      <c r="H675">
        <f>INDEX(pitchers[RegSpd],MATCH('2013_roster_v1.4'!$A675*100+'2013_roster_v1.4'!$B675,pitchers[[rbikey]:[rbikey]],0))</f>
        <v>178</v>
      </c>
      <c r="I675">
        <f>INDEX(pitchers[FastSpd],MATCH('2013_roster_v1.4'!$A675*100+'2013_roster_v1.4'!$B675,pitchers[[rbikey]:[rbikey]],0))</f>
        <v>204</v>
      </c>
      <c r="J675">
        <f>INDEX(pitchers[LCurve],MATCH('2013_roster_v1.4'!$A675*100+'2013_roster_v1.4'!$B675,pitchers[[rbikey]:[rbikey]],0))</f>
        <v>8</v>
      </c>
      <c r="K675">
        <f>INDEX(pitchers[RCurve],MATCH('2013_roster_v1.4'!$A675*100+'2013_roster_v1.4'!$B675,pitchers[[rbikey]:[rbikey]],0))</f>
        <v>6</v>
      </c>
      <c r="L675">
        <f>INDEX(pitchers[Stamina],MATCH('2013_roster_v1.4'!$A675*100+'2013_roster_v1.4'!$B675,pitchers[[rbikey]:[rbikey]],0))</f>
        <v>50</v>
      </c>
      <c r="M675">
        <v>112</v>
      </c>
      <c r="N675">
        <v>144</v>
      </c>
    </row>
    <row r="676" spans="1:14" x14ac:dyDescent="0.25">
      <c r="A676">
        <v>56</v>
      </c>
      <c r="B676">
        <v>17</v>
      </c>
      <c r="C676" t="str">
        <f>INDEX(pitchers[rbiname],MATCH('2013_roster_v1.4'!$A676*100+'2013_roster_v1.4'!$B676,pitchers[[rbikey]:[rbikey]],0))</f>
        <v>Wainwrig</v>
      </c>
      <c r="D676">
        <f>INDEX(pitchers[SinkerVal],MATCH('2013_roster_v1.4'!$A676*100+'2013_roster_v1.4'!$B676,pitchers[[rbikey]:[rbikey]],0))</f>
        <v>4</v>
      </c>
      <c r="E676">
        <f>INDEX(pitchers[Stance],MATCH('2013_roster_v1.4'!$A676*100+'2013_roster_v1.4'!$B676,pitchers[[rbikey]:[rbikey]],0))</f>
        <v>0</v>
      </c>
      <c r="F676">
        <f>INDEX(pitchers[ERA],MATCH('2013_roster_v1.4'!$A676*100+'2013_roster_v1.4'!$B676,pitchers[[rbikey]:[rbikey]],0))</f>
        <v>4.1900000000000004</v>
      </c>
      <c r="G676">
        <f>INDEX(pitchers[SinkSpd],MATCH('2013_roster_v1.4'!$A676*100+'2013_roster_v1.4'!$B676,pitchers[[rbikey]:[rbikey]],0))</f>
        <v>169</v>
      </c>
      <c r="H676">
        <f>INDEX(pitchers[RegSpd],MATCH('2013_roster_v1.4'!$A676*100+'2013_roster_v1.4'!$B676,pitchers[[rbikey]:[rbikey]],0))</f>
        <v>181</v>
      </c>
      <c r="I676">
        <f>INDEX(pitchers[FastSpd],MATCH('2013_roster_v1.4'!$A676*100+'2013_roster_v1.4'!$B676,pitchers[[rbikey]:[rbikey]],0))</f>
        <v>208</v>
      </c>
      <c r="J676">
        <f>INDEX(pitchers[LCurve],MATCH('2013_roster_v1.4'!$A676*100+'2013_roster_v1.4'!$B676,pitchers[[rbikey]:[rbikey]],0))</f>
        <v>6</v>
      </c>
      <c r="K676">
        <f>INDEX(pitchers[RCurve],MATCH('2013_roster_v1.4'!$A676*100+'2013_roster_v1.4'!$B676,pitchers[[rbikey]:[rbikey]],0))</f>
        <v>4</v>
      </c>
      <c r="L676">
        <f>INDEX(pitchers[Stamina],MATCH('2013_roster_v1.4'!$A676*100+'2013_roster_v1.4'!$B676,pitchers[[rbikey]:[rbikey]],0))</f>
        <v>50</v>
      </c>
      <c r="M676">
        <v>119</v>
      </c>
      <c r="N676">
        <v>138</v>
      </c>
    </row>
    <row r="677" spans="1:14" x14ac:dyDescent="0.25">
      <c r="A677">
        <v>56</v>
      </c>
      <c r="B677">
        <v>18</v>
      </c>
      <c r="C677" t="str">
        <f>INDEX(pitchers[rbiname],MATCH('2013_roster_v1.4'!$A677*100+'2013_roster_v1.4'!$B677,pitchers[[rbikey]:[rbikey]],0))</f>
        <v>Martinez</v>
      </c>
      <c r="D677">
        <f>INDEX(pitchers[SinkerVal],MATCH('2013_roster_v1.4'!$A677*100+'2013_roster_v1.4'!$B677,pitchers[[rbikey]:[rbikey]],0))</f>
        <v>8</v>
      </c>
      <c r="E677">
        <f>INDEX(pitchers[Stance],MATCH('2013_roster_v1.4'!$A677*100+'2013_roster_v1.4'!$B677,pitchers[[rbikey]:[rbikey]],0))</f>
        <v>0</v>
      </c>
      <c r="F677">
        <f>INDEX(pitchers[ERA],MATCH('2013_roster_v1.4'!$A677*100+'2013_roster_v1.4'!$B677,pitchers[[rbikey]:[rbikey]],0))</f>
        <v>3.17</v>
      </c>
      <c r="G677">
        <f>INDEX(pitchers[SinkSpd],MATCH('2013_roster_v1.4'!$A677*100+'2013_roster_v1.4'!$B677,pitchers[[rbikey]:[rbikey]],0))</f>
        <v>173</v>
      </c>
      <c r="H677">
        <f>INDEX(pitchers[RegSpd],MATCH('2013_roster_v1.4'!$A677*100+'2013_roster_v1.4'!$B677,pitchers[[rbikey]:[rbikey]],0))</f>
        <v>185</v>
      </c>
      <c r="I677">
        <f>INDEX(pitchers[FastSpd],MATCH('2013_roster_v1.4'!$A677*100+'2013_roster_v1.4'!$B677,pitchers[[rbikey]:[rbikey]],0))</f>
        <v>211</v>
      </c>
      <c r="J677">
        <f>INDEX(pitchers[LCurve],MATCH('2013_roster_v1.4'!$A677*100+'2013_roster_v1.4'!$B677,pitchers[[rbikey]:[rbikey]],0))</f>
        <v>9</v>
      </c>
      <c r="K677">
        <f>INDEX(pitchers[RCurve],MATCH('2013_roster_v1.4'!$A677*100+'2013_roster_v1.4'!$B677,pitchers[[rbikey]:[rbikey]],0))</f>
        <v>6</v>
      </c>
      <c r="L677">
        <f>INDEX(pitchers[Stamina],MATCH('2013_roster_v1.4'!$A677*100+'2013_roster_v1.4'!$B677,pitchers[[rbikey]:[rbikey]],0))</f>
        <v>15</v>
      </c>
      <c r="M677">
        <v>116</v>
      </c>
      <c r="N677">
        <v>141</v>
      </c>
    </row>
    <row r="678" spans="1:14" x14ac:dyDescent="0.25">
      <c r="A678">
        <v>56</v>
      </c>
      <c r="B678">
        <v>19</v>
      </c>
      <c r="C678" t="str">
        <f>INDEX(pitchers[rbiname],MATCH('2013_roster_v1.4'!$A678*100+'2013_roster_v1.4'!$B678,pitchers[[rbikey]:[rbikey]],0))</f>
        <v>M.Wacha</v>
      </c>
      <c r="D678">
        <f>INDEX(pitchers[SinkerVal],MATCH('2013_roster_v1.4'!$A678*100+'2013_roster_v1.4'!$B678,pitchers[[rbikey]:[rbikey]],0))</f>
        <v>3</v>
      </c>
      <c r="E678">
        <f>INDEX(pitchers[Stance],MATCH('2013_roster_v1.4'!$A678*100+'2013_roster_v1.4'!$B678,pitchers[[rbikey]:[rbikey]],0))</f>
        <v>0</v>
      </c>
      <c r="F678">
        <f>INDEX(pitchers[ERA],MATCH('2013_roster_v1.4'!$A678*100+'2013_roster_v1.4'!$B678,pitchers[[rbikey]:[rbikey]],0))</f>
        <v>4.76</v>
      </c>
      <c r="G678">
        <f>INDEX(pitchers[SinkSpd],MATCH('2013_roster_v1.4'!$A678*100+'2013_roster_v1.4'!$B678,pitchers[[rbikey]:[rbikey]],0))</f>
        <v>166</v>
      </c>
      <c r="H678">
        <f>INDEX(pitchers[RegSpd],MATCH('2013_roster_v1.4'!$A678*100+'2013_roster_v1.4'!$B678,pitchers[[rbikey]:[rbikey]],0))</f>
        <v>179</v>
      </c>
      <c r="I678">
        <f>INDEX(pitchers[FastSpd],MATCH('2013_roster_v1.4'!$A678*100+'2013_roster_v1.4'!$B678,pitchers[[rbikey]:[rbikey]],0))</f>
        <v>206</v>
      </c>
      <c r="J678">
        <f>INDEX(pitchers[LCurve],MATCH('2013_roster_v1.4'!$A678*100+'2013_roster_v1.4'!$B678,pitchers[[rbikey]:[rbikey]],0))</f>
        <v>4</v>
      </c>
      <c r="K678">
        <f>INDEX(pitchers[RCurve],MATCH('2013_roster_v1.4'!$A678*100+'2013_roster_v1.4'!$B678,pitchers[[rbikey]:[rbikey]],0))</f>
        <v>3</v>
      </c>
      <c r="L678">
        <f>INDEX(pitchers[Stamina],MATCH('2013_roster_v1.4'!$A678*100+'2013_roster_v1.4'!$B678,pitchers[[rbikey]:[rbikey]],0))</f>
        <v>15</v>
      </c>
      <c r="M678">
        <v>113</v>
      </c>
      <c r="N678">
        <v>142</v>
      </c>
    </row>
    <row r="679" spans="1:14" x14ac:dyDescent="0.25">
      <c r="A679">
        <v>56</v>
      </c>
      <c r="B679">
        <v>20</v>
      </c>
      <c r="C679" t="str">
        <f>INDEX(pitchers[rbiname],MATCH('2013_roster_v1.4'!$A679*100+'2013_roster_v1.4'!$B679,pitchers[[rbikey]:[rbikey]],0))</f>
        <v>Gallegos</v>
      </c>
      <c r="D679">
        <f>INDEX(pitchers[SinkerVal],MATCH('2013_roster_v1.4'!$A679*100+'2013_roster_v1.4'!$B679,pitchers[[rbikey]:[rbikey]],0))</f>
        <v>12</v>
      </c>
      <c r="E679">
        <f>INDEX(pitchers[Stance],MATCH('2013_roster_v1.4'!$A679*100+'2013_roster_v1.4'!$B679,pitchers[[rbikey]:[rbikey]],0))</f>
        <v>0</v>
      </c>
      <c r="F679">
        <f>INDEX(pitchers[ERA],MATCH('2013_roster_v1.4'!$A679*100+'2013_roster_v1.4'!$B679,pitchers[[rbikey]:[rbikey]],0))</f>
        <v>2.31</v>
      </c>
      <c r="G679">
        <f>INDEX(pitchers[SinkSpd],MATCH('2013_roster_v1.4'!$A679*100+'2013_roster_v1.4'!$B679,pitchers[[rbikey]:[rbikey]],0))</f>
        <v>175</v>
      </c>
      <c r="H679">
        <f>INDEX(pitchers[RegSpd],MATCH('2013_roster_v1.4'!$A679*100+'2013_roster_v1.4'!$B679,pitchers[[rbikey]:[rbikey]],0))</f>
        <v>187</v>
      </c>
      <c r="I679">
        <f>INDEX(pitchers[FastSpd],MATCH('2013_roster_v1.4'!$A679*100+'2013_roster_v1.4'!$B679,pitchers[[rbikey]:[rbikey]],0))</f>
        <v>213</v>
      </c>
      <c r="J679">
        <f>INDEX(pitchers[LCurve],MATCH('2013_roster_v1.4'!$A679*100+'2013_roster_v1.4'!$B679,pitchers[[rbikey]:[rbikey]],0))</f>
        <v>14</v>
      </c>
      <c r="K679">
        <f>INDEX(pitchers[RCurve],MATCH('2013_roster_v1.4'!$A679*100+'2013_roster_v1.4'!$B679,pitchers[[rbikey]:[rbikey]],0))</f>
        <v>9</v>
      </c>
      <c r="L679">
        <f>INDEX(pitchers[Stamina],MATCH('2013_roster_v1.4'!$A679*100+'2013_roster_v1.4'!$B679,pitchers[[rbikey]:[rbikey]],0))</f>
        <v>15</v>
      </c>
      <c r="M679">
        <v>112</v>
      </c>
      <c r="N679">
        <v>145</v>
      </c>
    </row>
    <row r="680" spans="1:14" x14ac:dyDescent="0.25">
      <c r="A680">
        <v>56</v>
      </c>
      <c r="B680">
        <v>21</v>
      </c>
      <c r="C680" t="str">
        <f>INDEX(pitchers[rbiname],MATCH('2013_roster_v1.4'!$A680*100+'2013_roster_v1.4'!$B680,pitchers[[rbikey]:[rbikey]],0))</f>
        <v>Brebbia</v>
      </c>
      <c r="D680">
        <f>INDEX(pitchers[SinkerVal],MATCH('2013_roster_v1.4'!$A680*100+'2013_roster_v1.4'!$B680,pitchers[[rbikey]:[rbikey]],0))</f>
        <v>8</v>
      </c>
      <c r="E680">
        <f>INDEX(pitchers[Stance],MATCH('2013_roster_v1.4'!$A680*100+'2013_roster_v1.4'!$B680,pitchers[[rbikey]:[rbikey]],0))</f>
        <v>0</v>
      </c>
      <c r="F680">
        <f>INDEX(pitchers[ERA],MATCH('2013_roster_v1.4'!$A680*100+'2013_roster_v1.4'!$B680,pitchers[[rbikey]:[rbikey]],0))</f>
        <v>3.59</v>
      </c>
      <c r="G680">
        <f>INDEX(pitchers[SinkSpd],MATCH('2013_roster_v1.4'!$A680*100+'2013_roster_v1.4'!$B680,pitchers[[rbikey]:[rbikey]],0))</f>
        <v>174</v>
      </c>
      <c r="H680">
        <f>INDEX(pitchers[RegSpd],MATCH('2013_roster_v1.4'!$A680*100+'2013_roster_v1.4'!$B680,pitchers[[rbikey]:[rbikey]],0))</f>
        <v>186</v>
      </c>
      <c r="I680">
        <f>INDEX(pitchers[FastSpd],MATCH('2013_roster_v1.4'!$A680*100+'2013_roster_v1.4'!$B680,pitchers[[rbikey]:[rbikey]],0))</f>
        <v>213</v>
      </c>
      <c r="J680">
        <f>INDEX(pitchers[LCurve],MATCH('2013_roster_v1.4'!$A680*100+'2013_roster_v1.4'!$B680,pitchers[[rbikey]:[rbikey]],0))</f>
        <v>9</v>
      </c>
      <c r="K680">
        <f>INDEX(pitchers[RCurve],MATCH('2013_roster_v1.4'!$A680*100+'2013_roster_v1.4'!$B680,pitchers[[rbikey]:[rbikey]],0))</f>
        <v>6</v>
      </c>
      <c r="L680">
        <f>INDEX(pitchers[Stamina],MATCH('2013_roster_v1.4'!$A680*100+'2013_roster_v1.4'!$B680,pitchers[[rbikey]:[rbikey]],0))</f>
        <v>15</v>
      </c>
      <c r="M680">
        <v>120</v>
      </c>
      <c r="N680">
        <v>137</v>
      </c>
    </row>
    <row r="681" spans="1:14" x14ac:dyDescent="0.25">
      <c r="A681">
        <v>56</v>
      </c>
      <c r="B681">
        <v>22</v>
      </c>
      <c r="C681" t="str">
        <f>INDEX(pitchers[rbiname],MATCH('2013_roster_v1.4'!$A681*100+'2013_roster_v1.4'!$B681,pitchers[[rbikey]:[rbikey]],0))</f>
        <v>J.Gant</v>
      </c>
      <c r="D681">
        <f>INDEX(pitchers[SinkerVal],MATCH('2013_roster_v1.4'!$A681*100+'2013_roster_v1.4'!$B681,pitchers[[rbikey]:[rbikey]],0))</f>
        <v>6</v>
      </c>
      <c r="E681">
        <f>INDEX(pitchers[Stance],MATCH('2013_roster_v1.4'!$A681*100+'2013_roster_v1.4'!$B681,pitchers[[rbikey]:[rbikey]],0))</f>
        <v>0</v>
      </c>
      <c r="F681">
        <f>INDEX(pitchers[ERA],MATCH('2013_roster_v1.4'!$A681*100+'2013_roster_v1.4'!$B681,pitchers[[rbikey]:[rbikey]],0))</f>
        <v>3.66</v>
      </c>
      <c r="G681">
        <f>INDEX(pitchers[SinkSpd],MATCH('2013_roster_v1.4'!$A681*100+'2013_roster_v1.4'!$B681,pitchers[[rbikey]:[rbikey]],0))</f>
        <v>169</v>
      </c>
      <c r="H681">
        <f>INDEX(pitchers[RegSpd],MATCH('2013_roster_v1.4'!$A681*100+'2013_roster_v1.4'!$B681,pitchers[[rbikey]:[rbikey]],0))</f>
        <v>181</v>
      </c>
      <c r="I681">
        <f>INDEX(pitchers[FastSpd],MATCH('2013_roster_v1.4'!$A681*100+'2013_roster_v1.4'!$B681,pitchers[[rbikey]:[rbikey]],0))</f>
        <v>208</v>
      </c>
      <c r="J681">
        <f>INDEX(pitchers[LCurve],MATCH('2013_roster_v1.4'!$A681*100+'2013_roster_v1.4'!$B681,pitchers[[rbikey]:[rbikey]],0))</f>
        <v>8</v>
      </c>
      <c r="K681">
        <f>INDEX(pitchers[RCurve],MATCH('2013_roster_v1.4'!$A681*100+'2013_roster_v1.4'!$B681,pitchers[[rbikey]:[rbikey]],0))</f>
        <v>5</v>
      </c>
      <c r="L681">
        <f>INDEX(pitchers[Stamina],MATCH('2013_roster_v1.4'!$A681*100+'2013_roster_v1.4'!$B681,pitchers[[rbikey]:[rbikey]],0))</f>
        <v>15</v>
      </c>
      <c r="M681">
        <v>120</v>
      </c>
      <c r="N681">
        <v>136</v>
      </c>
    </row>
    <row r="682" spans="1:14" x14ac:dyDescent="0.25">
      <c r="A682">
        <v>56</v>
      </c>
      <c r="B682">
        <v>23</v>
      </c>
      <c r="C682" t="str">
        <f>INDEX(pitchers[rbiname],MATCH('2013_roster_v1.4'!$A682*100+'2013_roster_v1.4'!$B682,pitchers[[rbikey]:[rbikey]],0))</f>
        <v>T.Webb</v>
      </c>
      <c r="D682">
        <f>INDEX(pitchers[SinkerVal],MATCH('2013_roster_v1.4'!$A682*100+'2013_roster_v1.4'!$B682,pitchers[[rbikey]:[rbikey]],0))</f>
        <v>12</v>
      </c>
      <c r="E682">
        <f>INDEX(pitchers[Stance],MATCH('2013_roster_v1.4'!$A682*100+'2013_roster_v1.4'!$B682,pitchers[[rbikey]:[rbikey]],0))</f>
        <v>1</v>
      </c>
      <c r="F682">
        <f>INDEX(pitchers[ERA],MATCH('2013_roster_v1.4'!$A682*100+'2013_roster_v1.4'!$B682,pitchers[[rbikey]:[rbikey]],0))</f>
        <v>3.76</v>
      </c>
      <c r="G682">
        <f>INDEX(pitchers[SinkSpd],MATCH('2013_roster_v1.4'!$A682*100+'2013_roster_v1.4'!$B682,pitchers[[rbikey]:[rbikey]],0))</f>
        <v>168</v>
      </c>
      <c r="H682">
        <f>INDEX(pitchers[RegSpd],MATCH('2013_roster_v1.4'!$A682*100+'2013_roster_v1.4'!$B682,pitchers[[rbikey]:[rbikey]],0))</f>
        <v>180</v>
      </c>
      <c r="I682">
        <f>INDEX(pitchers[FastSpd],MATCH('2013_roster_v1.4'!$A682*100+'2013_roster_v1.4'!$B682,pitchers[[rbikey]:[rbikey]],0))</f>
        <v>207</v>
      </c>
      <c r="J682">
        <f>INDEX(pitchers[LCurve],MATCH('2013_roster_v1.4'!$A682*100+'2013_roster_v1.4'!$B682,pitchers[[rbikey]:[rbikey]],0))</f>
        <v>7</v>
      </c>
      <c r="K682">
        <f>INDEX(pitchers[RCurve],MATCH('2013_roster_v1.4'!$A682*100+'2013_roster_v1.4'!$B682,pitchers[[rbikey]:[rbikey]],0))</f>
        <v>11</v>
      </c>
      <c r="L682">
        <f>INDEX(pitchers[Stamina],MATCH('2013_roster_v1.4'!$A682*100+'2013_roster_v1.4'!$B682,pitchers[[rbikey]:[rbikey]],0))</f>
        <v>15</v>
      </c>
      <c r="M682">
        <v>119</v>
      </c>
      <c r="N682">
        <v>138</v>
      </c>
    </row>
    <row r="683" spans="1:14" x14ac:dyDescent="0.25">
      <c r="A683">
        <v>57</v>
      </c>
      <c r="B683">
        <v>14</v>
      </c>
      <c r="C683" t="str">
        <f>INDEX(pitchers[rbiname],MATCH('2013_roster_v1.4'!$A683*100+'2013_roster_v1.4'!$B683,pitchers[[rbikey]:[rbikey]],0))</f>
        <v>Bumgarne</v>
      </c>
      <c r="D683">
        <f>INDEX(pitchers[SinkerVal],MATCH('2013_roster_v1.4'!$A683*100+'2013_roster_v1.4'!$B683,pitchers[[rbikey]:[rbikey]],0))</f>
        <v>9</v>
      </c>
      <c r="E683">
        <f>INDEX(pitchers[Stance],MATCH('2013_roster_v1.4'!$A683*100+'2013_roster_v1.4'!$B683,pitchers[[rbikey]:[rbikey]],0))</f>
        <v>1</v>
      </c>
      <c r="F683">
        <f>INDEX(pitchers[ERA],MATCH('2013_roster_v1.4'!$A683*100+'2013_roster_v1.4'!$B683,pitchers[[rbikey]:[rbikey]],0))</f>
        <v>3.9</v>
      </c>
      <c r="G683">
        <f>INDEX(pitchers[SinkSpd],MATCH('2013_roster_v1.4'!$A683*100+'2013_roster_v1.4'!$B683,pitchers[[rbikey]:[rbikey]],0))</f>
        <v>171</v>
      </c>
      <c r="H683">
        <f>INDEX(pitchers[RegSpd],MATCH('2013_roster_v1.4'!$A683*100+'2013_roster_v1.4'!$B683,pitchers[[rbikey]:[rbikey]],0))</f>
        <v>183</v>
      </c>
      <c r="I683">
        <f>INDEX(pitchers[FastSpd],MATCH('2013_roster_v1.4'!$A683*100+'2013_roster_v1.4'!$B683,pitchers[[rbikey]:[rbikey]],0))</f>
        <v>209</v>
      </c>
      <c r="J683">
        <f>INDEX(pitchers[LCurve],MATCH('2013_roster_v1.4'!$A683*100+'2013_roster_v1.4'!$B683,pitchers[[rbikey]:[rbikey]],0))</f>
        <v>6</v>
      </c>
      <c r="K683">
        <f>INDEX(pitchers[RCurve],MATCH('2013_roster_v1.4'!$A683*100+'2013_roster_v1.4'!$B683,pitchers[[rbikey]:[rbikey]],0))</f>
        <v>10</v>
      </c>
      <c r="L683">
        <f>INDEX(pitchers[Stamina],MATCH('2013_roster_v1.4'!$A683*100+'2013_roster_v1.4'!$B683,pitchers[[rbikey]:[rbikey]],0))</f>
        <v>51</v>
      </c>
      <c r="M683">
        <v>112</v>
      </c>
      <c r="N683">
        <v>143</v>
      </c>
    </row>
    <row r="684" spans="1:14" x14ac:dyDescent="0.25">
      <c r="A684">
        <v>57</v>
      </c>
      <c r="B684">
        <v>15</v>
      </c>
      <c r="C684" t="str">
        <f>INDEX(pitchers[rbiname],MATCH('2013_roster_v1.4'!$A684*100+'2013_roster_v1.4'!$B684,pitchers[[rbikey]:[rbikey]],0))</f>
        <v>Samardzi</v>
      </c>
      <c r="D684">
        <f>INDEX(pitchers[SinkerVal],MATCH('2013_roster_v1.4'!$A684*100+'2013_roster_v1.4'!$B684,pitchers[[rbikey]:[rbikey]],0))</f>
        <v>10</v>
      </c>
      <c r="E684">
        <f>INDEX(pitchers[Stance],MATCH('2013_roster_v1.4'!$A684*100+'2013_roster_v1.4'!$B684,pitchers[[rbikey]:[rbikey]],0))</f>
        <v>0</v>
      </c>
      <c r="F684">
        <f>INDEX(pitchers[ERA],MATCH('2013_roster_v1.4'!$A684*100+'2013_roster_v1.4'!$B684,pitchers[[rbikey]:[rbikey]],0))</f>
        <v>3.52</v>
      </c>
      <c r="G684">
        <f>INDEX(pitchers[SinkSpd],MATCH('2013_roster_v1.4'!$A684*100+'2013_roster_v1.4'!$B684,pitchers[[rbikey]:[rbikey]],0))</f>
        <v>164</v>
      </c>
      <c r="H684">
        <f>INDEX(pitchers[RegSpd],MATCH('2013_roster_v1.4'!$A684*100+'2013_roster_v1.4'!$B684,pitchers[[rbikey]:[rbikey]],0))</f>
        <v>178</v>
      </c>
      <c r="I684">
        <f>INDEX(pitchers[FastSpd],MATCH('2013_roster_v1.4'!$A684*100+'2013_roster_v1.4'!$B684,pitchers[[rbikey]:[rbikey]],0))</f>
        <v>204</v>
      </c>
      <c r="J684">
        <f>INDEX(pitchers[LCurve],MATCH('2013_roster_v1.4'!$A684*100+'2013_roster_v1.4'!$B684,pitchers[[rbikey]:[rbikey]],0))</f>
        <v>10</v>
      </c>
      <c r="K684">
        <f>INDEX(pitchers[RCurve],MATCH('2013_roster_v1.4'!$A684*100+'2013_roster_v1.4'!$B684,pitchers[[rbikey]:[rbikey]],0))</f>
        <v>7</v>
      </c>
      <c r="L684">
        <f>INDEX(pitchers[Stamina],MATCH('2013_roster_v1.4'!$A684*100+'2013_roster_v1.4'!$B684,pitchers[[rbikey]:[rbikey]],0))</f>
        <v>50</v>
      </c>
      <c r="M684">
        <v>114</v>
      </c>
      <c r="N684">
        <v>142</v>
      </c>
    </row>
    <row r="685" spans="1:14" x14ac:dyDescent="0.25">
      <c r="A685">
        <v>57</v>
      </c>
      <c r="B685">
        <v>16</v>
      </c>
      <c r="C685" t="str">
        <f>INDEX(pitchers[rbiname],MATCH('2013_roster_v1.4'!$A685*100+'2013_roster_v1.4'!$B685,pitchers[[rbikey]:[rbikey]],0))</f>
        <v>T.Beede</v>
      </c>
      <c r="D685">
        <f>INDEX(pitchers[SinkerVal],MATCH('2013_roster_v1.4'!$A685*100+'2013_roster_v1.4'!$B685,pitchers[[rbikey]:[rbikey]],0))</f>
        <v>4</v>
      </c>
      <c r="E685">
        <f>INDEX(pitchers[Stance],MATCH('2013_roster_v1.4'!$A685*100+'2013_roster_v1.4'!$B685,pitchers[[rbikey]:[rbikey]],0))</f>
        <v>0</v>
      </c>
      <c r="F685">
        <f>INDEX(pitchers[ERA],MATCH('2013_roster_v1.4'!$A685*100+'2013_roster_v1.4'!$B685,pitchers[[rbikey]:[rbikey]],0))</f>
        <v>5.08</v>
      </c>
      <c r="G685">
        <f>INDEX(pitchers[SinkSpd],MATCH('2013_roster_v1.4'!$A685*100+'2013_roster_v1.4'!$B685,pitchers[[rbikey]:[rbikey]],0))</f>
        <v>171</v>
      </c>
      <c r="H685">
        <f>INDEX(pitchers[RegSpd],MATCH('2013_roster_v1.4'!$A685*100+'2013_roster_v1.4'!$B685,pitchers[[rbikey]:[rbikey]],0))</f>
        <v>182</v>
      </c>
      <c r="I685">
        <f>INDEX(pitchers[FastSpd],MATCH('2013_roster_v1.4'!$A685*100+'2013_roster_v1.4'!$B685,pitchers[[rbikey]:[rbikey]],0))</f>
        <v>209</v>
      </c>
      <c r="J685">
        <f>INDEX(pitchers[LCurve],MATCH('2013_roster_v1.4'!$A685*100+'2013_roster_v1.4'!$B685,pitchers[[rbikey]:[rbikey]],0))</f>
        <v>5</v>
      </c>
      <c r="K685">
        <f>INDEX(pitchers[RCurve],MATCH('2013_roster_v1.4'!$A685*100+'2013_roster_v1.4'!$B685,pitchers[[rbikey]:[rbikey]],0))</f>
        <v>4</v>
      </c>
      <c r="L685">
        <f>INDEX(pitchers[Stamina],MATCH('2013_roster_v1.4'!$A685*100+'2013_roster_v1.4'!$B685,pitchers[[rbikey]:[rbikey]],0))</f>
        <v>48</v>
      </c>
      <c r="M685">
        <v>114</v>
      </c>
      <c r="N685">
        <v>142</v>
      </c>
    </row>
    <row r="686" spans="1:14" x14ac:dyDescent="0.25">
      <c r="A686">
        <v>57</v>
      </c>
      <c r="B686">
        <v>17</v>
      </c>
      <c r="C686" t="str">
        <f>INDEX(pitchers[rbiname],MATCH('2013_roster_v1.4'!$A686*100+'2013_roster_v1.4'!$B686,pitchers[[rbikey]:[rbikey]],0))</f>
        <v>Pomeranz</v>
      </c>
      <c r="D686">
        <f>INDEX(pitchers[SinkerVal],MATCH('2013_roster_v1.4'!$A686*100+'2013_roster_v1.4'!$B686,pitchers[[rbikey]:[rbikey]],0))</f>
        <v>3</v>
      </c>
      <c r="E686">
        <f>INDEX(pitchers[Stance],MATCH('2013_roster_v1.4'!$A686*100+'2013_roster_v1.4'!$B686,pitchers[[rbikey]:[rbikey]],0))</f>
        <v>1</v>
      </c>
      <c r="F686">
        <f>INDEX(pitchers[ERA],MATCH('2013_roster_v1.4'!$A686*100+'2013_roster_v1.4'!$B686,pitchers[[rbikey]:[rbikey]],0))</f>
        <v>5.68</v>
      </c>
      <c r="G686">
        <f>INDEX(pitchers[SinkSpd],MATCH('2013_roster_v1.4'!$A686*100+'2013_roster_v1.4'!$B686,pitchers[[rbikey]:[rbikey]],0))</f>
        <v>174</v>
      </c>
      <c r="H686">
        <f>INDEX(pitchers[RegSpd],MATCH('2013_roster_v1.4'!$A686*100+'2013_roster_v1.4'!$B686,pitchers[[rbikey]:[rbikey]],0))</f>
        <v>186</v>
      </c>
      <c r="I686">
        <f>INDEX(pitchers[FastSpd],MATCH('2013_roster_v1.4'!$A686*100+'2013_roster_v1.4'!$B686,pitchers[[rbikey]:[rbikey]],0))</f>
        <v>213</v>
      </c>
      <c r="J686">
        <f>INDEX(pitchers[LCurve],MATCH('2013_roster_v1.4'!$A686*100+'2013_roster_v1.4'!$B686,pitchers[[rbikey]:[rbikey]],0))</f>
        <v>2</v>
      </c>
      <c r="K686">
        <f>INDEX(pitchers[RCurve],MATCH('2013_roster_v1.4'!$A686*100+'2013_roster_v1.4'!$B686,pitchers[[rbikey]:[rbikey]],0))</f>
        <v>4</v>
      </c>
      <c r="L686">
        <f>INDEX(pitchers[Stamina],MATCH('2013_roster_v1.4'!$A686*100+'2013_roster_v1.4'!$B686,pitchers[[rbikey]:[rbikey]],0))</f>
        <v>44</v>
      </c>
      <c r="M686">
        <v>114</v>
      </c>
      <c r="N686">
        <v>140</v>
      </c>
    </row>
    <row r="687" spans="1:14" x14ac:dyDescent="0.25">
      <c r="A687">
        <v>57</v>
      </c>
      <c r="B687">
        <v>18</v>
      </c>
      <c r="C687" t="str">
        <f>INDEX(pitchers[rbiname],MATCH('2013_roster_v1.4'!$A687*100+'2013_roster_v1.4'!$B687,pitchers[[rbikey]:[rbikey]],0))</f>
        <v>W.Smith</v>
      </c>
      <c r="D687">
        <f>INDEX(pitchers[SinkerVal],MATCH('2013_roster_v1.4'!$A687*100+'2013_roster_v1.4'!$B687,pitchers[[rbikey]:[rbikey]],0))</f>
        <v>12</v>
      </c>
      <c r="E687">
        <f>INDEX(pitchers[Stance],MATCH('2013_roster_v1.4'!$A687*100+'2013_roster_v1.4'!$B687,pitchers[[rbikey]:[rbikey]],0))</f>
        <v>1</v>
      </c>
      <c r="F687">
        <f>INDEX(pitchers[ERA],MATCH('2013_roster_v1.4'!$A687*100+'2013_roster_v1.4'!$B687,pitchers[[rbikey]:[rbikey]],0))</f>
        <v>2.76</v>
      </c>
      <c r="G687">
        <f>INDEX(pitchers[SinkSpd],MATCH('2013_roster_v1.4'!$A687*100+'2013_roster_v1.4'!$B687,pitchers[[rbikey]:[rbikey]],0))</f>
        <v>173</v>
      </c>
      <c r="H687">
        <f>INDEX(pitchers[RegSpd],MATCH('2013_roster_v1.4'!$A687*100+'2013_roster_v1.4'!$B687,pitchers[[rbikey]:[rbikey]],0))</f>
        <v>189</v>
      </c>
      <c r="I687">
        <f>INDEX(pitchers[FastSpd],MATCH('2013_roster_v1.4'!$A687*100+'2013_roster_v1.4'!$B687,pitchers[[rbikey]:[rbikey]],0))</f>
        <v>215</v>
      </c>
      <c r="J687">
        <f>INDEX(pitchers[LCurve],MATCH('2013_roster_v1.4'!$A687*100+'2013_roster_v1.4'!$B687,pitchers[[rbikey]:[rbikey]],0))</f>
        <v>7</v>
      </c>
      <c r="K687">
        <f>INDEX(pitchers[RCurve],MATCH('2013_roster_v1.4'!$A687*100+'2013_roster_v1.4'!$B687,pitchers[[rbikey]:[rbikey]],0))</f>
        <v>11</v>
      </c>
      <c r="L687">
        <f>INDEX(pitchers[Stamina],MATCH('2013_roster_v1.4'!$A687*100+'2013_roster_v1.4'!$B687,pitchers[[rbikey]:[rbikey]],0))</f>
        <v>15</v>
      </c>
      <c r="M687">
        <v>116</v>
      </c>
      <c r="N687">
        <v>140</v>
      </c>
    </row>
    <row r="688" spans="1:14" x14ac:dyDescent="0.25">
      <c r="A688">
        <v>57</v>
      </c>
      <c r="B688">
        <v>19</v>
      </c>
      <c r="C688" t="str">
        <f>INDEX(pitchers[rbiname],MATCH('2013_roster_v1.4'!$A688*100+'2013_roster_v1.4'!$B688,pitchers[[rbikey]:[rbikey]],0))</f>
        <v>Rodrigue</v>
      </c>
      <c r="D688">
        <f>INDEX(pitchers[SinkerVal],MATCH('2013_roster_v1.4'!$A688*100+'2013_roster_v1.4'!$B688,pitchers[[rbikey]:[rbikey]],0))</f>
        <v>4</v>
      </c>
      <c r="E688">
        <f>INDEX(pitchers[Stance],MATCH('2013_roster_v1.4'!$A688*100+'2013_roster_v1.4'!$B688,pitchers[[rbikey]:[rbikey]],0))</f>
        <v>0</v>
      </c>
      <c r="F688">
        <f>INDEX(pitchers[ERA],MATCH('2013_roster_v1.4'!$A688*100+'2013_roster_v1.4'!$B688,pitchers[[rbikey]:[rbikey]],0))</f>
        <v>5.64</v>
      </c>
      <c r="G688">
        <f>INDEX(pitchers[SinkSpd],MATCH('2013_roster_v1.4'!$A688*100+'2013_roster_v1.4'!$B688,pitchers[[rbikey]:[rbikey]],0))</f>
        <v>162</v>
      </c>
      <c r="H688">
        <f>INDEX(pitchers[RegSpd],MATCH('2013_roster_v1.4'!$A688*100+'2013_roster_v1.4'!$B688,pitchers[[rbikey]:[rbikey]],0))</f>
        <v>176</v>
      </c>
      <c r="I688">
        <f>INDEX(pitchers[FastSpd],MATCH('2013_roster_v1.4'!$A688*100+'2013_roster_v1.4'!$B688,pitchers[[rbikey]:[rbikey]],0))</f>
        <v>202</v>
      </c>
      <c r="J688">
        <f>INDEX(pitchers[LCurve],MATCH('2013_roster_v1.4'!$A688*100+'2013_roster_v1.4'!$B688,pitchers[[rbikey]:[rbikey]],0))</f>
        <v>6</v>
      </c>
      <c r="K688">
        <f>INDEX(pitchers[RCurve],MATCH('2013_roster_v1.4'!$A688*100+'2013_roster_v1.4'!$B688,pitchers[[rbikey]:[rbikey]],0))</f>
        <v>4</v>
      </c>
      <c r="L688">
        <f>INDEX(pitchers[Stamina],MATCH('2013_roster_v1.4'!$A688*100+'2013_roster_v1.4'!$B688,pitchers[[rbikey]:[rbikey]],0))</f>
        <v>15</v>
      </c>
      <c r="M688">
        <v>116</v>
      </c>
      <c r="N688">
        <v>140</v>
      </c>
    </row>
    <row r="689" spans="1:14" x14ac:dyDescent="0.25">
      <c r="A689">
        <v>57</v>
      </c>
      <c r="B689">
        <v>20</v>
      </c>
      <c r="C689" t="str">
        <f>INDEX(pitchers[rbiname],MATCH('2013_roster_v1.4'!$A689*100+'2013_roster_v1.4'!$B689,pitchers[[rbikey]:[rbikey]],0))</f>
        <v>Anderson</v>
      </c>
      <c r="D689">
        <f>INDEX(pitchers[SinkerVal],MATCH('2013_roster_v1.4'!$A689*100+'2013_roster_v1.4'!$B689,pitchers[[rbikey]:[rbikey]],0))</f>
        <v>3</v>
      </c>
      <c r="E689">
        <f>INDEX(pitchers[Stance],MATCH('2013_roster_v1.4'!$A689*100+'2013_roster_v1.4'!$B689,pitchers[[rbikey]:[rbikey]],0))</f>
        <v>0</v>
      </c>
      <c r="F689">
        <f>INDEX(pitchers[ERA],MATCH('2013_roster_v1.4'!$A689*100+'2013_roster_v1.4'!$B689,pitchers[[rbikey]:[rbikey]],0))</f>
        <v>5.44</v>
      </c>
      <c r="G689">
        <f>INDEX(pitchers[SinkSpd],MATCH('2013_roster_v1.4'!$A689*100+'2013_roster_v1.4'!$B689,pitchers[[rbikey]:[rbikey]],0))</f>
        <v>163</v>
      </c>
      <c r="H689">
        <f>INDEX(pitchers[RegSpd],MATCH('2013_roster_v1.4'!$A689*100+'2013_roster_v1.4'!$B689,pitchers[[rbikey]:[rbikey]],0))</f>
        <v>176</v>
      </c>
      <c r="I689">
        <f>INDEX(pitchers[FastSpd],MATCH('2013_roster_v1.4'!$A689*100+'2013_roster_v1.4'!$B689,pitchers[[rbikey]:[rbikey]],0))</f>
        <v>202</v>
      </c>
      <c r="J689">
        <f>INDEX(pitchers[LCurve],MATCH('2013_roster_v1.4'!$A689*100+'2013_roster_v1.4'!$B689,pitchers[[rbikey]:[rbikey]],0))</f>
        <v>4</v>
      </c>
      <c r="K689">
        <f>INDEX(pitchers[RCurve],MATCH('2013_roster_v1.4'!$A689*100+'2013_roster_v1.4'!$B689,pitchers[[rbikey]:[rbikey]],0))</f>
        <v>3</v>
      </c>
      <c r="L689">
        <f>INDEX(pitchers[Stamina],MATCH('2013_roster_v1.4'!$A689*100+'2013_roster_v1.4'!$B689,pitchers[[rbikey]:[rbikey]],0))</f>
        <v>15</v>
      </c>
      <c r="M689">
        <v>115</v>
      </c>
      <c r="N689">
        <v>140</v>
      </c>
    </row>
    <row r="690" spans="1:14" x14ac:dyDescent="0.25">
      <c r="A690">
        <v>57</v>
      </c>
      <c r="B690">
        <v>21</v>
      </c>
      <c r="C690" t="str">
        <f>INDEX(pitchers[rbiname],MATCH('2013_roster_v1.4'!$A690*100+'2013_roster_v1.4'!$B690,pitchers[[rbikey]:[rbikey]],0))</f>
        <v>Holland</v>
      </c>
      <c r="D690">
        <f>INDEX(pitchers[SinkerVal],MATCH('2013_roster_v1.4'!$A690*100+'2013_roster_v1.4'!$B690,pitchers[[rbikey]:[rbikey]],0))</f>
        <v>3</v>
      </c>
      <c r="E690">
        <f>INDEX(pitchers[Stance],MATCH('2013_roster_v1.4'!$A690*100+'2013_roster_v1.4'!$B690,pitchers[[rbikey]:[rbikey]],0))</f>
        <v>1</v>
      </c>
      <c r="F690">
        <f>INDEX(pitchers[ERA],MATCH('2013_roster_v1.4'!$A690*100+'2013_roster_v1.4'!$B690,pitchers[[rbikey]:[rbikey]],0))</f>
        <v>5.9</v>
      </c>
      <c r="G690">
        <f>INDEX(pitchers[SinkSpd],MATCH('2013_roster_v1.4'!$A690*100+'2013_roster_v1.4'!$B690,pitchers[[rbikey]:[rbikey]],0))</f>
        <v>172</v>
      </c>
      <c r="H690">
        <f>INDEX(pitchers[RegSpd],MATCH('2013_roster_v1.4'!$A690*100+'2013_roster_v1.4'!$B690,pitchers[[rbikey]:[rbikey]],0))</f>
        <v>184</v>
      </c>
      <c r="I690">
        <f>INDEX(pitchers[FastSpd],MATCH('2013_roster_v1.4'!$A690*100+'2013_roster_v1.4'!$B690,pitchers[[rbikey]:[rbikey]],0))</f>
        <v>210</v>
      </c>
      <c r="J690">
        <f>INDEX(pitchers[LCurve],MATCH('2013_roster_v1.4'!$A690*100+'2013_roster_v1.4'!$B690,pitchers[[rbikey]:[rbikey]],0))</f>
        <v>3</v>
      </c>
      <c r="K690">
        <f>INDEX(pitchers[RCurve],MATCH('2013_roster_v1.4'!$A690*100+'2013_roster_v1.4'!$B690,pitchers[[rbikey]:[rbikey]],0))</f>
        <v>5</v>
      </c>
      <c r="L690">
        <f>INDEX(pitchers[Stamina],MATCH('2013_roster_v1.4'!$A690*100+'2013_roster_v1.4'!$B690,pitchers[[rbikey]:[rbikey]],0))</f>
        <v>15</v>
      </c>
      <c r="M690">
        <v>115</v>
      </c>
      <c r="N690">
        <v>141</v>
      </c>
    </row>
    <row r="691" spans="1:14" x14ac:dyDescent="0.25">
      <c r="A691">
        <v>57</v>
      </c>
      <c r="B691">
        <v>22</v>
      </c>
      <c r="C691" t="str">
        <f>INDEX(pitchers[rbiname],MATCH('2013_roster_v1.4'!$A691*100+'2013_roster_v1.4'!$B691,pitchers[[rbikey]:[rbikey]],0))</f>
        <v>Moronta</v>
      </c>
      <c r="D691">
        <f>INDEX(pitchers[SinkerVal],MATCH('2013_roster_v1.4'!$A691*100+'2013_roster_v1.4'!$B691,pitchers[[rbikey]:[rbikey]],0))</f>
        <v>6</v>
      </c>
      <c r="E691">
        <f>INDEX(pitchers[Stance],MATCH('2013_roster_v1.4'!$A691*100+'2013_roster_v1.4'!$B691,pitchers[[rbikey]:[rbikey]],0))</f>
        <v>0</v>
      </c>
      <c r="F691">
        <f>INDEX(pitchers[ERA],MATCH('2013_roster_v1.4'!$A691*100+'2013_roster_v1.4'!$B691,pitchers[[rbikey]:[rbikey]],0))</f>
        <v>2.86</v>
      </c>
      <c r="G691">
        <f>INDEX(pitchers[SinkSpd],MATCH('2013_roster_v1.4'!$A691*100+'2013_roster_v1.4'!$B691,pitchers[[rbikey]:[rbikey]],0))</f>
        <v>175</v>
      </c>
      <c r="H691">
        <f>INDEX(pitchers[RegSpd],MATCH('2013_roster_v1.4'!$A691*100+'2013_roster_v1.4'!$B691,pitchers[[rbikey]:[rbikey]],0))</f>
        <v>187</v>
      </c>
      <c r="I691">
        <f>INDEX(pitchers[FastSpd],MATCH('2013_roster_v1.4'!$A691*100+'2013_roster_v1.4'!$B691,pitchers[[rbikey]:[rbikey]],0))</f>
        <v>213</v>
      </c>
      <c r="J691">
        <f>INDEX(pitchers[LCurve],MATCH('2013_roster_v1.4'!$A691*100+'2013_roster_v1.4'!$B691,pitchers[[rbikey]:[rbikey]],0))</f>
        <v>7</v>
      </c>
      <c r="K691">
        <f>INDEX(pitchers[RCurve],MATCH('2013_roster_v1.4'!$A691*100+'2013_roster_v1.4'!$B691,pitchers[[rbikey]:[rbikey]],0))</f>
        <v>5</v>
      </c>
      <c r="L691">
        <f>INDEX(pitchers[Stamina],MATCH('2013_roster_v1.4'!$A691*100+'2013_roster_v1.4'!$B691,pitchers[[rbikey]:[rbikey]],0))</f>
        <v>15</v>
      </c>
      <c r="M691">
        <v>115</v>
      </c>
      <c r="N691">
        <v>141</v>
      </c>
    </row>
    <row r="692" spans="1:14" x14ac:dyDescent="0.25">
      <c r="A692">
        <v>57</v>
      </c>
      <c r="B692">
        <v>23</v>
      </c>
      <c r="C692" t="str">
        <f>INDEX(pitchers[rbiname],MATCH('2013_roster_v1.4'!$A692*100+'2013_roster_v1.4'!$B692,pitchers[[rbikey]:[rbikey]],0))</f>
        <v>T.Watson</v>
      </c>
      <c r="D692">
        <f>INDEX(pitchers[SinkerVal],MATCH('2013_roster_v1.4'!$A692*100+'2013_roster_v1.4'!$B692,pitchers[[rbikey]:[rbikey]],0))</f>
        <v>6</v>
      </c>
      <c r="E692">
        <f>INDEX(pitchers[Stance],MATCH('2013_roster_v1.4'!$A692*100+'2013_roster_v1.4'!$B692,pitchers[[rbikey]:[rbikey]],0))</f>
        <v>1</v>
      </c>
      <c r="F692">
        <f>INDEX(pitchers[ERA],MATCH('2013_roster_v1.4'!$A692*100+'2013_roster_v1.4'!$B692,pitchers[[rbikey]:[rbikey]],0))</f>
        <v>4.17</v>
      </c>
      <c r="G692">
        <f>INDEX(pitchers[SinkSpd],MATCH('2013_roster_v1.4'!$A692*100+'2013_roster_v1.4'!$B692,pitchers[[rbikey]:[rbikey]],0))</f>
        <v>164</v>
      </c>
      <c r="H692">
        <f>INDEX(pitchers[RegSpd],MATCH('2013_roster_v1.4'!$A692*100+'2013_roster_v1.4'!$B692,pitchers[[rbikey]:[rbikey]],0))</f>
        <v>177</v>
      </c>
      <c r="I692">
        <f>INDEX(pitchers[FastSpd],MATCH('2013_roster_v1.4'!$A692*100+'2013_roster_v1.4'!$B692,pitchers[[rbikey]:[rbikey]],0))</f>
        <v>203</v>
      </c>
      <c r="J692">
        <f>INDEX(pitchers[LCurve],MATCH('2013_roster_v1.4'!$A692*100+'2013_roster_v1.4'!$B692,pitchers[[rbikey]:[rbikey]],0))</f>
        <v>5</v>
      </c>
      <c r="K692">
        <f>INDEX(pitchers[RCurve],MATCH('2013_roster_v1.4'!$A692*100+'2013_roster_v1.4'!$B692,pitchers[[rbikey]:[rbikey]],0))</f>
        <v>8</v>
      </c>
      <c r="L692">
        <f>INDEX(pitchers[Stamina],MATCH('2013_roster_v1.4'!$A692*100+'2013_roster_v1.4'!$B692,pitchers[[rbikey]:[rbikey]],0))</f>
        <v>15</v>
      </c>
      <c r="M692">
        <v>112</v>
      </c>
      <c r="N692">
        <v>143</v>
      </c>
    </row>
    <row r="693" spans="1:14" x14ac:dyDescent="0.25">
      <c r="A693">
        <v>58</v>
      </c>
      <c r="B693">
        <v>14</v>
      </c>
      <c r="C693" t="str">
        <f>INDEX(pitchers[rbiname],MATCH('2013_roster_v1.4'!$A693*100+'2013_roster_v1.4'!$B693,pitchers[[rbikey]:[rbikey]],0))</f>
        <v>Thornton</v>
      </c>
      <c r="D693">
        <f>INDEX(pitchers[SinkerVal],MATCH('2013_roster_v1.4'!$A693*100+'2013_roster_v1.4'!$B693,pitchers[[rbikey]:[rbikey]],0))</f>
        <v>4</v>
      </c>
      <c r="E693">
        <f>INDEX(pitchers[Stance],MATCH('2013_roster_v1.4'!$A693*100+'2013_roster_v1.4'!$B693,pitchers[[rbikey]:[rbikey]],0))</f>
        <v>0</v>
      </c>
      <c r="F693">
        <f>INDEX(pitchers[ERA],MATCH('2013_roster_v1.4'!$A693*100+'2013_roster_v1.4'!$B693,pitchers[[rbikey]:[rbikey]],0))</f>
        <v>4.84</v>
      </c>
      <c r="G693">
        <f>INDEX(pitchers[SinkSpd],MATCH('2013_roster_v1.4'!$A693*100+'2013_roster_v1.4'!$B693,pitchers[[rbikey]:[rbikey]],0))</f>
        <v>171</v>
      </c>
      <c r="H693">
        <f>INDEX(pitchers[RegSpd],MATCH('2013_roster_v1.4'!$A693*100+'2013_roster_v1.4'!$B693,pitchers[[rbikey]:[rbikey]],0))</f>
        <v>182</v>
      </c>
      <c r="I693">
        <f>INDEX(pitchers[FastSpd],MATCH('2013_roster_v1.4'!$A693*100+'2013_roster_v1.4'!$B693,pitchers[[rbikey]:[rbikey]],0))</f>
        <v>209</v>
      </c>
      <c r="J693">
        <f>INDEX(pitchers[LCurve],MATCH('2013_roster_v1.4'!$A693*100+'2013_roster_v1.4'!$B693,pitchers[[rbikey]:[rbikey]],0))</f>
        <v>6</v>
      </c>
      <c r="K693">
        <f>INDEX(pitchers[RCurve],MATCH('2013_roster_v1.4'!$A693*100+'2013_roster_v1.4'!$B693,pitchers[[rbikey]:[rbikey]],0))</f>
        <v>4</v>
      </c>
      <c r="L693">
        <f>INDEX(pitchers[Stamina],MATCH('2013_roster_v1.4'!$A693*100+'2013_roster_v1.4'!$B693,pitchers[[rbikey]:[rbikey]],0))</f>
        <v>47</v>
      </c>
      <c r="M693">
        <v>114</v>
      </c>
      <c r="N693">
        <v>142</v>
      </c>
    </row>
    <row r="694" spans="1:14" x14ac:dyDescent="0.25">
      <c r="A694">
        <v>58</v>
      </c>
      <c r="B694">
        <v>15</v>
      </c>
      <c r="C694" t="str">
        <f>INDEX(pitchers[rbiname],MATCH('2013_roster_v1.4'!$A694*100+'2013_roster_v1.4'!$B694,pitchers[[rbikey]:[rbikey]],0))</f>
        <v>Sanchez</v>
      </c>
      <c r="D694">
        <f>INDEX(pitchers[SinkerVal],MATCH('2013_roster_v1.4'!$A694*100+'2013_roster_v1.4'!$B694,pitchers[[rbikey]:[rbikey]],0))</f>
        <v>2</v>
      </c>
      <c r="E694">
        <f>INDEX(pitchers[Stance],MATCH('2013_roster_v1.4'!$A694*100+'2013_roster_v1.4'!$B694,pitchers[[rbikey]:[rbikey]],0))</f>
        <v>0</v>
      </c>
      <c r="F694">
        <f>INDEX(pitchers[ERA],MATCH('2013_roster_v1.4'!$A694*100+'2013_roster_v1.4'!$B694,pitchers[[rbikey]:[rbikey]],0))</f>
        <v>6.07</v>
      </c>
      <c r="G694">
        <f>INDEX(pitchers[SinkSpd],MATCH('2013_roster_v1.4'!$A694*100+'2013_roster_v1.4'!$B694,pitchers[[rbikey]:[rbikey]],0))</f>
        <v>168</v>
      </c>
      <c r="H694">
        <f>INDEX(pitchers[RegSpd],MATCH('2013_roster_v1.4'!$A694*100+'2013_roster_v1.4'!$B694,pitchers[[rbikey]:[rbikey]],0))</f>
        <v>180</v>
      </c>
      <c r="I694">
        <f>INDEX(pitchers[FastSpd],MATCH('2013_roster_v1.4'!$A694*100+'2013_roster_v1.4'!$B694,pitchers[[rbikey]:[rbikey]],0))</f>
        <v>207</v>
      </c>
      <c r="J694">
        <f>INDEX(pitchers[LCurve],MATCH('2013_roster_v1.4'!$A694*100+'2013_roster_v1.4'!$B694,pitchers[[rbikey]:[rbikey]],0))</f>
        <v>3</v>
      </c>
      <c r="K694">
        <f>INDEX(pitchers[RCurve],MATCH('2013_roster_v1.4'!$A694*100+'2013_roster_v1.4'!$B694,pitchers[[rbikey]:[rbikey]],0))</f>
        <v>2</v>
      </c>
      <c r="L694">
        <f>INDEX(pitchers[Stamina],MATCH('2013_roster_v1.4'!$A694*100+'2013_roster_v1.4'!$B694,pitchers[[rbikey]:[rbikey]],0))</f>
        <v>48</v>
      </c>
      <c r="M694">
        <v>114</v>
      </c>
      <c r="N694">
        <v>142</v>
      </c>
    </row>
    <row r="695" spans="1:14" x14ac:dyDescent="0.25">
      <c r="A695">
        <v>58</v>
      </c>
      <c r="B695">
        <v>16</v>
      </c>
      <c r="C695" t="str">
        <f>INDEX(pitchers[rbiname],MATCH('2013_roster_v1.4'!$A695*100+'2013_roster_v1.4'!$B695,pitchers[[rbikey]:[rbikey]],0))</f>
        <v>Stroman</v>
      </c>
      <c r="D695">
        <f>INDEX(pitchers[SinkerVal],MATCH('2013_roster_v1.4'!$A695*100+'2013_roster_v1.4'!$B695,pitchers[[rbikey]:[rbikey]],0))</f>
        <v>7</v>
      </c>
      <c r="E695">
        <f>INDEX(pitchers[Stance],MATCH('2013_roster_v1.4'!$A695*100+'2013_roster_v1.4'!$B695,pitchers[[rbikey]:[rbikey]],0))</f>
        <v>0</v>
      </c>
      <c r="F695">
        <f>INDEX(pitchers[ERA],MATCH('2013_roster_v1.4'!$A695*100+'2013_roster_v1.4'!$B695,pitchers[[rbikey]:[rbikey]],0))</f>
        <v>2.96</v>
      </c>
      <c r="G695">
        <f>INDEX(pitchers[SinkSpd],MATCH('2013_roster_v1.4'!$A695*100+'2013_roster_v1.4'!$B695,pitchers[[rbikey]:[rbikey]],0))</f>
        <v>165</v>
      </c>
      <c r="H695">
        <f>INDEX(pitchers[RegSpd],MATCH('2013_roster_v1.4'!$A695*100+'2013_roster_v1.4'!$B695,pitchers[[rbikey]:[rbikey]],0))</f>
        <v>178</v>
      </c>
      <c r="I695">
        <f>INDEX(pitchers[FastSpd],MATCH('2013_roster_v1.4'!$A695*100+'2013_roster_v1.4'!$B695,pitchers[[rbikey]:[rbikey]],0))</f>
        <v>205</v>
      </c>
      <c r="J695">
        <f>INDEX(pitchers[LCurve],MATCH('2013_roster_v1.4'!$A695*100+'2013_roster_v1.4'!$B695,pitchers[[rbikey]:[rbikey]],0))</f>
        <v>8</v>
      </c>
      <c r="K695">
        <f>INDEX(pitchers[RCurve],MATCH('2013_roster_v1.4'!$A695*100+'2013_roster_v1.4'!$B695,pitchers[[rbikey]:[rbikey]],0))</f>
        <v>6</v>
      </c>
      <c r="L695">
        <f>INDEX(pitchers[Stamina],MATCH('2013_roster_v1.4'!$A695*100+'2013_roster_v1.4'!$B695,pitchers[[rbikey]:[rbikey]],0))</f>
        <v>51</v>
      </c>
      <c r="M695">
        <v>113</v>
      </c>
      <c r="N695">
        <v>143</v>
      </c>
    </row>
    <row r="696" spans="1:14" x14ac:dyDescent="0.25">
      <c r="A696">
        <v>58</v>
      </c>
      <c r="B696">
        <v>17</v>
      </c>
      <c r="C696" t="str">
        <f>INDEX(pitchers[rbiname],MATCH('2013_roster_v1.4'!$A696*100+'2013_roster_v1.4'!$B696,pitchers[[rbikey]:[rbikey]],0))</f>
        <v>W.Font</v>
      </c>
      <c r="D696">
        <f>INDEX(pitchers[SinkerVal],MATCH('2013_roster_v1.4'!$A696*100+'2013_roster_v1.4'!$B696,pitchers[[rbikey]:[rbikey]],0))</f>
        <v>9</v>
      </c>
      <c r="E696">
        <f>INDEX(pitchers[Stance],MATCH('2013_roster_v1.4'!$A696*100+'2013_roster_v1.4'!$B696,pitchers[[rbikey]:[rbikey]],0))</f>
        <v>0</v>
      </c>
      <c r="F696">
        <f>INDEX(pitchers[ERA],MATCH('2013_roster_v1.4'!$A696*100+'2013_roster_v1.4'!$B696,pitchers[[rbikey]:[rbikey]],0))</f>
        <v>3.66</v>
      </c>
      <c r="G696">
        <f>INDEX(pitchers[SinkSpd],MATCH('2013_roster_v1.4'!$A696*100+'2013_roster_v1.4'!$B696,pitchers[[rbikey]:[rbikey]],0))</f>
        <v>174</v>
      </c>
      <c r="H696">
        <f>INDEX(pitchers[RegSpd],MATCH('2013_roster_v1.4'!$A696*100+'2013_roster_v1.4'!$B696,pitchers[[rbikey]:[rbikey]],0))</f>
        <v>188</v>
      </c>
      <c r="I696">
        <f>INDEX(pitchers[FastSpd],MATCH('2013_roster_v1.4'!$A696*100+'2013_roster_v1.4'!$B696,pitchers[[rbikey]:[rbikey]],0))</f>
        <v>214</v>
      </c>
      <c r="J696">
        <f>INDEX(pitchers[LCurve],MATCH('2013_roster_v1.4'!$A696*100+'2013_roster_v1.4'!$B696,pitchers[[rbikey]:[rbikey]],0))</f>
        <v>9</v>
      </c>
      <c r="K696">
        <f>INDEX(pitchers[RCurve],MATCH('2013_roster_v1.4'!$A696*100+'2013_roster_v1.4'!$B696,pitchers[[rbikey]:[rbikey]],0))</f>
        <v>6</v>
      </c>
      <c r="L696">
        <f>INDEX(pitchers[Stamina],MATCH('2013_roster_v1.4'!$A696*100+'2013_roster_v1.4'!$B696,pitchers[[rbikey]:[rbikey]],0))</f>
        <v>44</v>
      </c>
      <c r="M696">
        <v>116</v>
      </c>
      <c r="N696">
        <v>140</v>
      </c>
    </row>
    <row r="697" spans="1:14" x14ac:dyDescent="0.25">
      <c r="A697">
        <v>58</v>
      </c>
      <c r="B697">
        <v>18</v>
      </c>
      <c r="C697" t="str">
        <f>INDEX(pitchers[rbiname],MATCH('2013_roster_v1.4'!$A697*100+'2013_roster_v1.4'!$B697,pitchers[[rbikey]:[rbikey]],0))</f>
        <v>K.Giles</v>
      </c>
      <c r="D697">
        <f>INDEX(pitchers[SinkerVal],MATCH('2013_roster_v1.4'!$A697*100+'2013_roster_v1.4'!$B697,pitchers[[rbikey]:[rbikey]],0))</f>
        <v>12</v>
      </c>
      <c r="E697">
        <f>INDEX(pitchers[Stance],MATCH('2013_roster_v1.4'!$A697*100+'2013_roster_v1.4'!$B697,pitchers[[rbikey]:[rbikey]],0))</f>
        <v>0</v>
      </c>
      <c r="F697">
        <f>INDEX(pitchers[ERA],MATCH('2013_roster_v1.4'!$A697*100+'2013_roster_v1.4'!$B697,pitchers[[rbikey]:[rbikey]],0))</f>
        <v>1.87</v>
      </c>
      <c r="G697">
        <f>INDEX(pitchers[SinkSpd],MATCH('2013_roster_v1.4'!$A697*100+'2013_roster_v1.4'!$B697,pitchers[[rbikey]:[rbikey]],0))</f>
        <v>172</v>
      </c>
      <c r="H697">
        <f>INDEX(pitchers[RegSpd],MATCH('2013_roster_v1.4'!$A697*100+'2013_roster_v1.4'!$B697,pitchers[[rbikey]:[rbikey]],0))</f>
        <v>190</v>
      </c>
      <c r="I697">
        <f>INDEX(pitchers[FastSpd],MATCH('2013_roster_v1.4'!$A697*100+'2013_roster_v1.4'!$B697,pitchers[[rbikey]:[rbikey]],0))</f>
        <v>216</v>
      </c>
      <c r="J697">
        <f>INDEX(pitchers[LCurve],MATCH('2013_roster_v1.4'!$A697*100+'2013_roster_v1.4'!$B697,pitchers[[rbikey]:[rbikey]],0))</f>
        <v>11</v>
      </c>
      <c r="K697">
        <f>INDEX(pitchers[RCurve],MATCH('2013_roster_v1.4'!$A697*100+'2013_roster_v1.4'!$B697,pitchers[[rbikey]:[rbikey]],0))</f>
        <v>8</v>
      </c>
      <c r="L697">
        <f>INDEX(pitchers[Stamina],MATCH('2013_roster_v1.4'!$A697*100+'2013_roster_v1.4'!$B697,pitchers[[rbikey]:[rbikey]],0))</f>
        <v>15</v>
      </c>
      <c r="M697">
        <v>115</v>
      </c>
      <c r="N697">
        <v>141</v>
      </c>
    </row>
    <row r="698" spans="1:14" x14ac:dyDescent="0.25">
      <c r="A698">
        <v>58</v>
      </c>
      <c r="B698">
        <v>19</v>
      </c>
      <c r="C698" t="str">
        <f>INDEX(pitchers[rbiname],MATCH('2013_roster_v1.4'!$A698*100+'2013_roster_v1.4'!$B698,pitchers[[rbikey]:[rbikey]],0))</f>
        <v>Gaviglio</v>
      </c>
      <c r="D698">
        <f>INDEX(pitchers[SinkerVal],MATCH('2013_roster_v1.4'!$A698*100+'2013_roster_v1.4'!$B698,pitchers[[rbikey]:[rbikey]],0))</f>
        <v>9</v>
      </c>
      <c r="E698">
        <f>INDEX(pitchers[Stance],MATCH('2013_roster_v1.4'!$A698*100+'2013_roster_v1.4'!$B698,pitchers[[rbikey]:[rbikey]],0))</f>
        <v>0</v>
      </c>
      <c r="F698">
        <f>INDEX(pitchers[ERA],MATCH('2013_roster_v1.4'!$A698*100+'2013_roster_v1.4'!$B698,pitchers[[rbikey]:[rbikey]],0))</f>
        <v>4.6100000000000003</v>
      </c>
      <c r="G698">
        <f>INDEX(pitchers[SinkSpd],MATCH('2013_roster_v1.4'!$A698*100+'2013_roster_v1.4'!$B698,pitchers[[rbikey]:[rbikey]],0))</f>
        <v>169</v>
      </c>
      <c r="H698">
        <f>INDEX(pitchers[RegSpd],MATCH('2013_roster_v1.4'!$A698*100+'2013_roster_v1.4'!$B698,pitchers[[rbikey]:[rbikey]],0))</f>
        <v>181</v>
      </c>
      <c r="I698">
        <f>INDEX(pitchers[FastSpd],MATCH('2013_roster_v1.4'!$A698*100+'2013_roster_v1.4'!$B698,pitchers[[rbikey]:[rbikey]],0))</f>
        <v>208</v>
      </c>
      <c r="J698">
        <f>INDEX(pitchers[LCurve],MATCH('2013_roster_v1.4'!$A698*100+'2013_roster_v1.4'!$B698,pitchers[[rbikey]:[rbikey]],0))</f>
        <v>10</v>
      </c>
      <c r="K698">
        <f>INDEX(pitchers[RCurve],MATCH('2013_roster_v1.4'!$A698*100+'2013_roster_v1.4'!$B698,pitchers[[rbikey]:[rbikey]],0))</f>
        <v>7</v>
      </c>
      <c r="L698">
        <f>INDEX(pitchers[Stamina],MATCH('2013_roster_v1.4'!$A698*100+'2013_roster_v1.4'!$B698,pitchers[[rbikey]:[rbikey]],0))</f>
        <v>15</v>
      </c>
      <c r="M698">
        <v>116</v>
      </c>
      <c r="N698">
        <v>140</v>
      </c>
    </row>
    <row r="699" spans="1:14" x14ac:dyDescent="0.25">
      <c r="A699">
        <v>58</v>
      </c>
      <c r="B699">
        <v>20</v>
      </c>
      <c r="C699" t="str">
        <f>INDEX(pitchers[rbiname],MATCH('2013_roster_v1.4'!$A699*100+'2013_roster_v1.4'!$B699,pitchers[[rbikey]:[rbikey]],0))</f>
        <v>Waguespa</v>
      </c>
      <c r="D699">
        <f>INDEX(pitchers[SinkerVal],MATCH('2013_roster_v1.4'!$A699*100+'2013_roster_v1.4'!$B699,pitchers[[rbikey]:[rbikey]],0))</f>
        <v>5</v>
      </c>
      <c r="E699">
        <f>INDEX(pitchers[Stance],MATCH('2013_roster_v1.4'!$A699*100+'2013_roster_v1.4'!$B699,pitchers[[rbikey]:[rbikey]],0))</f>
        <v>0</v>
      </c>
      <c r="F699">
        <f>INDEX(pitchers[ERA],MATCH('2013_roster_v1.4'!$A699*100+'2013_roster_v1.4'!$B699,pitchers[[rbikey]:[rbikey]],0))</f>
        <v>4.38</v>
      </c>
      <c r="G699">
        <f>INDEX(pitchers[SinkSpd],MATCH('2013_roster_v1.4'!$A699*100+'2013_roster_v1.4'!$B699,pitchers[[rbikey]:[rbikey]],0))</f>
        <v>166</v>
      </c>
      <c r="H699">
        <f>INDEX(pitchers[RegSpd],MATCH('2013_roster_v1.4'!$A699*100+'2013_roster_v1.4'!$B699,pitchers[[rbikey]:[rbikey]],0))</f>
        <v>179</v>
      </c>
      <c r="I699">
        <f>INDEX(pitchers[FastSpd],MATCH('2013_roster_v1.4'!$A699*100+'2013_roster_v1.4'!$B699,pitchers[[rbikey]:[rbikey]],0))</f>
        <v>205</v>
      </c>
      <c r="J699">
        <f>INDEX(pitchers[LCurve],MATCH('2013_roster_v1.4'!$A699*100+'2013_roster_v1.4'!$B699,pitchers[[rbikey]:[rbikey]],0))</f>
        <v>7</v>
      </c>
      <c r="K699">
        <f>INDEX(pitchers[RCurve],MATCH('2013_roster_v1.4'!$A699*100+'2013_roster_v1.4'!$B699,pitchers[[rbikey]:[rbikey]],0))</f>
        <v>5</v>
      </c>
      <c r="L699">
        <f>INDEX(pitchers[Stamina],MATCH('2013_roster_v1.4'!$A699*100+'2013_roster_v1.4'!$B699,pitchers[[rbikey]:[rbikey]],0))</f>
        <v>15</v>
      </c>
      <c r="M699">
        <v>115</v>
      </c>
      <c r="N699">
        <v>141</v>
      </c>
    </row>
    <row r="700" spans="1:14" x14ac:dyDescent="0.25">
      <c r="A700">
        <v>58</v>
      </c>
      <c r="B700">
        <v>21</v>
      </c>
      <c r="C700" t="str">
        <f>INDEX(pitchers[rbiname],MATCH('2013_roster_v1.4'!$A700*100+'2013_roster_v1.4'!$B700,pitchers[[rbikey]:[rbikey]],0))</f>
        <v>Pannone</v>
      </c>
      <c r="D700">
        <f>INDEX(pitchers[SinkerVal],MATCH('2013_roster_v1.4'!$A700*100+'2013_roster_v1.4'!$B700,pitchers[[rbikey]:[rbikey]],0))</f>
        <v>4</v>
      </c>
      <c r="E700">
        <f>INDEX(pitchers[Stance],MATCH('2013_roster_v1.4'!$A700*100+'2013_roster_v1.4'!$B700,pitchers[[rbikey]:[rbikey]],0))</f>
        <v>1</v>
      </c>
      <c r="F700">
        <f>INDEX(pitchers[ERA],MATCH('2013_roster_v1.4'!$A700*100+'2013_roster_v1.4'!$B700,pitchers[[rbikey]:[rbikey]],0))</f>
        <v>6.16</v>
      </c>
      <c r="G700">
        <f>INDEX(pitchers[SinkSpd],MATCH('2013_roster_v1.4'!$A700*100+'2013_roster_v1.4'!$B700,pitchers[[rbikey]:[rbikey]],0))</f>
        <v>170</v>
      </c>
      <c r="H700">
        <f>INDEX(pitchers[RegSpd],MATCH('2013_roster_v1.4'!$A700*100+'2013_roster_v1.4'!$B700,pitchers[[rbikey]:[rbikey]],0))</f>
        <v>182</v>
      </c>
      <c r="I700">
        <f>INDEX(pitchers[FastSpd],MATCH('2013_roster_v1.4'!$A700*100+'2013_roster_v1.4'!$B700,pitchers[[rbikey]:[rbikey]],0))</f>
        <v>209</v>
      </c>
      <c r="J700">
        <f>INDEX(pitchers[LCurve],MATCH('2013_roster_v1.4'!$A700*100+'2013_roster_v1.4'!$B700,pitchers[[rbikey]:[rbikey]],0))</f>
        <v>4</v>
      </c>
      <c r="K700">
        <f>INDEX(pitchers[RCurve],MATCH('2013_roster_v1.4'!$A700*100+'2013_roster_v1.4'!$B700,pitchers[[rbikey]:[rbikey]],0))</f>
        <v>6</v>
      </c>
      <c r="L700">
        <f>INDEX(pitchers[Stamina],MATCH('2013_roster_v1.4'!$A700*100+'2013_roster_v1.4'!$B700,pitchers[[rbikey]:[rbikey]],0))</f>
        <v>15</v>
      </c>
      <c r="M700">
        <v>112</v>
      </c>
      <c r="N700">
        <v>145</v>
      </c>
    </row>
    <row r="701" spans="1:14" x14ac:dyDescent="0.25">
      <c r="A701">
        <v>58</v>
      </c>
      <c r="B701">
        <v>22</v>
      </c>
      <c r="C701" t="str">
        <f>INDEX(pitchers[rbiname],MATCH('2013_roster_v1.4'!$A701*100+'2013_roster_v1.4'!$B701,pitchers[[rbikey]:[rbikey]],0))</f>
        <v>D.Law</v>
      </c>
      <c r="D701">
        <f>INDEX(pitchers[SinkerVal],MATCH('2013_roster_v1.4'!$A701*100+'2013_roster_v1.4'!$B701,pitchers[[rbikey]:[rbikey]],0))</f>
        <v>2</v>
      </c>
      <c r="E701">
        <f>INDEX(pitchers[Stance],MATCH('2013_roster_v1.4'!$A701*100+'2013_roster_v1.4'!$B701,pitchers[[rbikey]:[rbikey]],0))</f>
        <v>0</v>
      </c>
      <c r="F701">
        <f>INDEX(pitchers[ERA],MATCH('2013_roster_v1.4'!$A701*100+'2013_roster_v1.4'!$B701,pitchers[[rbikey]:[rbikey]],0))</f>
        <v>4.9000000000000004</v>
      </c>
      <c r="G701">
        <f>INDEX(pitchers[SinkSpd],MATCH('2013_roster_v1.4'!$A701*100+'2013_roster_v1.4'!$B701,pitchers[[rbikey]:[rbikey]],0))</f>
        <v>173</v>
      </c>
      <c r="H701">
        <f>INDEX(pitchers[RegSpd],MATCH('2013_roster_v1.4'!$A701*100+'2013_roster_v1.4'!$B701,pitchers[[rbikey]:[rbikey]],0))</f>
        <v>185</v>
      </c>
      <c r="I701">
        <f>INDEX(pitchers[FastSpd],MATCH('2013_roster_v1.4'!$A701*100+'2013_roster_v1.4'!$B701,pitchers[[rbikey]:[rbikey]],0))</f>
        <v>212</v>
      </c>
      <c r="J701">
        <f>INDEX(pitchers[LCurve],MATCH('2013_roster_v1.4'!$A701*100+'2013_roster_v1.4'!$B701,pitchers[[rbikey]:[rbikey]],0))</f>
        <v>3</v>
      </c>
      <c r="K701">
        <f>INDEX(pitchers[RCurve],MATCH('2013_roster_v1.4'!$A701*100+'2013_roster_v1.4'!$B701,pitchers[[rbikey]:[rbikey]],0))</f>
        <v>2</v>
      </c>
      <c r="L701">
        <f>INDEX(pitchers[Stamina],MATCH('2013_roster_v1.4'!$A701*100+'2013_roster_v1.4'!$B701,pitchers[[rbikey]:[rbikey]],0))</f>
        <v>15</v>
      </c>
      <c r="M701">
        <v>116</v>
      </c>
      <c r="N701">
        <v>140</v>
      </c>
    </row>
    <row r="702" spans="1:14" x14ac:dyDescent="0.25">
      <c r="A702">
        <v>58</v>
      </c>
      <c r="B702">
        <v>23</v>
      </c>
      <c r="C702" t="str">
        <f>INDEX(pitchers[rbiname],MATCH('2013_roster_v1.4'!$A702*100+'2013_roster_v1.4'!$B702,pitchers[[rbikey]:[rbikey]],0))</f>
        <v>Buchholz</v>
      </c>
      <c r="D702">
        <f>INDEX(pitchers[SinkerVal],MATCH('2013_roster_v1.4'!$A702*100+'2013_roster_v1.4'!$B702,pitchers[[rbikey]:[rbikey]],0))</f>
        <v>3</v>
      </c>
      <c r="E702">
        <f>INDEX(pitchers[Stance],MATCH('2013_roster_v1.4'!$A702*100+'2013_roster_v1.4'!$B702,pitchers[[rbikey]:[rbikey]],0))</f>
        <v>0</v>
      </c>
      <c r="F702">
        <f>INDEX(pitchers[ERA],MATCH('2013_roster_v1.4'!$A702*100+'2013_roster_v1.4'!$B702,pitchers[[rbikey]:[rbikey]],0))</f>
        <v>6.56</v>
      </c>
      <c r="G702">
        <f>INDEX(pitchers[SinkSpd],MATCH('2013_roster_v1.4'!$A702*100+'2013_roster_v1.4'!$B702,pitchers[[rbikey]:[rbikey]],0))</f>
        <v>159</v>
      </c>
      <c r="H702">
        <f>INDEX(pitchers[RegSpd],MATCH('2013_roster_v1.4'!$A702*100+'2013_roster_v1.4'!$B702,pitchers[[rbikey]:[rbikey]],0))</f>
        <v>174</v>
      </c>
      <c r="I702">
        <f>INDEX(pitchers[FastSpd],MATCH('2013_roster_v1.4'!$A702*100+'2013_roster_v1.4'!$B702,pitchers[[rbikey]:[rbikey]],0))</f>
        <v>199</v>
      </c>
      <c r="J702">
        <f>INDEX(pitchers[LCurve],MATCH('2013_roster_v1.4'!$A702*100+'2013_roster_v1.4'!$B702,pitchers[[rbikey]:[rbikey]],0))</f>
        <v>5</v>
      </c>
      <c r="K702">
        <f>INDEX(pitchers[RCurve],MATCH('2013_roster_v1.4'!$A702*100+'2013_roster_v1.4'!$B702,pitchers[[rbikey]:[rbikey]],0))</f>
        <v>3</v>
      </c>
      <c r="L702">
        <f>INDEX(pitchers[Stamina],MATCH('2013_roster_v1.4'!$A702*100+'2013_roster_v1.4'!$B702,pitchers[[rbikey]:[rbikey]],0))</f>
        <v>15</v>
      </c>
      <c r="M702">
        <v>115</v>
      </c>
      <c r="N702">
        <v>141</v>
      </c>
    </row>
    <row r="703" spans="1:14" x14ac:dyDescent="0.25">
      <c r="A703">
        <v>59</v>
      </c>
      <c r="B703">
        <v>14</v>
      </c>
      <c r="C703" t="str">
        <f>INDEX(pitchers[rbiname],MATCH('2013_roster_v1.4'!$A703*100+'2013_roster_v1.4'!$B703,pitchers[[rbikey]:[rbikey]],0))</f>
        <v>Berrios</v>
      </c>
      <c r="D703">
        <f>INDEX(pitchers[SinkerVal],MATCH('2013_roster_v1.4'!$A703*100+'2013_roster_v1.4'!$B703,pitchers[[rbikey]:[rbikey]],0))</f>
        <v>7</v>
      </c>
      <c r="E703">
        <f>INDEX(pitchers[Stance],MATCH('2013_roster_v1.4'!$A703*100+'2013_roster_v1.4'!$B703,pitchers[[rbikey]:[rbikey]],0))</f>
        <v>0</v>
      </c>
      <c r="F703">
        <f>INDEX(pitchers[ERA],MATCH('2013_roster_v1.4'!$A703*100+'2013_roster_v1.4'!$B703,pitchers[[rbikey]:[rbikey]],0))</f>
        <v>3.68</v>
      </c>
      <c r="G703">
        <f>INDEX(pitchers[SinkSpd],MATCH('2013_roster_v1.4'!$A703*100+'2013_roster_v1.4'!$B703,pitchers[[rbikey]:[rbikey]],0))</f>
        <v>171</v>
      </c>
      <c r="H703">
        <f>INDEX(pitchers[RegSpd],MATCH('2013_roster_v1.4'!$A703*100+'2013_roster_v1.4'!$B703,pitchers[[rbikey]:[rbikey]],0))</f>
        <v>182</v>
      </c>
      <c r="I703">
        <f>INDEX(pitchers[FastSpd],MATCH('2013_roster_v1.4'!$A703*100+'2013_roster_v1.4'!$B703,pitchers[[rbikey]:[rbikey]],0))</f>
        <v>209</v>
      </c>
      <c r="J703">
        <f>INDEX(pitchers[LCurve],MATCH('2013_roster_v1.4'!$A703*100+'2013_roster_v1.4'!$B703,pitchers[[rbikey]:[rbikey]],0))</f>
        <v>8</v>
      </c>
      <c r="K703">
        <f>INDEX(pitchers[RCurve],MATCH('2013_roster_v1.4'!$A703*100+'2013_roster_v1.4'!$B703,pitchers[[rbikey]:[rbikey]],0))</f>
        <v>6</v>
      </c>
      <c r="L703">
        <f>INDEX(pitchers[Stamina],MATCH('2013_roster_v1.4'!$A703*100+'2013_roster_v1.4'!$B703,pitchers[[rbikey]:[rbikey]],0))</f>
        <v>52</v>
      </c>
      <c r="M703">
        <v>114</v>
      </c>
      <c r="N703">
        <v>142</v>
      </c>
    </row>
    <row r="704" spans="1:14" x14ac:dyDescent="0.25">
      <c r="A704">
        <v>59</v>
      </c>
      <c r="B704">
        <v>15</v>
      </c>
      <c r="C704" t="str">
        <f>INDEX(pitchers[rbiname],MATCH('2013_roster_v1.4'!$A704*100+'2013_roster_v1.4'!$B704,pitchers[[rbikey]:[rbikey]],0))</f>
        <v>Odorizzi</v>
      </c>
      <c r="D704">
        <f>INDEX(pitchers[SinkerVal],MATCH('2013_roster_v1.4'!$A704*100+'2013_roster_v1.4'!$B704,pitchers[[rbikey]:[rbikey]],0))</f>
        <v>7</v>
      </c>
      <c r="E704">
        <f>INDEX(pitchers[Stance],MATCH('2013_roster_v1.4'!$A704*100+'2013_roster_v1.4'!$B704,pitchers[[rbikey]:[rbikey]],0))</f>
        <v>0</v>
      </c>
      <c r="F704">
        <f>INDEX(pitchers[ERA],MATCH('2013_roster_v1.4'!$A704*100+'2013_roster_v1.4'!$B704,pitchers[[rbikey]:[rbikey]],0))</f>
        <v>3.51</v>
      </c>
      <c r="G704">
        <f>INDEX(pitchers[SinkSpd],MATCH('2013_roster_v1.4'!$A704*100+'2013_roster_v1.4'!$B704,pitchers[[rbikey]:[rbikey]],0))</f>
        <v>174</v>
      </c>
      <c r="H704">
        <f>INDEX(pitchers[RegSpd],MATCH('2013_roster_v1.4'!$A704*100+'2013_roster_v1.4'!$B704,pitchers[[rbikey]:[rbikey]],0))</f>
        <v>185</v>
      </c>
      <c r="I704">
        <f>INDEX(pitchers[FastSpd],MATCH('2013_roster_v1.4'!$A704*100+'2013_roster_v1.4'!$B704,pitchers[[rbikey]:[rbikey]],0))</f>
        <v>212</v>
      </c>
      <c r="J704">
        <f>INDEX(pitchers[LCurve],MATCH('2013_roster_v1.4'!$A704*100+'2013_roster_v1.4'!$B704,pitchers[[rbikey]:[rbikey]],0))</f>
        <v>9</v>
      </c>
      <c r="K704">
        <f>INDEX(pitchers[RCurve],MATCH('2013_roster_v1.4'!$A704*100+'2013_roster_v1.4'!$B704,pitchers[[rbikey]:[rbikey]],0))</f>
        <v>6</v>
      </c>
      <c r="L704">
        <f>INDEX(pitchers[Stamina],MATCH('2013_roster_v1.4'!$A704*100+'2013_roster_v1.4'!$B704,pitchers[[rbikey]:[rbikey]],0))</f>
        <v>49</v>
      </c>
      <c r="M704">
        <v>114</v>
      </c>
      <c r="N704">
        <v>142</v>
      </c>
    </row>
    <row r="705" spans="1:14" x14ac:dyDescent="0.25">
      <c r="A705">
        <v>59</v>
      </c>
      <c r="B705">
        <v>16</v>
      </c>
      <c r="C705" t="str">
        <f>INDEX(pitchers[rbiname],MATCH('2013_roster_v1.4'!$A705*100+'2013_roster_v1.4'!$B705,pitchers[[rbikey]:[rbikey]],0))</f>
        <v>K.Gibson</v>
      </c>
      <c r="D705">
        <f>INDEX(pitchers[SinkerVal],MATCH('2013_roster_v1.4'!$A705*100+'2013_roster_v1.4'!$B705,pitchers[[rbikey]:[rbikey]],0))</f>
        <v>4</v>
      </c>
      <c r="E705">
        <f>INDEX(pitchers[Stance],MATCH('2013_roster_v1.4'!$A705*100+'2013_roster_v1.4'!$B705,pitchers[[rbikey]:[rbikey]],0))</f>
        <v>0</v>
      </c>
      <c r="F705">
        <f>INDEX(pitchers[ERA],MATCH('2013_roster_v1.4'!$A705*100+'2013_roster_v1.4'!$B705,pitchers[[rbikey]:[rbikey]],0))</f>
        <v>4.84</v>
      </c>
      <c r="G705">
        <f>INDEX(pitchers[SinkSpd],MATCH('2013_roster_v1.4'!$A705*100+'2013_roster_v1.4'!$B705,pitchers[[rbikey]:[rbikey]],0))</f>
        <v>171</v>
      </c>
      <c r="H705">
        <f>INDEX(pitchers[RegSpd],MATCH('2013_roster_v1.4'!$A705*100+'2013_roster_v1.4'!$B705,pitchers[[rbikey]:[rbikey]],0))</f>
        <v>183</v>
      </c>
      <c r="I705">
        <f>INDEX(pitchers[FastSpd],MATCH('2013_roster_v1.4'!$A705*100+'2013_roster_v1.4'!$B705,pitchers[[rbikey]:[rbikey]],0))</f>
        <v>210</v>
      </c>
      <c r="J705">
        <f>INDEX(pitchers[LCurve],MATCH('2013_roster_v1.4'!$A705*100+'2013_roster_v1.4'!$B705,pitchers[[rbikey]:[rbikey]],0))</f>
        <v>6</v>
      </c>
      <c r="K705">
        <f>INDEX(pitchers[RCurve],MATCH('2013_roster_v1.4'!$A705*100+'2013_roster_v1.4'!$B705,pitchers[[rbikey]:[rbikey]],0))</f>
        <v>4</v>
      </c>
      <c r="L705">
        <f>INDEX(pitchers[Stamina],MATCH('2013_roster_v1.4'!$A705*100+'2013_roster_v1.4'!$B705,pitchers[[rbikey]:[rbikey]],0))</f>
        <v>47</v>
      </c>
      <c r="M705">
        <v>112</v>
      </c>
      <c r="N705">
        <v>143</v>
      </c>
    </row>
    <row r="706" spans="1:14" x14ac:dyDescent="0.25">
      <c r="A706">
        <v>59</v>
      </c>
      <c r="B706">
        <v>17</v>
      </c>
      <c r="C706" t="str">
        <f>INDEX(pitchers[rbiname],MATCH('2013_roster_v1.4'!$A706*100+'2013_roster_v1.4'!$B706,pitchers[[rbikey]:[rbikey]],0))</f>
        <v>M.Perez</v>
      </c>
      <c r="D706">
        <f>INDEX(pitchers[SinkerVal],MATCH('2013_roster_v1.4'!$A706*100+'2013_roster_v1.4'!$B706,pitchers[[rbikey]:[rbikey]],0))</f>
        <v>3</v>
      </c>
      <c r="E706">
        <f>INDEX(pitchers[Stance],MATCH('2013_roster_v1.4'!$A706*100+'2013_roster_v1.4'!$B706,pitchers[[rbikey]:[rbikey]],0))</f>
        <v>1</v>
      </c>
      <c r="F706">
        <f>INDEX(pitchers[ERA],MATCH('2013_roster_v1.4'!$A706*100+'2013_roster_v1.4'!$B706,pitchers[[rbikey]:[rbikey]],0))</f>
        <v>5.12</v>
      </c>
      <c r="G706">
        <f>INDEX(pitchers[SinkSpd],MATCH('2013_roster_v1.4'!$A706*100+'2013_roster_v1.4'!$B706,pitchers[[rbikey]:[rbikey]],0))</f>
        <v>166</v>
      </c>
      <c r="H706">
        <f>INDEX(pitchers[RegSpd],MATCH('2013_roster_v1.4'!$A706*100+'2013_roster_v1.4'!$B706,pitchers[[rbikey]:[rbikey]],0))</f>
        <v>179</v>
      </c>
      <c r="I706">
        <f>INDEX(pitchers[FastSpd],MATCH('2013_roster_v1.4'!$A706*100+'2013_roster_v1.4'!$B706,pitchers[[rbikey]:[rbikey]],0))</f>
        <v>205</v>
      </c>
      <c r="J706">
        <f>INDEX(pitchers[LCurve],MATCH('2013_roster_v1.4'!$A706*100+'2013_roster_v1.4'!$B706,pitchers[[rbikey]:[rbikey]],0))</f>
        <v>3</v>
      </c>
      <c r="K706">
        <f>INDEX(pitchers[RCurve],MATCH('2013_roster_v1.4'!$A706*100+'2013_roster_v1.4'!$B706,pitchers[[rbikey]:[rbikey]],0))</f>
        <v>5</v>
      </c>
      <c r="L706">
        <f>INDEX(pitchers[Stamina],MATCH('2013_roster_v1.4'!$A706*100+'2013_roster_v1.4'!$B706,pitchers[[rbikey]:[rbikey]],0))</f>
        <v>48</v>
      </c>
      <c r="M706">
        <v>120</v>
      </c>
      <c r="N706">
        <v>138</v>
      </c>
    </row>
    <row r="707" spans="1:14" x14ac:dyDescent="0.25">
      <c r="A707">
        <v>59</v>
      </c>
      <c r="B707">
        <v>18</v>
      </c>
      <c r="C707" t="str">
        <f>INDEX(pitchers[rbiname],MATCH('2013_roster_v1.4'!$A707*100+'2013_roster_v1.4'!$B707,pitchers[[rbikey]:[rbikey]],0))</f>
        <v>T.Rogers</v>
      </c>
      <c r="D707">
        <f>INDEX(pitchers[SinkerVal],MATCH('2013_roster_v1.4'!$A707*100+'2013_roster_v1.4'!$B707,pitchers[[rbikey]:[rbikey]],0))</f>
        <v>12</v>
      </c>
      <c r="E707">
        <f>INDEX(pitchers[Stance],MATCH('2013_roster_v1.4'!$A707*100+'2013_roster_v1.4'!$B707,pitchers[[rbikey]:[rbikey]],0))</f>
        <v>1</v>
      </c>
      <c r="F707">
        <f>INDEX(pitchers[ERA],MATCH('2013_roster_v1.4'!$A707*100+'2013_roster_v1.4'!$B707,pitchers[[rbikey]:[rbikey]],0))</f>
        <v>2.61</v>
      </c>
      <c r="G707">
        <f>INDEX(pitchers[SinkSpd],MATCH('2013_roster_v1.4'!$A707*100+'2013_roster_v1.4'!$B707,pitchers[[rbikey]:[rbikey]],0))</f>
        <v>175</v>
      </c>
      <c r="H707">
        <f>INDEX(pitchers[RegSpd],MATCH('2013_roster_v1.4'!$A707*100+'2013_roster_v1.4'!$B707,pitchers[[rbikey]:[rbikey]],0))</f>
        <v>188</v>
      </c>
      <c r="I707">
        <f>INDEX(pitchers[FastSpd],MATCH('2013_roster_v1.4'!$A707*100+'2013_roster_v1.4'!$B707,pitchers[[rbikey]:[rbikey]],0))</f>
        <v>214</v>
      </c>
      <c r="J707">
        <f>INDEX(pitchers[LCurve],MATCH('2013_roster_v1.4'!$A707*100+'2013_roster_v1.4'!$B707,pitchers[[rbikey]:[rbikey]],0))</f>
        <v>8</v>
      </c>
      <c r="K707">
        <f>INDEX(pitchers[RCurve],MATCH('2013_roster_v1.4'!$A707*100+'2013_roster_v1.4'!$B707,pitchers[[rbikey]:[rbikey]],0))</f>
        <v>11</v>
      </c>
      <c r="L707">
        <f>INDEX(pitchers[Stamina],MATCH('2013_roster_v1.4'!$A707*100+'2013_roster_v1.4'!$B707,pitchers[[rbikey]:[rbikey]],0))</f>
        <v>15</v>
      </c>
      <c r="M707">
        <v>115</v>
      </c>
      <c r="N707">
        <v>141</v>
      </c>
    </row>
    <row r="708" spans="1:14" x14ac:dyDescent="0.25">
      <c r="A708">
        <v>59</v>
      </c>
      <c r="B708">
        <v>19</v>
      </c>
      <c r="C708" t="str">
        <f>INDEX(pitchers[rbiname],MATCH('2013_roster_v1.4'!$A708*100+'2013_roster_v1.4'!$B708,pitchers[[rbikey]:[rbikey]],0))</f>
        <v>M.Pineda</v>
      </c>
      <c r="D708">
        <f>INDEX(pitchers[SinkerVal],MATCH('2013_roster_v1.4'!$A708*100+'2013_roster_v1.4'!$B708,pitchers[[rbikey]:[rbikey]],0))</f>
        <v>9</v>
      </c>
      <c r="E708">
        <f>INDEX(pitchers[Stance],MATCH('2013_roster_v1.4'!$A708*100+'2013_roster_v1.4'!$B708,pitchers[[rbikey]:[rbikey]],0))</f>
        <v>0</v>
      </c>
      <c r="F708">
        <f>INDEX(pitchers[ERA],MATCH('2013_roster_v1.4'!$A708*100+'2013_roster_v1.4'!$B708,pitchers[[rbikey]:[rbikey]],0))</f>
        <v>4.01</v>
      </c>
      <c r="G708">
        <f>INDEX(pitchers[SinkSpd],MATCH('2013_roster_v1.4'!$A708*100+'2013_roster_v1.4'!$B708,pitchers[[rbikey]:[rbikey]],0))</f>
        <v>170</v>
      </c>
      <c r="H708">
        <f>INDEX(pitchers[RegSpd],MATCH('2013_roster_v1.4'!$A708*100+'2013_roster_v1.4'!$B708,pitchers[[rbikey]:[rbikey]],0))</f>
        <v>182</v>
      </c>
      <c r="I708">
        <f>INDEX(pitchers[FastSpd],MATCH('2013_roster_v1.4'!$A708*100+'2013_roster_v1.4'!$B708,pitchers[[rbikey]:[rbikey]],0))</f>
        <v>209</v>
      </c>
      <c r="J708">
        <f>INDEX(pitchers[LCurve],MATCH('2013_roster_v1.4'!$A708*100+'2013_roster_v1.4'!$B708,pitchers[[rbikey]:[rbikey]],0))</f>
        <v>9</v>
      </c>
      <c r="K708">
        <f>INDEX(pitchers[RCurve],MATCH('2013_roster_v1.4'!$A708*100+'2013_roster_v1.4'!$B708,pitchers[[rbikey]:[rbikey]],0))</f>
        <v>6</v>
      </c>
      <c r="L708">
        <f>INDEX(pitchers[Stamina],MATCH('2013_roster_v1.4'!$A708*100+'2013_roster_v1.4'!$B708,pitchers[[rbikey]:[rbikey]],0))</f>
        <v>15</v>
      </c>
      <c r="M708">
        <v>115</v>
      </c>
      <c r="N708">
        <v>141</v>
      </c>
    </row>
    <row r="709" spans="1:14" x14ac:dyDescent="0.25">
      <c r="A709">
        <v>59</v>
      </c>
      <c r="B709">
        <v>20</v>
      </c>
      <c r="C709" t="str">
        <f>INDEX(pitchers[rbiname],MATCH('2013_roster_v1.4'!$A709*100+'2013_roster_v1.4'!$B709,pitchers[[rbikey]:[rbikey]],0))</f>
        <v>T.May</v>
      </c>
      <c r="D709">
        <f>INDEX(pitchers[SinkerVal],MATCH('2013_roster_v1.4'!$A709*100+'2013_roster_v1.4'!$B709,pitchers[[rbikey]:[rbikey]],0))</f>
        <v>11</v>
      </c>
      <c r="E709">
        <f>INDEX(pitchers[Stance],MATCH('2013_roster_v1.4'!$A709*100+'2013_roster_v1.4'!$B709,pitchers[[rbikey]:[rbikey]],0))</f>
        <v>0</v>
      </c>
      <c r="F709">
        <f>INDEX(pitchers[ERA],MATCH('2013_roster_v1.4'!$A709*100+'2013_roster_v1.4'!$B709,pitchers[[rbikey]:[rbikey]],0))</f>
        <v>2.94</v>
      </c>
      <c r="G709">
        <f>INDEX(pitchers[SinkSpd],MATCH('2013_roster_v1.4'!$A709*100+'2013_roster_v1.4'!$B709,pitchers[[rbikey]:[rbikey]],0))</f>
        <v>174</v>
      </c>
      <c r="H709">
        <f>INDEX(pitchers[RegSpd],MATCH('2013_roster_v1.4'!$A709*100+'2013_roster_v1.4'!$B709,pitchers[[rbikey]:[rbikey]],0))</f>
        <v>187</v>
      </c>
      <c r="I709">
        <f>INDEX(pitchers[FastSpd],MATCH('2013_roster_v1.4'!$A709*100+'2013_roster_v1.4'!$B709,pitchers[[rbikey]:[rbikey]],0))</f>
        <v>213</v>
      </c>
      <c r="J709">
        <f>INDEX(pitchers[LCurve],MATCH('2013_roster_v1.4'!$A709*100+'2013_roster_v1.4'!$B709,pitchers[[rbikey]:[rbikey]],0))</f>
        <v>10</v>
      </c>
      <c r="K709">
        <f>INDEX(pitchers[RCurve],MATCH('2013_roster_v1.4'!$A709*100+'2013_roster_v1.4'!$B709,pitchers[[rbikey]:[rbikey]],0))</f>
        <v>7</v>
      </c>
      <c r="L709">
        <f>INDEX(pitchers[Stamina],MATCH('2013_roster_v1.4'!$A709*100+'2013_roster_v1.4'!$B709,pitchers[[rbikey]:[rbikey]],0))</f>
        <v>15</v>
      </c>
      <c r="M709">
        <v>114</v>
      </c>
      <c r="N709">
        <v>141</v>
      </c>
    </row>
    <row r="710" spans="1:14" x14ac:dyDescent="0.25">
      <c r="A710">
        <v>59</v>
      </c>
      <c r="B710">
        <v>21</v>
      </c>
      <c r="C710" t="str">
        <f>INDEX(pitchers[rbiname],MATCH('2013_roster_v1.4'!$A710*100+'2013_roster_v1.4'!$B710,pitchers[[rbikey]:[rbikey]],0))</f>
        <v>T.Duffey</v>
      </c>
      <c r="D710">
        <f>INDEX(pitchers[SinkerVal],MATCH('2013_roster_v1.4'!$A710*100+'2013_roster_v1.4'!$B710,pitchers[[rbikey]:[rbikey]],0))</f>
        <v>12</v>
      </c>
      <c r="E710">
        <f>INDEX(pitchers[Stance],MATCH('2013_roster_v1.4'!$A710*100+'2013_roster_v1.4'!$B710,pitchers[[rbikey]:[rbikey]],0))</f>
        <v>0</v>
      </c>
      <c r="F710">
        <f>INDEX(pitchers[ERA],MATCH('2013_roster_v1.4'!$A710*100+'2013_roster_v1.4'!$B710,pitchers[[rbikey]:[rbikey]],0))</f>
        <v>2.5</v>
      </c>
      <c r="G710">
        <f>INDEX(pitchers[SinkSpd],MATCH('2013_roster_v1.4'!$A710*100+'2013_roster_v1.4'!$B710,pitchers[[rbikey]:[rbikey]],0))</f>
        <v>174</v>
      </c>
      <c r="H710">
        <f>INDEX(pitchers[RegSpd],MATCH('2013_roster_v1.4'!$A710*100+'2013_roster_v1.4'!$B710,pitchers[[rbikey]:[rbikey]],0))</f>
        <v>189</v>
      </c>
      <c r="I710">
        <f>INDEX(pitchers[FastSpd],MATCH('2013_roster_v1.4'!$A710*100+'2013_roster_v1.4'!$B710,pitchers[[rbikey]:[rbikey]],0))</f>
        <v>215</v>
      </c>
      <c r="J710">
        <f>INDEX(pitchers[LCurve],MATCH('2013_roster_v1.4'!$A710*100+'2013_roster_v1.4'!$B710,pitchers[[rbikey]:[rbikey]],0))</f>
        <v>11</v>
      </c>
      <c r="K710">
        <f>INDEX(pitchers[RCurve],MATCH('2013_roster_v1.4'!$A710*100+'2013_roster_v1.4'!$B710,pitchers[[rbikey]:[rbikey]],0))</f>
        <v>7</v>
      </c>
      <c r="L710">
        <f>INDEX(pitchers[Stamina],MATCH('2013_roster_v1.4'!$A710*100+'2013_roster_v1.4'!$B710,pitchers[[rbikey]:[rbikey]],0))</f>
        <v>15</v>
      </c>
      <c r="M710">
        <v>114</v>
      </c>
      <c r="N710">
        <v>142</v>
      </c>
    </row>
    <row r="711" spans="1:14" x14ac:dyDescent="0.25">
      <c r="A711">
        <v>59</v>
      </c>
      <c r="B711">
        <v>22</v>
      </c>
      <c r="C711" t="str">
        <f>INDEX(pitchers[rbiname],MATCH('2013_roster_v1.4'!$A711*100+'2013_roster_v1.4'!$B711,pitchers[[rbikey]:[rbikey]],0))</f>
        <v>R.Harper</v>
      </c>
      <c r="D711">
        <f>INDEX(pitchers[SinkerVal],MATCH('2013_roster_v1.4'!$A711*100+'2013_roster_v1.4'!$B711,pitchers[[rbikey]:[rbikey]],0))</f>
        <v>8</v>
      </c>
      <c r="E711">
        <f>INDEX(pitchers[Stance],MATCH('2013_roster_v1.4'!$A711*100+'2013_roster_v1.4'!$B711,pitchers[[rbikey]:[rbikey]],0))</f>
        <v>0</v>
      </c>
      <c r="F711">
        <f>INDEX(pitchers[ERA],MATCH('2013_roster_v1.4'!$A711*100+'2013_roster_v1.4'!$B711,pitchers[[rbikey]:[rbikey]],0))</f>
        <v>3.81</v>
      </c>
      <c r="G711">
        <f>INDEX(pitchers[SinkSpd],MATCH('2013_roster_v1.4'!$A711*100+'2013_roster_v1.4'!$B711,pitchers[[rbikey]:[rbikey]],0))</f>
        <v>169</v>
      </c>
      <c r="H711">
        <f>INDEX(pitchers[RegSpd],MATCH('2013_roster_v1.4'!$A711*100+'2013_roster_v1.4'!$B711,pitchers[[rbikey]:[rbikey]],0))</f>
        <v>181</v>
      </c>
      <c r="I711">
        <f>INDEX(pitchers[FastSpd],MATCH('2013_roster_v1.4'!$A711*100+'2013_roster_v1.4'!$B711,pitchers[[rbikey]:[rbikey]],0))</f>
        <v>208</v>
      </c>
      <c r="J711">
        <f>INDEX(pitchers[LCurve],MATCH('2013_roster_v1.4'!$A711*100+'2013_roster_v1.4'!$B711,pitchers[[rbikey]:[rbikey]],0))</f>
        <v>9</v>
      </c>
      <c r="K711">
        <f>INDEX(pitchers[RCurve],MATCH('2013_roster_v1.4'!$A711*100+'2013_roster_v1.4'!$B711,pitchers[[rbikey]:[rbikey]],0))</f>
        <v>6</v>
      </c>
      <c r="L711">
        <f>INDEX(pitchers[Stamina],MATCH('2013_roster_v1.4'!$A711*100+'2013_roster_v1.4'!$B711,pitchers[[rbikey]:[rbikey]],0))</f>
        <v>15</v>
      </c>
      <c r="M711">
        <v>120</v>
      </c>
      <c r="N711">
        <v>137</v>
      </c>
    </row>
    <row r="712" spans="1:14" x14ac:dyDescent="0.25">
      <c r="A712">
        <v>59</v>
      </c>
      <c r="B712">
        <v>23</v>
      </c>
      <c r="C712" t="str">
        <f>INDEX(pitchers[rbiname],MATCH('2013_roster_v1.4'!$A712*100+'2013_roster_v1.4'!$B712,pitchers[[rbikey]:[rbikey]],0))</f>
        <v>Smeltzer</v>
      </c>
      <c r="D712">
        <f>INDEX(pitchers[SinkerVal],MATCH('2013_roster_v1.4'!$A712*100+'2013_roster_v1.4'!$B712,pitchers[[rbikey]:[rbikey]],0))</f>
        <v>6</v>
      </c>
      <c r="E712">
        <f>INDEX(pitchers[Stance],MATCH('2013_roster_v1.4'!$A712*100+'2013_roster_v1.4'!$B712,pitchers[[rbikey]:[rbikey]],0))</f>
        <v>1</v>
      </c>
      <c r="F712">
        <f>INDEX(pitchers[ERA],MATCH('2013_roster_v1.4'!$A712*100+'2013_roster_v1.4'!$B712,pitchers[[rbikey]:[rbikey]],0))</f>
        <v>3.86</v>
      </c>
      <c r="G712">
        <f>INDEX(pitchers[SinkSpd],MATCH('2013_roster_v1.4'!$A712*100+'2013_roster_v1.4'!$B712,pitchers[[rbikey]:[rbikey]],0))</f>
        <v>164</v>
      </c>
      <c r="H712">
        <f>INDEX(pitchers[RegSpd],MATCH('2013_roster_v1.4'!$A712*100+'2013_roster_v1.4'!$B712,pitchers[[rbikey]:[rbikey]],0))</f>
        <v>178</v>
      </c>
      <c r="I712">
        <f>INDEX(pitchers[FastSpd],MATCH('2013_roster_v1.4'!$A712*100+'2013_roster_v1.4'!$B712,pitchers[[rbikey]:[rbikey]],0))</f>
        <v>204</v>
      </c>
      <c r="J712">
        <f>INDEX(pitchers[LCurve],MATCH('2013_roster_v1.4'!$A712*100+'2013_roster_v1.4'!$B712,pitchers[[rbikey]:[rbikey]],0))</f>
        <v>5</v>
      </c>
      <c r="K712">
        <f>INDEX(pitchers[RCurve],MATCH('2013_roster_v1.4'!$A712*100+'2013_roster_v1.4'!$B712,pitchers[[rbikey]:[rbikey]],0))</f>
        <v>8</v>
      </c>
      <c r="L712">
        <f>INDEX(pitchers[Stamina],MATCH('2013_roster_v1.4'!$A712*100+'2013_roster_v1.4'!$B712,pitchers[[rbikey]:[rbikey]],0))</f>
        <v>15</v>
      </c>
      <c r="M712">
        <v>120</v>
      </c>
      <c r="N712">
        <v>136</v>
      </c>
    </row>
    <row r="713" spans="1:14" x14ac:dyDescent="0.25">
      <c r="A713">
        <v>60</v>
      </c>
      <c r="B713">
        <v>14</v>
      </c>
      <c r="C713" t="str">
        <f>INDEX(pitchers[rbiname],MATCH('2013_roster_v1.4'!$A713*100+'2013_roster_v1.4'!$B713,pitchers[[rbikey]:[rbikey]],0))</f>
        <v>L.Lynn</v>
      </c>
      <c r="D713">
        <f>INDEX(pitchers[SinkerVal],MATCH('2013_roster_v1.4'!$A713*100+'2013_roster_v1.4'!$B713,pitchers[[rbikey]:[rbikey]],0))</f>
        <v>7</v>
      </c>
      <c r="E713">
        <f>INDEX(pitchers[Stance],MATCH('2013_roster_v1.4'!$A713*100+'2013_roster_v1.4'!$B713,pitchers[[rbikey]:[rbikey]],0))</f>
        <v>0</v>
      </c>
      <c r="F713">
        <f>INDEX(pitchers[ERA],MATCH('2013_roster_v1.4'!$A713*100+'2013_roster_v1.4'!$B713,pitchers[[rbikey]:[rbikey]],0))</f>
        <v>3.67</v>
      </c>
      <c r="G713">
        <f>INDEX(pitchers[SinkSpd],MATCH('2013_roster_v1.4'!$A713*100+'2013_roster_v1.4'!$B713,pitchers[[rbikey]:[rbikey]],0))</f>
        <v>174</v>
      </c>
      <c r="H713">
        <f>INDEX(pitchers[RegSpd],MATCH('2013_roster_v1.4'!$A713*100+'2013_roster_v1.4'!$B713,pitchers[[rbikey]:[rbikey]],0))</f>
        <v>186</v>
      </c>
      <c r="I713">
        <f>INDEX(pitchers[FastSpd],MATCH('2013_roster_v1.4'!$A713*100+'2013_roster_v1.4'!$B713,pitchers[[rbikey]:[rbikey]],0))</f>
        <v>213</v>
      </c>
      <c r="J713">
        <f>INDEX(pitchers[LCurve],MATCH('2013_roster_v1.4'!$A713*100+'2013_roster_v1.4'!$B713,pitchers[[rbikey]:[rbikey]],0))</f>
        <v>9</v>
      </c>
      <c r="K713">
        <f>INDEX(pitchers[RCurve],MATCH('2013_roster_v1.4'!$A713*100+'2013_roster_v1.4'!$B713,pitchers[[rbikey]:[rbikey]],0))</f>
        <v>6</v>
      </c>
      <c r="L713">
        <f>INDEX(pitchers[Stamina],MATCH('2013_roster_v1.4'!$A713*100+'2013_roster_v1.4'!$B713,pitchers[[rbikey]:[rbikey]],0))</f>
        <v>52</v>
      </c>
      <c r="M713">
        <v>114</v>
      </c>
      <c r="N713">
        <v>142</v>
      </c>
    </row>
    <row r="714" spans="1:14" x14ac:dyDescent="0.25">
      <c r="A714">
        <v>60</v>
      </c>
      <c r="B714">
        <v>15</v>
      </c>
      <c r="C714" t="str">
        <f>INDEX(pitchers[rbiname],MATCH('2013_roster_v1.4'!$A714*100+'2013_roster_v1.4'!$B714,pitchers[[rbikey]:[rbikey]],0))</f>
        <v>M.Minor</v>
      </c>
      <c r="D714">
        <f>INDEX(pitchers[SinkerVal],MATCH('2013_roster_v1.4'!$A714*100+'2013_roster_v1.4'!$B714,pitchers[[rbikey]:[rbikey]],0))</f>
        <v>7</v>
      </c>
      <c r="E714">
        <f>INDEX(pitchers[Stance],MATCH('2013_roster_v1.4'!$A714*100+'2013_roster_v1.4'!$B714,pitchers[[rbikey]:[rbikey]],0))</f>
        <v>1</v>
      </c>
      <c r="F714">
        <f>INDEX(pitchers[ERA],MATCH('2013_roster_v1.4'!$A714*100+'2013_roster_v1.4'!$B714,pitchers[[rbikey]:[rbikey]],0))</f>
        <v>3.59</v>
      </c>
      <c r="G714">
        <f>INDEX(pitchers[SinkSpd],MATCH('2013_roster_v1.4'!$A714*100+'2013_roster_v1.4'!$B714,pitchers[[rbikey]:[rbikey]],0))</f>
        <v>170</v>
      </c>
      <c r="H714">
        <f>INDEX(pitchers[RegSpd],MATCH('2013_roster_v1.4'!$A714*100+'2013_roster_v1.4'!$B714,pitchers[[rbikey]:[rbikey]],0))</f>
        <v>182</v>
      </c>
      <c r="I714">
        <f>INDEX(pitchers[FastSpd],MATCH('2013_roster_v1.4'!$A714*100+'2013_roster_v1.4'!$B714,pitchers[[rbikey]:[rbikey]],0))</f>
        <v>209</v>
      </c>
      <c r="J714">
        <f>INDEX(pitchers[LCurve],MATCH('2013_roster_v1.4'!$A714*100+'2013_roster_v1.4'!$B714,pitchers[[rbikey]:[rbikey]],0))</f>
        <v>6</v>
      </c>
      <c r="K714">
        <f>INDEX(pitchers[RCurve],MATCH('2013_roster_v1.4'!$A714*100+'2013_roster_v1.4'!$B714,pitchers[[rbikey]:[rbikey]],0))</f>
        <v>8</v>
      </c>
      <c r="L714">
        <f>INDEX(pitchers[Stamina],MATCH('2013_roster_v1.4'!$A714*100+'2013_roster_v1.4'!$B714,pitchers[[rbikey]:[rbikey]],0))</f>
        <v>53</v>
      </c>
      <c r="M714">
        <v>114</v>
      </c>
      <c r="N714">
        <v>142</v>
      </c>
    </row>
    <row r="715" spans="1:14" x14ac:dyDescent="0.25">
      <c r="A715">
        <v>60</v>
      </c>
      <c r="B715">
        <v>16</v>
      </c>
      <c r="C715" t="str">
        <f>INDEX(pitchers[rbiname],MATCH('2013_roster_v1.4'!$A715*100+'2013_roster_v1.4'!$B715,pitchers[[rbikey]:[rbikey]],0))</f>
        <v>A.Jurado</v>
      </c>
      <c r="D715">
        <f>INDEX(pitchers[SinkerVal],MATCH('2013_roster_v1.4'!$A715*100+'2013_roster_v1.4'!$B715,pitchers[[rbikey]:[rbikey]],0))</f>
        <v>3</v>
      </c>
      <c r="E715">
        <f>INDEX(pitchers[Stance],MATCH('2013_roster_v1.4'!$A715*100+'2013_roster_v1.4'!$B715,pitchers[[rbikey]:[rbikey]],0))</f>
        <v>0</v>
      </c>
      <c r="F715">
        <f>INDEX(pitchers[ERA],MATCH('2013_roster_v1.4'!$A715*100+'2013_roster_v1.4'!$B715,pitchers[[rbikey]:[rbikey]],0))</f>
        <v>5.81</v>
      </c>
      <c r="G715">
        <f>INDEX(pitchers[SinkSpd],MATCH('2013_roster_v1.4'!$A715*100+'2013_roster_v1.4'!$B715,pitchers[[rbikey]:[rbikey]],0))</f>
        <v>159</v>
      </c>
      <c r="H715">
        <f>INDEX(pitchers[RegSpd],MATCH('2013_roster_v1.4'!$A715*100+'2013_roster_v1.4'!$B715,pitchers[[rbikey]:[rbikey]],0))</f>
        <v>174</v>
      </c>
      <c r="I715">
        <f>INDEX(pitchers[FastSpd],MATCH('2013_roster_v1.4'!$A715*100+'2013_roster_v1.4'!$B715,pitchers[[rbikey]:[rbikey]],0))</f>
        <v>199</v>
      </c>
      <c r="J715">
        <f>INDEX(pitchers[LCurve],MATCH('2013_roster_v1.4'!$A715*100+'2013_roster_v1.4'!$B715,pitchers[[rbikey]:[rbikey]],0))</f>
        <v>5</v>
      </c>
      <c r="K715">
        <f>INDEX(pitchers[RCurve],MATCH('2013_roster_v1.4'!$A715*100+'2013_roster_v1.4'!$B715,pitchers[[rbikey]:[rbikey]],0))</f>
        <v>3</v>
      </c>
      <c r="L715">
        <f>INDEX(pitchers[Stamina],MATCH('2013_roster_v1.4'!$A715*100+'2013_roster_v1.4'!$B715,pitchers[[rbikey]:[rbikey]],0))</f>
        <v>44</v>
      </c>
      <c r="M715">
        <v>112</v>
      </c>
      <c r="N715">
        <v>143</v>
      </c>
    </row>
    <row r="716" spans="1:14" x14ac:dyDescent="0.25">
      <c r="A716">
        <v>60</v>
      </c>
      <c r="B716">
        <v>17</v>
      </c>
      <c r="C716" t="str">
        <f>INDEX(pitchers[rbiname],MATCH('2013_roster_v1.4'!$A716*100+'2013_roster_v1.4'!$B716,pitchers[[rbikey]:[rbikey]],0))</f>
        <v>Sampson</v>
      </c>
      <c r="D716">
        <f>INDEX(pitchers[SinkerVal],MATCH('2013_roster_v1.4'!$A716*100+'2013_roster_v1.4'!$B716,pitchers[[rbikey]:[rbikey]],0))</f>
        <v>3</v>
      </c>
      <c r="E716">
        <f>INDEX(pitchers[Stance],MATCH('2013_roster_v1.4'!$A716*100+'2013_roster_v1.4'!$B716,pitchers[[rbikey]:[rbikey]],0))</f>
        <v>0</v>
      </c>
      <c r="F716">
        <f>INDEX(pitchers[ERA],MATCH('2013_roster_v1.4'!$A716*100+'2013_roster_v1.4'!$B716,pitchers[[rbikey]:[rbikey]],0))</f>
        <v>5.89</v>
      </c>
      <c r="G716">
        <f>INDEX(pitchers[SinkSpd],MATCH('2013_roster_v1.4'!$A716*100+'2013_roster_v1.4'!$B716,pitchers[[rbikey]:[rbikey]],0))</f>
        <v>166</v>
      </c>
      <c r="H716">
        <f>INDEX(pitchers[RegSpd],MATCH('2013_roster_v1.4'!$A716*100+'2013_roster_v1.4'!$B716,pitchers[[rbikey]:[rbikey]],0))</f>
        <v>179</v>
      </c>
      <c r="I716">
        <f>INDEX(pitchers[FastSpd],MATCH('2013_roster_v1.4'!$A716*100+'2013_roster_v1.4'!$B716,pitchers[[rbikey]:[rbikey]],0))</f>
        <v>205</v>
      </c>
      <c r="J716">
        <f>INDEX(pitchers[LCurve],MATCH('2013_roster_v1.4'!$A716*100+'2013_roster_v1.4'!$B716,pitchers[[rbikey]:[rbikey]],0))</f>
        <v>5</v>
      </c>
      <c r="K716">
        <f>INDEX(pitchers[RCurve],MATCH('2013_roster_v1.4'!$A716*100+'2013_roster_v1.4'!$B716,pitchers[[rbikey]:[rbikey]],0))</f>
        <v>3</v>
      </c>
      <c r="L716">
        <f>INDEX(pitchers[Stamina],MATCH('2013_roster_v1.4'!$A716*100+'2013_roster_v1.4'!$B716,pitchers[[rbikey]:[rbikey]],0))</f>
        <v>44</v>
      </c>
      <c r="M716">
        <v>120</v>
      </c>
      <c r="N716">
        <v>138</v>
      </c>
    </row>
    <row r="717" spans="1:14" x14ac:dyDescent="0.25">
      <c r="A717">
        <v>60</v>
      </c>
      <c r="B717">
        <v>18</v>
      </c>
      <c r="C717" t="str">
        <f>INDEX(pitchers[rbiname],MATCH('2013_roster_v1.4'!$A717*100+'2013_roster_v1.4'!$B717,pitchers[[rbikey]:[rbikey]],0))</f>
        <v>Leclerc</v>
      </c>
      <c r="D717">
        <f>INDEX(pitchers[SinkerVal],MATCH('2013_roster_v1.4'!$A717*100+'2013_roster_v1.4'!$B717,pitchers[[rbikey]:[rbikey]],0))</f>
        <v>5</v>
      </c>
      <c r="E717">
        <f>INDEX(pitchers[Stance],MATCH('2013_roster_v1.4'!$A717*100+'2013_roster_v1.4'!$B717,pitchers[[rbikey]:[rbikey]],0))</f>
        <v>0</v>
      </c>
      <c r="F717">
        <f>INDEX(pitchers[ERA],MATCH('2013_roster_v1.4'!$A717*100+'2013_roster_v1.4'!$B717,pitchers[[rbikey]:[rbikey]],0))</f>
        <v>4.33</v>
      </c>
      <c r="G717">
        <f>INDEX(pitchers[SinkSpd],MATCH('2013_roster_v1.4'!$A717*100+'2013_roster_v1.4'!$B717,pitchers[[rbikey]:[rbikey]],0))</f>
        <v>174</v>
      </c>
      <c r="H717">
        <f>INDEX(pitchers[RegSpd],MATCH('2013_roster_v1.4'!$A717*100+'2013_roster_v1.4'!$B717,pitchers[[rbikey]:[rbikey]],0))</f>
        <v>189</v>
      </c>
      <c r="I717">
        <f>INDEX(pitchers[FastSpd],MATCH('2013_roster_v1.4'!$A717*100+'2013_roster_v1.4'!$B717,pitchers[[rbikey]:[rbikey]],0))</f>
        <v>215</v>
      </c>
      <c r="J717">
        <f>INDEX(pitchers[LCurve],MATCH('2013_roster_v1.4'!$A717*100+'2013_roster_v1.4'!$B717,pitchers[[rbikey]:[rbikey]],0))</f>
        <v>7</v>
      </c>
      <c r="K717">
        <f>INDEX(pitchers[RCurve],MATCH('2013_roster_v1.4'!$A717*100+'2013_roster_v1.4'!$B717,pitchers[[rbikey]:[rbikey]],0))</f>
        <v>5</v>
      </c>
      <c r="L717">
        <f>INDEX(pitchers[Stamina],MATCH('2013_roster_v1.4'!$A717*100+'2013_roster_v1.4'!$B717,pitchers[[rbikey]:[rbikey]],0))</f>
        <v>15</v>
      </c>
      <c r="M717">
        <v>115</v>
      </c>
      <c r="N717">
        <v>141</v>
      </c>
    </row>
    <row r="718" spans="1:14" x14ac:dyDescent="0.25">
      <c r="A718">
        <v>60</v>
      </c>
      <c r="B718">
        <v>19</v>
      </c>
      <c r="C718" t="str">
        <f>INDEX(pitchers[rbiname],MATCH('2013_roster_v1.4'!$A718*100+'2013_roster_v1.4'!$B718,pitchers[[rbikey]:[rbikey]],0))</f>
        <v>J.Chavez</v>
      </c>
      <c r="D718">
        <f>INDEX(pitchers[SinkerVal],MATCH('2013_roster_v1.4'!$A718*100+'2013_roster_v1.4'!$B718,pitchers[[rbikey]:[rbikey]],0))</f>
        <v>5</v>
      </c>
      <c r="E718">
        <f>INDEX(pitchers[Stance],MATCH('2013_roster_v1.4'!$A718*100+'2013_roster_v1.4'!$B718,pitchers[[rbikey]:[rbikey]],0))</f>
        <v>0</v>
      </c>
      <c r="F718">
        <f>INDEX(pitchers[ERA],MATCH('2013_roster_v1.4'!$A718*100+'2013_roster_v1.4'!$B718,pitchers[[rbikey]:[rbikey]],0))</f>
        <v>4.8499999999999996</v>
      </c>
      <c r="G718">
        <f>INDEX(pitchers[SinkSpd],MATCH('2013_roster_v1.4'!$A718*100+'2013_roster_v1.4'!$B718,pitchers[[rbikey]:[rbikey]],0))</f>
        <v>169</v>
      </c>
      <c r="H718">
        <f>INDEX(pitchers[RegSpd],MATCH('2013_roster_v1.4'!$A718*100+'2013_roster_v1.4'!$B718,pitchers[[rbikey]:[rbikey]],0))</f>
        <v>181</v>
      </c>
      <c r="I718">
        <f>INDEX(pitchers[FastSpd],MATCH('2013_roster_v1.4'!$A718*100+'2013_roster_v1.4'!$B718,pitchers[[rbikey]:[rbikey]],0))</f>
        <v>208</v>
      </c>
      <c r="J718">
        <f>INDEX(pitchers[LCurve],MATCH('2013_roster_v1.4'!$A718*100+'2013_roster_v1.4'!$B718,pitchers[[rbikey]:[rbikey]],0))</f>
        <v>7</v>
      </c>
      <c r="K718">
        <f>INDEX(pitchers[RCurve],MATCH('2013_roster_v1.4'!$A718*100+'2013_roster_v1.4'!$B718,pitchers[[rbikey]:[rbikey]],0))</f>
        <v>5</v>
      </c>
      <c r="L718">
        <f>INDEX(pitchers[Stamina],MATCH('2013_roster_v1.4'!$A718*100+'2013_roster_v1.4'!$B718,pitchers[[rbikey]:[rbikey]],0))</f>
        <v>15</v>
      </c>
      <c r="M718">
        <v>115</v>
      </c>
      <c r="N718">
        <v>141</v>
      </c>
    </row>
    <row r="719" spans="1:14" x14ac:dyDescent="0.25">
      <c r="A719">
        <v>60</v>
      </c>
      <c r="B719">
        <v>20</v>
      </c>
      <c r="C719" t="str">
        <f>INDEX(pitchers[rbiname],MATCH('2013_roster_v1.4'!$A719*100+'2013_roster_v1.4'!$B719,pitchers[[rbikey]:[rbikey]],0))</f>
        <v>B.Martin</v>
      </c>
      <c r="D719">
        <f>INDEX(pitchers[SinkerVal],MATCH('2013_roster_v1.4'!$A719*100+'2013_roster_v1.4'!$B719,pitchers[[rbikey]:[rbikey]],0))</f>
        <v>4</v>
      </c>
      <c r="E719">
        <f>INDEX(pitchers[Stance],MATCH('2013_roster_v1.4'!$A719*100+'2013_roster_v1.4'!$B719,pitchers[[rbikey]:[rbikey]],0))</f>
        <v>1</v>
      </c>
      <c r="F719">
        <f>INDEX(pitchers[ERA],MATCH('2013_roster_v1.4'!$A719*100+'2013_roster_v1.4'!$B719,pitchers[[rbikey]:[rbikey]],0))</f>
        <v>4.76</v>
      </c>
      <c r="G719">
        <f>INDEX(pitchers[SinkSpd],MATCH('2013_roster_v1.4'!$A719*100+'2013_roster_v1.4'!$B719,pitchers[[rbikey]:[rbikey]],0))</f>
        <v>171</v>
      </c>
      <c r="H719">
        <f>INDEX(pitchers[RegSpd],MATCH('2013_roster_v1.4'!$A719*100+'2013_roster_v1.4'!$B719,pitchers[[rbikey]:[rbikey]],0))</f>
        <v>183</v>
      </c>
      <c r="I719">
        <f>INDEX(pitchers[FastSpd],MATCH('2013_roster_v1.4'!$A719*100+'2013_roster_v1.4'!$B719,pitchers[[rbikey]:[rbikey]],0))</f>
        <v>210</v>
      </c>
      <c r="J719">
        <f>INDEX(pitchers[LCurve],MATCH('2013_roster_v1.4'!$A719*100+'2013_roster_v1.4'!$B719,pitchers[[rbikey]:[rbikey]],0))</f>
        <v>4</v>
      </c>
      <c r="K719">
        <f>INDEX(pitchers[RCurve],MATCH('2013_roster_v1.4'!$A719*100+'2013_roster_v1.4'!$B719,pitchers[[rbikey]:[rbikey]],0))</f>
        <v>6</v>
      </c>
      <c r="L719">
        <f>INDEX(pitchers[Stamina],MATCH('2013_roster_v1.4'!$A719*100+'2013_roster_v1.4'!$B719,pitchers[[rbikey]:[rbikey]],0))</f>
        <v>15</v>
      </c>
      <c r="M719">
        <v>114</v>
      </c>
      <c r="N719">
        <v>141</v>
      </c>
    </row>
    <row r="720" spans="1:14" x14ac:dyDescent="0.25">
      <c r="A720">
        <v>60</v>
      </c>
      <c r="B720">
        <v>21</v>
      </c>
      <c r="C720" t="str">
        <f>INDEX(pitchers[rbiname],MATCH('2013_roster_v1.4'!$A720*100+'2013_roster_v1.4'!$B720,pitchers[[rbikey]:[rbikey]],0))</f>
        <v>D.Smyly</v>
      </c>
      <c r="D720">
        <f>INDEX(pitchers[SinkerVal],MATCH('2013_roster_v1.4'!$A720*100+'2013_roster_v1.4'!$B720,pitchers[[rbikey]:[rbikey]],0))</f>
        <v>1</v>
      </c>
      <c r="E720">
        <f>INDEX(pitchers[Stance],MATCH('2013_roster_v1.4'!$A720*100+'2013_roster_v1.4'!$B720,pitchers[[rbikey]:[rbikey]],0))</f>
        <v>1</v>
      </c>
      <c r="F720">
        <f>INDEX(pitchers[ERA],MATCH('2013_roster_v1.4'!$A720*100+'2013_roster_v1.4'!$B720,pitchers[[rbikey]:[rbikey]],0))</f>
        <v>8.42</v>
      </c>
      <c r="G720">
        <f>INDEX(pitchers[SinkSpd],MATCH('2013_roster_v1.4'!$A720*100+'2013_roster_v1.4'!$B720,pitchers[[rbikey]:[rbikey]],0))</f>
        <v>172</v>
      </c>
      <c r="H720">
        <f>INDEX(pitchers[RegSpd],MATCH('2013_roster_v1.4'!$A720*100+'2013_roster_v1.4'!$B720,pitchers[[rbikey]:[rbikey]],0))</f>
        <v>183</v>
      </c>
      <c r="I720">
        <f>INDEX(pitchers[FastSpd],MATCH('2013_roster_v1.4'!$A720*100+'2013_roster_v1.4'!$B720,pitchers[[rbikey]:[rbikey]],0))</f>
        <v>210</v>
      </c>
      <c r="J720">
        <f>INDEX(pitchers[LCurve],MATCH('2013_roster_v1.4'!$A720*100+'2013_roster_v1.4'!$B720,pitchers[[rbikey]:[rbikey]],0))</f>
        <v>0</v>
      </c>
      <c r="K720">
        <f>INDEX(pitchers[RCurve],MATCH('2013_roster_v1.4'!$A720*100+'2013_roster_v1.4'!$B720,pitchers[[rbikey]:[rbikey]],0))</f>
        <v>0</v>
      </c>
      <c r="L720">
        <f>INDEX(pitchers[Stamina],MATCH('2013_roster_v1.4'!$A720*100+'2013_roster_v1.4'!$B720,pitchers[[rbikey]:[rbikey]],0))</f>
        <v>15</v>
      </c>
      <c r="M720">
        <v>114</v>
      </c>
      <c r="N720">
        <v>142</v>
      </c>
    </row>
    <row r="721" spans="1:14" x14ac:dyDescent="0.25">
      <c r="A721">
        <v>60</v>
      </c>
      <c r="B721">
        <v>22</v>
      </c>
      <c r="C721" t="str">
        <f>INDEX(pitchers[rbiname],MATCH('2013_roster_v1.4'!$A721*100+'2013_roster_v1.4'!$B721,pitchers[[rbikey]:[rbikey]],0))</f>
        <v>S.Kelley</v>
      </c>
      <c r="D721">
        <f>INDEX(pitchers[SinkerVal],MATCH('2013_roster_v1.4'!$A721*100+'2013_roster_v1.4'!$B721,pitchers[[rbikey]:[rbikey]],0))</f>
        <v>5</v>
      </c>
      <c r="E721">
        <f>INDEX(pitchers[Stance],MATCH('2013_roster_v1.4'!$A721*100+'2013_roster_v1.4'!$B721,pitchers[[rbikey]:[rbikey]],0))</f>
        <v>0</v>
      </c>
      <c r="F721">
        <f>INDEX(pitchers[ERA],MATCH('2013_roster_v1.4'!$A721*100+'2013_roster_v1.4'!$B721,pitchers[[rbikey]:[rbikey]],0))</f>
        <v>4.9400000000000004</v>
      </c>
      <c r="G721">
        <f>INDEX(pitchers[SinkSpd],MATCH('2013_roster_v1.4'!$A721*100+'2013_roster_v1.4'!$B721,pitchers[[rbikey]:[rbikey]],0))</f>
        <v>169</v>
      </c>
      <c r="H721">
        <f>INDEX(pitchers[RegSpd],MATCH('2013_roster_v1.4'!$A721*100+'2013_roster_v1.4'!$B721,pitchers[[rbikey]:[rbikey]],0))</f>
        <v>181</v>
      </c>
      <c r="I721">
        <f>INDEX(pitchers[FastSpd],MATCH('2013_roster_v1.4'!$A721*100+'2013_roster_v1.4'!$B721,pitchers[[rbikey]:[rbikey]],0))</f>
        <v>208</v>
      </c>
      <c r="J721">
        <f>INDEX(pitchers[LCurve],MATCH('2013_roster_v1.4'!$A721*100+'2013_roster_v1.4'!$B721,pitchers[[rbikey]:[rbikey]],0))</f>
        <v>6</v>
      </c>
      <c r="K721">
        <f>INDEX(pitchers[RCurve],MATCH('2013_roster_v1.4'!$A721*100+'2013_roster_v1.4'!$B721,pitchers[[rbikey]:[rbikey]],0))</f>
        <v>4</v>
      </c>
      <c r="L721">
        <f>INDEX(pitchers[Stamina],MATCH('2013_roster_v1.4'!$A721*100+'2013_roster_v1.4'!$B721,pitchers[[rbikey]:[rbikey]],0))</f>
        <v>15</v>
      </c>
      <c r="M721">
        <v>120</v>
      </c>
      <c r="N721">
        <v>137</v>
      </c>
    </row>
    <row r="722" spans="1:14" x14ac:dyDescent="0.25">
      <c r="A722">
        <v>60</v>
      </c>
      <c r="B722">
        <v>23</v>
      </c>
      <c r="C722" t="str">
        <f>INDEX(pitchers[rbiname],MATCH('2013_roster_v1.4'!$A722*100+'2013_roster_v1.4'!$B722,pitchers[[rbikey]:[rbikey]],0))</f>
        <v>K.Allard</v>
      </c>
      <c r="D722">
        <f>INDEX(pitchers[SinkerVal],MATCH('2013_roster_v1.4'!$A722*100+'2013_roster_v1.4'!$B722,pitchers[[rbikey]:[rbikey]],0))</f>
        <v>3</v>
      </c>
      <c r="E722">
        <f>INDEX(pitchers[Stance],MATCH('2013_roster_v1.4'!$A722*100+'2013_roster_v1.4'!$B722,pitchers[[rbikey]:[rbikey]],0))</f>
        <v>1</v>
      </c>
      <c r="F722">
        <f>INDEX(pitchers[ERA],MATCH('2013_roster_v1.4'!$A722*100+'2013_roster_v1.4'!$B722,pitchers[[rbikey]:[rbikey]],0))</f>
        <v>4.96</v>
      </c>
      <c r="G722">
        <f>INDEX(pitchers[SinkSpd],MATCH('2013_roster_v1.4'!$A722*100+'2013_roster_v1.4'!$B722,pitchers[[rbikey]:[rbikey]],0))</f>
        <v>162</v>
      </c>
      <c r="H722">
        <f>INDEX(pitchers[RegSpd],MATCH('2013_roster_v1.4'!$A722*100+'2013_roster_v1.4'!$B722,pitchers[[rbikey]:[rbikey]],0))</f>
        <v>176</v>
      </c>
      <c r="I722">
        <f>INDEX(pitchers[FastSpd],MATCH('2013_roster_v1.4'!$A722*100+'2013_roster_v1.4'!$B722,pitchers[[rbikey]:[rbikey]],0))</f>
        <v>202</v>
      </c>
      <c r="J722">
        <f>INDEX(pitchers[LCurve],MATCH('2013_roster_v1.4'!$A722*100+'2013_roster_v1.4'!$B722,pitchers[[rbikey]:[rbikey]],0))</f>
        <v>3</v>
      </c>
      <c r="K722">
        <f>INDEX(pitchers[RCurve],MATCH('2013_roster_v1.4'!$A722*100+'2013_roster_v1.4'!$B722,pitchers[[rbikey]:[rbikey]],0))</f>
        <v>4</v>
      </c>
      <c r="L722">
        <f>INDEX(pitchers[Stamina],MATCH('2013_roster_v1.4'!$A722*100+'2013_roster_v1.4'!$B722,pitchers[[rbikey]:[rbikey]],0))</f>
        <v>15</v>
      </c>
      <c r="M722">
        <v>120</v>
      </c>
      <c r="N722">
        <v>136</v>
      </c>
    </row>
    <row r="723" spans="1:14" x14ac:dyDescent="0.25">
      <c r="A723" t="s">
        <v>660</v>
      </c>
      <c r="B723" t="s">
        <v>661</v>
      </c>
      <c r="C723" t="s">
        <v>662</v>
      </c>
      <c r="D723" t="s">
        <v>663</v>
      </c>
      <c r="E723" t="s">
        <v>664</v>
      </c>
      <c r="F723" t="s">
        <v>2984</v>
      </c>
    </row>
    <row r="724" spans="1:14" x14ac:dyDescent="0.25">
      <c r="A724">
        <v>31</v>
      </c>
      <c r="B724" t="s">
        <v>665</v>
      </c>
      <c r="C724" t="s">
        <v>666</v>
      </c>
      <c r="D724">
        <v>20</v>
      </c>
      <c r="E724">
        <v>6</v>
      </c>
      <c r="F724">
        <f>INDEX(teams_2[PCT],MATCH($A724,teams_2[rbiId],0))</f>
        <v>4.3099999999999996</v>
      </c>
    </row>
    <row r="725" spans="1:14" x14ac:dyDescent="0.25">
      <c r="A725">
        <v>32</v>
      </c>
      <c r="B725" t="s">
        <v>667</v>
      </c>
      <c r="C725" t="s">
        <v>666</v>
      </c>
      <c r="D725">
        <v>20</v>
      </c>
      <c r="E725">
        <v>1</v>
      </c>
      <c r="F725">
        <f>INDEX(teams_2[PCT],MATCH($A725,teams_2[rbiId],0))</f>
        <v>4.9400000000000004</v>
      </c>
    </row>
    <row r="726" spans="1:14" x14ac:dyDescent="0.25">
      <c r="A726">
        <v>33</v>
      </c>
      <c r="B726" t="s">
        <v>668</v>
      </c>
      <c r="C726">
        <v>6</v>
      </c>
      <c r="D726">
        <v>6</v>
      </c>
      <c r="E726">
        <v>20</v>
      </c>
      <c r="F726">
        <f>INDEX(teams_2[PCT],MATCH($A726,teams_2[rbiId],0))</f>
        <v>3.67</v>
      </c>
    </row>
    <row r="727" spans="1:14" x14ac:dyDescent="0.25">
      <c r="A727">
        <v>34</v>
      </c>
      <c r="B727" t="s">
        <v>669</v>
      </c>
      <c r="C727" t="s">
        <v>666</v>
      </c>
      <c r="D727">
        <v>20</v>
      </c>
      <c r="E727">
        <v>17</v>
      </c>
      <c r="F727">
        <f>INDEX(teams_2[PCT],MATCH($A727,teams_2[rbiId],0))</f>
        <v>3.52</v>
      </c>
    </row>
    <row r="728" spans="1:14" x14ac:dyDescent="0.25">
      <c r="A728">
        <v>35</v>
      </c>
      <c r="B728" t="s">
        <v>670</v>
      </c>
      <c r="C728" t="s">
        <v>666</v>
      </c>
      <c r="D728">
        <v>20</v>
      </c>
      <c r="E728" t="s">
        <v>666</v>
      </c>
      <c r="F728">
        <f>INDEX(teams_2[PCT],MATCH($A728,teams_2[rbiId],0))</f>
        <v>4.3099999999999996</v>
      </c>
    </row>
    <row r="729" spans="1:14" x14ac:dyDescent="0.25">
      <c r="A729">
        <v>36</v>
      </c>
      <c r="B729" t="s">
        <v>671</v>
      </c>
      <c r="C729" t="s">
        <v>666</v>
      </c>
      <c r="D729">
        <v>20</v>
      </c>
      <c r="E729">
        <v>5</v>
      </c>
      <c r="F729">
        <f>INDEX(teams_2[PCT],MATCH($A729,teams_2[rbiId],0))</f>
        <v>3.68</v>
      </c>
    </row>
    <row r="730" spans="1:14" x14ac:dyDescent="0.25">
      <c r="A730">
        <v>37</v>
      </c>
      <c r="B730" t="s">
        <v>672</v>
      </c>
      <c r="C730" t="s">
        <v>2985</v>
      </c>
      <c r="D730">
        <v>20</v>
      </c>
      <c r="E730" t="s">
        <v>666</v>
      </c>
      <c r="F730">
        <f>INDEX(teams_2[PCT],MATCH($A730,teams_2[rbiId],0))</f>
        <v>3.51</v>
      </c>
    </row>
    <row r="731" spans="1:14" x14ac:dyDescent="0.25">
      <c r="A731">
        <v>38</v>
      </c>
      <c r="B731" t="s">
        <v>673</v>
      </c>
      <c r="C731" t="s">
        <v>666</v>
      </c>
      <c r="D731">
        <v>35</v>
      </c>
      <c r="E731">
        <v>5</v>
      </c>
      <c r="F731">
        <f>INDEX(teams_2[PCT],MATCH($A731,teams_2[rbiId],0))</f>
        <v>4.25</v>
      </c>
    </row>
    <row r="732" spans="1:14" x14ac:dyDescent="0.25">
      <c r="A732">
        <v>39</v>
      </c>
      <c r="B732" t="s">
        <v>674</v>
      </c>
      <c r="C732">
        <v>2</v>
      </c>
      <c r="D732">
        <v>20</v>
      </c>
      <c r="E732" t="s">
        <v>666</v>
      </c>
      <c r="F732">
        <f>INDEX(teams_2[PCT],MATCH($A732,teams_2[rbiId],0))</f>
        <v>4.17</v>
      </c>
    </row>
    <row r="733" spans="1:14" x14ac:dyDescent="0.25">
      <c r="A733">
        <v>40</v>
      </c>
      <c r="B733" t="s">
        <v>675</v>
      </c>
      <c r="C733" t="s">
        <v>666</v>
      </c>
      <c r="D733">
        <v>20</v>
      </c>
      <c r="E733">
        <v>6</v>
      </c>
      <c r="F733">
        <f>INDEX(teams_2[PCT],MATCH($A733,teams_2[rbiId],0))</f>
        <v>4.38</v>
      </c>
    </row>
    <row r="734" spans="1:14" x14ac:dyDescent="0.25">
      <c r="A734">
        <v>41</v>
      </c>
      <c r="B734" t="s">
        <v>676</v>
      </c>
      <c r="C734" t="s">
        <v>666</v>
      </c>
      <c r="D734">
        <v>20</v>
      </c>
      <c r="E734">
        <v>2</v>
      </c>
      <c r="F734">
        <f>INDEX(teams_2[PCT],MATCH($A734,teams_2[rbiId],0))</f>
        <v>4.3099999999999996</v>
      </c>
    </row>
    <row r="735" spans="1:14" x14ac:dyDescent="0.25">
      <c r="A735">
        <v>42</v>
      </c>
      <c r="B735" t="s">
        <v>677</v>
      </c>
      <c r="C735" t="s">
        <v>666</v>
      </c>
      <c r="D735">
        <v>20</v>
      </c>
      <c r="E735">
        <v>28</v>
      </c>
      <c r="F735">
        <f>INDEX(teams_2[PCT],MATCH($A735,teams_2[rbiId],0))</f>
        <v>4.03</v>
      </c>
    </row>
    <row r="736" spans="1:14" x14ac:dyDescent="0.25">
      <c r="A736">
        <v>43</v>
      </c>
      <c r="B736" t="s">
        <v>678</v>
      </c>
      <c r="C736">
        <v>17</v>
      </c>
      <c r="D736">
        <v>20</v>
      </c>
      <c r="E736">
        <v>2</v>
      </c>
      <c r="F736">
        <f>INDEX(teams_2[PCT],MATCH($A736,teams_2[rbiId],0))</f>
        <v>3.5</v>
      </c>
    </row>
    <row r="737" spans="1:6" x14ac:dyDescent="0.25">
      <c r="A737">
        <v>44</v>
      </c>
      <c r="B737" t="s">
        <v>679</v>
      </c>
      <c r="C737" t="s">
        <v>666</v>
      </c>
      <c r="D737">
        <v>20</v>
      </c>
      <c r="E737">
        <v>2</v>
      </c>
      <c r="F737">
        <f>INDEX(teams_2[PCT],MATCH($A737,teams_2[rbiId],0))</f>
        <v>4.1900000000000004</v>
      </c>
    </row>
    <row r="738" spans="1:6" x14ac:dyDescent="0.25">
      <c r="A738">
        <v>45</v>
      </c>
      <c r="B738" t="s">
        <v>680</v>
      </c>
      <c r="C738" t="s">
        <v>666</v>
      </c>
      <c r="D738">
        <v>20</v>
      </c>
      <c r="E738">
        <v>1</v>
      </c>
      <c r="F738">
        <f>INDEX(teams_2[PCT],MATCH($A738,teams_2[rbiId],0))</f>
        <v>4.3499999999999996</v>
      </c>
    </row>
    <row r="739" spans="1:6" x14ac:dyDescent="0.25">
      <c r="A739">
        <v>46</v>
      </c>
      <c r="B739" t="s">
        <v>681</v>
      </c>
      <c r="C739" t="s">
        <v>666</v>
      </c>
      <c r="D739">
        <v>20</v>
      </c>
      <c r="E739">
        <v>10</v>
      </c>
      <c r="F739">
        <f>INDEX(teams_2[PCT],MATCH($A739,teams_2[rbiId],0))</f>
        <v>3.8</v>
      </c>
    </row>
    <row r="740" spans="1:6" x14ac:dyDescent="0.25">
      <c r="A740">
        <v>47</v>
      </c>
      <c r="B740" t="s">
        <v>682</v>
      </c>
      <c r="C740">
        <v>0</v>
      </c>
      <c r="D740">
        <v>20</v>
      </c>
      <c r="E740" t="s">
        <v>666</v>
      </c>
      <c r="F740">
        <f>INDEX(teams_2[PCT],MATCH($A740,teams_2[rbiId],0))</f>
        <v>4.2699999999999996</v>
      </c>
    </row>
    <row r="741" spans="1:6" x14ac:dyDescent="0.25">
      <c r="A741">
        <v>48</v>
      </c>
      <c r="B741" t="s">
        <v>683</v>
      </c>
      <c r="C741" t="s">
        <v>666</v>
      </c>
      <c r="D741">
        <v>20</v>
      </c>
      <c r="E741">
        <v>19</v>
      </c>
      <c r="F741">
        <f>INDEX(teams_2[PCT],MATCH($A741,teams_2[rbiId],0))</f>
        <v>3.95</v>
      </c>
    </row>
    <row r="742" spans="1:6" x14ac:dyDescent="0.25">
      <c r="A742">
        <v>49</v>
      </c>
      <c r="B742" t="s">
        <v>684</v>
      </c>
      <c r="C742" t="s">
        <v>666</v>
      </c>
      <c r="D742">
        <v>20</v>
      </c>
      <c r="E742">
        <v>15</v>
      </c>
      <c r="F742">
        <f>INDEX(teams_2[PCT],MATCH($A742,teams_2[rbiId],0))</f>
        <v>3.98</v>
      </c>
    </row>
    <row r="743" spans="1:6" x14ac:dyDescent="0.25">
      <c r="A743">
        <v>50</v>
      </c>
      <c r="B743" t="s">
        <v>685</v>
      </c>
      <c r="C743" t="s">
        <v>666</v>
      </c>
      <c r="D743">
        <v>28</v>
      </c>
      <c r="E743" t="s">
        <v>666</v>
      </c>
      <c r="F743">
        <f>INDEX(teams_2[PCT],MATCH($A743,teams_2[rbiId],0))</f>
        <v>4.01</v>
      </c>
    </row>
    <row r="744" spans="1:6" x14ac:dyDescent="0.25">
      <c r="A744">
        <v>51</v>
      </c>
      <c r="B744" t="s">
        <v>686</v>
      </c>
      <c r="C744" t="s">
        <v>666</v>
      </c>
      <c r="D744">
        <v>38</v>
      </c>
      <c r="E744">
        <v>2</v>
      </c>
      <c r="F744">
        <f>INDEX(teams_2[PCT],MATCH($A744,teams_2[rbiId],0))</f>
        <v>3.58</v>
      </c>
    </row>
    <row r="745" spans="1:6" x14ac:dyDescent="0.25">
      <c r="A745">
        <v>52</v>
      </c>
      <c r="B745" t="s">
        <v>687</v>
      </c>
      <c r="C745" t="s">
        <v>666</v>
      </c>
      <c r="D745">
        <v>31</v>
      </c>
      <c r="E745">
        <v>2</v>
      </c>
      <c r="F745">
        <f>INDEX(teams_2[PCT],MATCH($A745,teams_2[rbiId],0))</f>
        <v>3.23</v>
      </c>
    </row>
    <row r="746" spans="1:6" x14ac:dyDescent="0.25">
      <c r="A746">
        <v>53</v>
      </c>
      <c r="B746" t="s">
        <v>688</v>
      </c>
      <c r="C746" t="s">
        <v>666</v>
      </c>
      <c r="D746">
        <v>20</v>
      </c>
      <c r="E746">
        <v>11</v>
      </c>
      <c r="F746">
        <f>INDEX(teams_2[PCT],MATCH($A746,teams_2[rbiId],0))</f>
        <v>3.72</v>
      </c>
    </row>
    <row r="747" spans="1:6" x14ac:dyDescent="0.25">
      <c r="A747">
        <v>54</v>
      </c>
      <c r="B747" t="s">
        <v>689</v>
      </c>
      <c r="C747" t="s">
        <v>666</v>
      </c>
      <c r="D747">
        <v>20</v>
      </c>
      <c r="E747" t="s">
        <v>2986</v>
      </c>
      <c r="F747">
        <f>INDEX(teams_2[PCT],MATCH($A747,teams_2[rbiId],0))</f>
        <v>4.01</v>
      </c>
    </row>
    <row r="748" spans="1:6" x14ac:dyDescent="0.25">
      <c r="A748">
        <v>55</v>
      </c>
      <c r="B748" t="s">
        <v>690</v>
      </c>
      <c r="C748" t="s">
        <v>666</v>
      </c>
      <c r="D748">
        <v>20</v>
      </c>
      <c r="E748">
        <v>6</v>
      </c>
      <c r="F748">
        <f>INDEX(teams_2[PCT],MATCH($A748,teams_2[rbiId],0))</f>
        <v>4.5999999999999996</v>
      </c>
    </row>
    <row r="749" spans="1:6" x14ac:dyDescent="0.25">
      <c r="A749">
        <v>56</v>
      </c>
      <c r="B749" t="s">
        <v>691</v>
      </c>
      <c r="C749" t="s">
        <v>666</v>
      </c>
      <c r="D749">
        <v>20</v>
      </c>
      <c r="E749">
        <v>6</v>
      </c>
      <c r="F749">
        <f>INDEX(teams_2[PCT],MATCH($A749,teams_2[rbiId],0))</f>
        <v>4.88</v>
      </c>
    </row>
    <row r="750" spans="1:6" x14ac:dyDescent="0.25">
      <c r="A750">
        <v>57</v>
      </c>
      <c r="B750" t="s">
        <v>28</v>
      </c>
      <c r="C750" t="s">
        <v>666</v>
      </c>
      <c r="D750">
        <v>20</v>
      </c>
      <c r="E750">
        <v>7</v>
      </c>
      <c r="F750">
        <f>INDEX(teams_2[PCT],MATCH($A750,teams_2[rbiId],0))</f>
        <v>5.0599999999999996</v>
      </c>
    </row>
    <row r="751" spans="1:6" x14ac:dyDescent="0.25">
      <c r="A751">
        <v>58</v>
      </c>
      <c r="B751" t="s">
        <v>692</v>
      </c>
      <c r="C751" t="s">
        <v>666</v>
      </c>
      <c r="D751">
        <v>20</v>
      </c>
      <c r="E751">
        <v>2</v>
      </c>
      <c r="F751">
        <f>INDEX(teams_2[PCT],MATCH($A751,teams_2[rbiId],0))</f>
        <v>3.2</v>
      </c>
    </row>
    <row r="752" spans="1:6" x14ac:dyDescent="0.25">
      <c r="A752">
        <v>59</v>
      </c>
      <c r="B752" t="s">
        <v>693</v>
      </c>
      <c r="C752" t="s">
        <v>666</v>
      </c>
      <c r="D752">
        <v>20</v>
      </c>
      <c r="E752">
        <v>2</v>
      </c>
      <c r="F752">
        <f>INDEX(teams_2[PCT],MATCH($A752,teams_2[rbiId],0))</f>
        <v>4.08</v>
      </c>
    </row>
    <row r="753" spans="1:6" x14ac:dyDescent="0.25">
      <c r="A753">
        <v>60</v>
      </c>
      <c r="B753" t="s">
        <v>694</v>
      </c>
      <c r="C753" t="s">
        <v>666</v>
      </c>
      <c r="D753">
        <v>20</v>
      </c>
      <c r="E753">
        <v>6</v>
      </c>
      <c r="F753">
        <f>INDEX(teams_2[PCT],MATCH($A753,teams_2[rbiId],0))</f>
        <v>5.18</v>
      </c>
    </row>
    <row r="754" spans="1:6" x14ac:dyDescent="0.25">
      <c r="A754" t="s">
        <v>2987</v>
      </c>
      <c r="B754" t="s">
        <v>2988</v>
      </c>
    </row>
    <row r="755" spans="1:6" x14ac:dyDescent="0.25">
      <c r="A755">
        <v>1</v>
      </c>
      <c r="B75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301"/>
  <sheetViews>
    <sheetView topLeftCell="P1" workbookViewId="0">
      <selection sqref="A1:AU301"/>
    </sheetView>
  </sheetViews>
  <sheetFormatPr defaultRowHeight="15" x14ac:dyDescent="0.25"/>
  <cols>
    <col min="1" max="1" width="11.85546875" bestFit="1" customWidth="1"/>
    <col min="2" max="2" width="9" bestFit="1" customWidth="1"/>
    <col min="3" max="3" width="7.28515625" bestFit="1" customWidth="1"/>
    <col min="4" max="4" width="9.7109375" bestFit="1" customWidth="1"/>
    <col min="5" max="5" width="6.7109375" bestFit="1" customWidth="1"/>
    <col min="6" max="6" width="5.28515625" bestFit="1" customWidth="1"/>
    <col min="7" max="7" width="4.140625" bestFit="1" customWidth="1"/>
    <col min="8" max="8" width="4.7109375" bestFit="1" customWidth="1"/>
    <col min="9" max="9" width="5.7109375" bestFit="1" customWidth="1"/>
    <col min="10" max="10" width="5.85546875" bestFit="1" customWidth="1"/>
    <col min="11" max="11" width="7" bestFit="1" customWidth="1"/>
    <col min="12" max="12" width="5.5703125" bestFit="1" customWidth="1"/>
    <col min="13" max="13" width="8.85546875" bestFit="1" customWidth="1"/>
    <col min="14" max="14" width="4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7109375" bestFit="1" customWidth="1"/>
    <col min="19" max="19" width="9.42578125" bestFit="1" customWidth="1"/>
    <col min="20" max="20" width="6.140625" bestFit="1" customWidth="1"/>
    <col min="21" max="21" width="6.42578125" bestFit="1" customWidth="1"/>
    <col min="22" max="22" width="6.85546875" bestFit="1" customWidth="1"/>
    <col min="23" max="23" width="5.5703125" bestFit="1" customWidth="1"/>
    <col min="24" max="24" width="6.5703125" bestFit="1" customWidth="1"/>
    <col min="25" max="25" width="5.7109375" bestFit="1" customWidth="1"/>
    <col min="26" max="26" width="4.42578125" bestFit="1" customWidth="1"/>
    <col min="27" max="27" width="5.5703125" bestFit="1" customWidth="1"/>
    <col min="28" max="28" width="5.28515625" bestFit="1" customWidth="1"/>
    <col min="29" max="29" width="7.7109375" bestFit="1" customWidth="1"/>
    <col min="30" max="30" width="15.7109375" bestFit="1" customWidth="1"/>
    <col min="31" max="31" width="17.85546875" bestFit="1" customWidth="1"/>
    <col min="32" max="32" width="8.85546875" bestFit="1" customWidth="1"/>
    <col min="33" max="33" width="12.140625" bestFit="1" customWidth="1"/>
    <col min="34" max="34" width="14.42578125" bestFit="1" customWidth="1"/>
    <col min="35" max="35" width="9.42578125" bestFit="1" customWidth="1"/>
    <col min="36" max="38" width="12" bestFit="1" customWidth="1"/>
    <col min="39" max="39" width="7.42578125" bestFit="1" customWidth="1"/>
    <col min="40" max="40" width="8.28515625" bestFit="1" customWidth="1"/>
    <col min="41" max="41" width="10.7109375" bestFit="1" customWidth="1"/>
    <col min="42" max="42" width="11.7109375" bestFit="1" customWidth="1"/>
    <col min="43" max="43" width="9.140625" bestFit="1" customWidth="1"/>
    <col min="44" max="44" width="6.7109375" bestFit="1" customWidth="1"/>
    <col min="45" max="45" width="10.28515625" bestFit="1" customWidth="1"/>
    <col min="46" max="46" width="9.85546875" bestFit="1" customWidth="1"/>
    <col min="47" max="47" width="10.140625" bestFit="1" customWidth="1"/>
    <col min="48" max="48" width="9.28515625" bestFit="1" customWidth="1"/>
    <col min="49" max="49" width="9.5703125" bestFit="1" customWidth="1"/>
    <col min="50" max="50" width="10.42578125" bestFit="1" customWidth="1"/>
    <col min="51" max="51" width="8.85546875" bestFit="1" customWidth="1"/>
    <col min="52" max="52" width="9" bestFit="1" customWidth="1"/>
    <col min="53" max="53" width="7.28515625" bestFit="1" customWidth="1"/>
    <col min="54" max="54" width="9.7109375" bestFit="1" customWidth="1"/>
    <col min="55" max="55" width="6.7109375" bestFit="1" customWidth="1"/>
    <col min="56" max="56" width="5.28515625" bestFit="1" customWidth="1"/>
    <col min="57" max="57" width="4.140625" bestFit="1" customWidth="1"/>
    <col min="58" max="58" width="4.7109375" bestFit="1" customWidth="1"/>
    <col min="59" max="59" width="5.7109375" bestFit="1" customWidth="1"/>
    <col min="60" max="60" width="5.85546875" bestFit="1" customWidth="1"/>
    <col min="61" max="61" width="7" bestFit="1" customWidth="1"/>
    <col min="62" max="62" width="5.5703125" bestFit="1" customWidth="1"/>
    <col min="63" max="63" width="8.85546875" bestFit="1" customWidth="1"/>
    <col min="64" max="64" width="4.5703125" bestFit="1" customWidth="1"/>
    <col min="65" max="65" width="5.42578125" bestFit="1" customWidth="1"/>
    <col min="66" max="66" width="5.7109375" bestFit="1" customWidth="1"/>
    <col min="67" max="67" width="5.5703125" bestFit="1" customWidth="1"/>
    <col min="68" max="68" width="5.7109375" bestFit="1" customWidth="1"/>
    <col min="69" max="69" width="9.42578125" bestFit="1" customWidth="1"/>
    <col min="70" max="70" width="6.7109375" bestFit="1" customWidth="1"/>
    <col min="71" max="71" width="6.140625" bestFit="1" customWidth="1"/>
    <col min="72" max="72" width="6.42578125" bestFit="1" customWidth="1"/>
    <col min="73" max="73" width="6.85546875" bestFit="1" customWidth="1"/>
    <col min="74" max="74" width="5.5703125" bestFit="1" customWidth="1"/>
    <col min="75" max="75" width="6.5703125" bestFit="1" customWidth="1"/>
    <col min="76" max="76" width="5.7109375" bestFit="1" customWidth="1"/>
    <col min="77" max="77" width="4.42578125" bestFit="1" customWidth="1"/>
    <col min="78" max="78" width="5.5703125" bestFit="1" customWidth="1"/>
    <col min="79" max="79" width="5.28515625" bestFit="1" customWidth="1"/>
    <col min="80" max="80" width="7.7109375" bestFit="1" customWidth="1"/>
    <col min="81" max="81" width="8.28515625" bestFit="1" customWidth="1"/>
    <col min="82" max="82" width="10.140625" bestFit="1" customWidth="1"/>
    <col min="83" max="83" width="17.85546875" bestFit="1" customWidth="1"/>
    <col min="84" max="84" width="8.85546875" bestFit="1" customWidth="1"/>
  </cols>
  <sheetData>
    <row r="1" spans="1:5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356</v>
      </c>
      <c r="AE1" s="2" t="s">
        <v>31</v>
      </c>
      <c r="AF1" s="2" t="s">
        <v>32</v>
      </c>
      <c r="AG1" s="2" t="s">
        <v>2989</v>
      </c>
      <c r="AH1" s="1" t="s">
        <v>2990</v>
      </c>
      <c r="AI1" s="1" t="s">
        <v>726</v>
      </c>
      <c r="AJ1" s="1" t="s">
        <v>703</v>
      </c>
      <c r="AK1" s="1" t="s">
        <v>725</v>
      </c>
      <c r="AL1" s="1" t="s">
        <v>727</v>
      </c>
      <c r="AM1" s="1" t="s">
        <v>728</v>
      </c>
      <c r="AN1" s="1" t="s">
        <v>30</v>
      </c>
      <c r="AO1" s="1" t="s">
        <v>731</v>
      </c>
      <c r="AP1" s="1" t="s">
        <v>695</v>
      </c>
      <c r="AQ1" s="1" t="s">
        <v>696</v>
      </c>
      <c r="AR1" s="1" t="s">
        <v>19</v>
      </c>
      <c r="AS1" s="1" t="s">
        <v>697</v>
      </c>
      <c r="AT1" s="1" t="s">
        <v>698</v>
      </c>
      <c r="AU1" s="1" t="s">
        <v>699</v>
      </c>
      <c r="AV1" s="1" t="s">
        <v>700</v>
      </c>
      <c r="AW1" s="1" t="s">
        <v>701</v>
      </c>
      <c r="AX1" s="1" t="s">
        <v>702</v>
      </c>
      <c r="AY1" s="1" t="s">
        <v>2991</v>
      </c>
    </row>
    <row r="2" spans="1:51" x14ac:dyDescent="0.25">
      <c r="A2" s="2" t="s">
        <v>150</v>
      </c>
      <c r="B2" s="2">
        <v>2019</v>
      </c>
      <c r="C2" s="2">
        <v>1</v>
      </c>
      <c r="D2" s="2" t="s">
        <v>151</v>
      </c>
      <c r="E2" s="2" t="s">
        <v>35</v>
      </c>
      <c r="F2" s="2">
        <v>12</v>
      </c>
      <c r="G2" s="2">
        <v>8</v>
      </c>
      <c r="H2" s="2">
        <v>33</v>
      </c>
      <c r="I2" s="2">
        <v>33</v>
      </c>
      <c r="J2" s="2">
        <v>0</v>
      </c>
      <c r="K2" s="2">
        <v>0</v>
      </c>
      <c r="L2" s="2">
        <v>0</v>
      </c>
      <c r="M2" s="2">
        <v>523</v>
      </c>
      <c r="N2" s="2">
        <v>150</v>
      </c>
      <c r="O2" s="2">
        <v>84</v>
      </c>
      <c r="P2" s="2">
        <v>30</v>
      </c>
      <c r="Q2" s="2">
        <v>84</v>
      </c>
      <c r="R2" s="2">
        <v>235</v>
      </c>
      <c r="S2" s="2">
        <v>0.23400000000000001</v>
      </c>
      <c r="T2" s="2">
        <v>5</v>
      </c>
      <c r="U2" s="2">
        <v>7</v>
      </c>
      <c r="V2" s="2">
        <v>5</v>
      </c>
      <c r="W2" s="2">
        <v>0</v>
      </c>
      <c r="X2" s="2">
        <v>747</v>
      </c>
      <c r="Y2" s="2">
        <v>0</v>
      </c>
      <c r="Z2" s="2">
        <v>91</v>
      </c>
      <c r="AA2" s="2">
        <v>11</v>
      </c>
      <c r="AB2" s="2">
        <v>4</v>
      </c>
      <c r="AC2" s="2">
        <v>13</v>
      </c>
      <c r="AD2" s="2" t="s">
        <v>449</v>
      </c>
      <c r="AE2" s="2"/>
      <c r="AF2" s="2"/>
      <c r="AG2" s="2" t="s">
        <v>732</v>
      </c>
      <c r="AH2" s="1" t="s">
        <v>733</v>
      </c>
      <c r="AI2" s="1" t="s">
        <v>6</v>
      </c>
      <c r="AJ2" s="1">
        <v>1.3422562141491394</v>
      </c>
      <c r="AK2" s="1">
        <v>12.131931166347993</v>
      </c>
      <c r="AL2" s="1">
        <v>15.848484848484848</v>
      </c>
      <c r="AM2" s="1">
        <v>33</v>
      </c>
      <c r="AN2" s="1">
        <v>14</v>
      </c>
      <c r="AO2" s="1" t="s">
        <v>734</v>
      </c>
      <c r="AP2" s="1">
        <v>5</v>
      </c>
      <c r="AQ2" s="1">
        <v>1</v>
      </c>
      <c r="AR2" s="1">
        <v>4.34</v>
      </c>
      <c r="AS2" s="1">
        <v>174</v>
      </c>
      <c r="AT2" s="1">
        <v>188</v>
      </c>
      <c r="AU2" s="1">
        <v>214</v>
      </c>
      <c r="AV2" s="1">
        <v>5</v>
      </c>
      <c r="AW2" s="1">
        <v>7</v>
      </c>
      <c r="AX2" s="1">
        <v>49</v>
      </c>
      <c r="AY2" s="1">
        <v>3314</v>
      </c>
    </row>
    <row r="3" spans="1:51" x14ac:dyDescent="0.25">
      <c r="A3" s="2" t="s">
        <v>152</v>
      </c>
      <c r="B3" s="2">
        <v>2019</v>
      </c>
      <c r="C3" s="2">
        <v>1</v>
      </c>
      <c r="D3" s="2" t="s">
        <v>151</v>
      </c>
      <c r="E3" s="2" t="s">
        <v>35</v>
      </c>
      <c r="F3" s="2">
        <v>13</v>
      </c>
      <c r="G3" s="2">
        <v>14</v>
      </c>
      <c r="H3" s="2">
        <v>32</v>
      </c>
      <c r="I3" s="2">
        <v>32</v>
      </c>
      <c r="J3" s="2">
        <v>0</v>
      </c>
      <c r="K3" s="2">
        <v>0</v>
      </c>
      <c r="L3" s="2">
        <v>0</v>
      </c>
      <c r="M3" s="2">
        <v>550</v>
      </c>
      <c r="N3" s="2">
        <v>184</v>
      </c>
      <c r="O3" s="2">
        <v>90</v>
      </c>
      <c r="P3" s="2">
        <v>29</v>
      </c>
      <c r="Q3" s="2">
        <v>57</v>
      </c>
      <c r="R3" s="2">
        <v>158</v>
      </c>
      <c r="S3" s="2">
        <v>0.26</v>
      </c>
      <c r="T3" s="2">
        <v>4</v>
      </c>
      <c r="U3" s="2">
        <v>4</v>
      </c>
      <c r="V3" s="2">
        <v>2</v>
      </c>
      <c r="W3" s="2">
        <v>0</v>
      </c>
      <c r="X3" s="2">
        <v>777</v>
      </c>
      <c r="Y3" s="2">
        <v>0</v>
      </c>
      <c r="Z3" s="2">
        <v>95</v>
      </c>
      <c r="AA3" s="2">
        <v>2</v>
      </c>
      <c r="AB3" s="2">
        <v>5</v>
      </c>
      <c r="AC3" s="2">
        <v>14</v>
      </c>
      <c r="AD3" s="2" t="s">
        <v>450</v>
      </c>
      <c r="AE3" s="2"/>
      <c r="AF3" s="2"/>
      <c r="AG3" s="2" t="s">
        <v>735</v>
      </c>
      <c r="AH3" s="1" t="s">
        <v>736</v>
      </c>
      <c r="AI3" s="1" t="s">
        <v>26</v>
      </c>
      <c r="AJ3" s="1">
        <v>1.3145454545454545</v>
      </c>
      <c r="AK3" s="1">
        <v>7.7563636363636359</v>
      </c>
      <c r="AL3" s="1">
        <v>17.1875</v>
      </c>
      <c r="AM3" s="1">
        <v>33</v>
      </c>
      <c r="AN3" s="1">
        <v>15</v>
      </c>
      <c r="AO3" s="1" t="s">
        <v>737</v>
      </c>
      <c r="AP3" s="1">
        <v>6</v>
      </c>
      <c r="AQ3" s="1">
        <v>0</v>
      </c>
      <c r="AR3" s="1">
        <v>4.42</v>
      </c>
      <c r="AS3" s="1">
        <v>168</v>
      </c>
      <c r="AT3" s="1">
        <v>180</v>
      </c>
      <c r="AU3" s="1">
        <v>207</v>
      </c>
      <c r="AV3" s="1">
        <v>7</v>
      </c>
      <c r="AW3" s="1">
        <v>5</v>
      </c>
      <c r="AX3" s="1">
        <v>50</v>
      </c>
      <c r="AY3" s="1">
        <v>3315</v>
      </c>
    </row>
    <row r="4" spans="1:51" x14ac:dyDescent="0.25">
      <c r="A4" s="2" t="s">
        <v>153</v>
      </c>
      <c r="B4" s="2">
        <v>2019</v>
      </c>
      <c r="C4" s="2">
        <v>1</v>
      </c>
      <c r="D4" s="2" t="s">
        <v>151</v>
      </c>
      <c r="E4" s="2" t="s">
        <v>35</v>
      </c>
      <c r="F4" s="2">
        <v>10</v>
      </c>
      <c r="G4" s="2">
        <v>4</v>
      </c>
      <c r="H4" s="2">
        <v>23</v>
      </c>
      <c r="I4" s="2">
        <v>23</v>
      </c>
      <c r="J4" s="2">
        <v>0</v>
      </c>
      <c r="K4" s="2">
        <v>0</v>
      </c>
      <c r="L4" s="2">
        <v>0</v>
      </c>
      <c r="M4" s="2">
        <v>438</v>
      </c>
      <c r="N4" s="2">
        <v>117</v>
      </c>
      <c r="O4" s="2">
        <v>47</v>
      </c>
      <c r="P4" s="2">
        <v>15</v>
      </c>
      <c r="Q4" s="2">
        <v>21</v>
      </c>
      <c r="R4" s="2">
        <v>135</v>
      </c>
      <c r="S4" s="2">
        <v>0.22</v>
      </c>
      <c r="T4" s="2">
        <v>2</v>
      </c>
      <c r="U4" s="2">
        <v>1</v>
      </c>
      <c r="V4" s="2">
        <v>3</v>
      </c>
      <c r="W4" s="2">
        <v>0</v>
      </c>
      <c r="X4" s="2">
        <v>562</v>
      </c>
      <c r="Y4" s="2">
        <v>0</v>
      </c>
      <c r="Z4" s="2">
        <v>48</v>
      </c>
      <c r="AA4" s="2">
        <v>4</v>
      </c>
      <c r="AB4" s="2">
        <v>3</v>
      </c>
      <c r="AC4" s="2">
        <v>12</v>
      </c>
      <c r="AD4" s="2" t="s">
        <v>451</v>
      </c>
      <c r="AE4" s="2"/>
      <c r="AF4" s="2"/>
      <c r="AG4" s="2" t="s">
        <v>738</v>
      </c>
      <c r="AH4" s="2" t="s">
        <v>739</v>
      </c>
      <c r="AI4" s="2" t="s">
        <v>26</v>
      </c>
      <c r="AJ4" s="2">
        <v>0.9452054794520548</v>
      </c>
      <c r="AK4" s="2">
        <v>8.3219178082191778</v>
      </c>
      <c r="AL4" s="2">
        <v>19.043478260869566</v>
      </c>
      <c r="AM4" s="2">
        <v>33</v>
      </c>
      <c r="AN4" s="2">
        <v>16</v>
      </c>
      <c r="AO4" s="2" t="s">
        <v>739</v>
      </c>
      <c r="AP4" s="2">
        <v>12</v>
      </c>
      <c r="AQ4" s="2">
        <v>0</v>
      </c>
      <c r="AR4" s="2">
        <v>2.9</v>
      </c>
      <c r="AS4" s="2">
        <v>170</v>
      </c>
      <c r="AT4" s="2">
        <v>181</v>
      </c>
      <c r="AU4" s="2">
        <v>208</v>
      </c>
      <c r="AV4" s="2">
        <v>12</v>
      </c>
      <c r="AW4" s="2">
        <v>8</v>
      </c>
      <c r="AX4" s="2">
        <v>52</v>
      </c>
      <c r="AY4" s="2">
        <v>3316</v>
      </c>
    </row>
    <row r="5" spans="1:51" x14ac:dyDescent="0.25">
      <c r="A5" s="2" t="s">
        <v>154</v>
      </c>
      <c r="B5" s="2">
        <v>2019</v>
      </c>
      <c r="C5" s="2">
        <v>1</v>
      </c>
      <c r="D5" s="2" t="s">
        <v>151</v>
      </c>
      <c r="E5" s="2" t="s">
        <v>35</v>
      </c>
      <c r="F5" s="2">
        <v>7</v>
      </c>
      <c r="G5" s="2">
        <v>5</v>
      </c>
      <c r="H5" s="2">
        <v>17</v>
      </c>
      <c r="I5" s="2">
        <v>15</v>
      </c>
      <c r="J5" s="2">
        <v>0</v>
      </c>
      <c r="K5" s="2">
        <v>0</v>
      </c>
      <c r="L5" s="2">
        <v>0</v>
      </c>
      <c r="M5" s="2">
        <v>250</v>
      </c>
      <c r="N5" s="2">
        <v>72</v>
      </c>
      <c r="O5" s="2">
        <v>33</v>
      </c>
      <c r="P5" s="2">
        <v>14</v>
      </c>
      <c r="Q5" s="2">
        <v>27</v>
      </c>
      <c r="R5" s="2">
        <v>71</v>
      </c>
      <c r="S5" s="2">
        <v>0.22900000000000001</v>
      </c>
      <c r="T5" s="2">
        <v>4</v>
      </c>
      <c r="U5" s="2">
        <v>2</v>
      </c>
      <c r="V5" s="2">
        <v>4</v>
      </c>
      <c r="W5" s="2">
        <v>0</v>
      </c>
      <c r="X5" s="2">
        <v>349</v>
      </c>
      <c r="Y5" s="2">
        <v>0</v>
      </c>
      <c r="Z5" s="2">
        <v>40</v>
      </c>
      <c r="AA5" s="2">
        <v>3</v>
      </c>
      <c r="AB5" s="2">
        <v>0</v>
      </c>
      <c r="AC5" s="2">
        <v>5</v>
      </c>
      <c r="AD5" s="2" t="s">
        <v>452</v>
      </c>
      <c r="AE5" s="2"/>
      <c r="AF5" s="2"/>
      <c r="AG5" s="2" t="s">
        <v>740</v>
      </c>
      <c r="AH5" s="2" t="s">
        <v>723</v>
      </c>
      <c r="AI5" s="2" t="s">
        <v>6</v>
      </c>
      <c r="AJ5" s="2">
        <v>1.1880000000000002</v>
      </c>
      <c r="AK5" s="2">
        <v>7.668000000000001</v>
      </c>
      <c r="AL5" s="2">
        <v>14.705882352941176</v>
      </c>
      <c r="AM5" s="2">
        <v>33</v>
      </c>
      <c r="AN5" s="2">
        <v>17</v>
      </c>
      <c r="AO5" s="2" t="s">
        <v>741</v>
      </c>
      <c r="AP5" s="2">
        <v>8</v>
      </c>
      <c r="AQ5" s="2">
        <v>1</v>
      </c>
      <c r="AR5" s="2">
        <v>3.56</v>
      </c>
      <c r="AS5" s="2">
        <v>167</v>
      </c>
      <c r="AT5" s="2">
        <v>180</v>
      </c>
      <c r="AU5" s="2">
        <v>206</v>
      </c>
      <c r="AV5" s="2">
        <v>6</v>
      </c>
      <c r="AW5" s="2">
        <v>9</v>
      </c>
      <c r="AX5" s="2">
        <v>48</v>
      </c>
      <c r="AY5" s="2">
        <v>3317</v>
      </c>
    </row>
    <row r="6" spans="1:51" x14ac:dyDescent="0.25">
      <c r="A6" s="2" t="s">
        <v>318</v>
      </c>
      <c r="B6" s="2">
        <v>2019</v>
      </c>
      <c r="C6" s="2">
        <v>1</v>
      </c>
      <c r="D6" s="2" t="s">
        <v>151</v>
      </c>
      <c r="E6" s="2" t="s">
        <v>35</v>
      </c>
      <c r="F6" s="2">
        <v>4</v>
      </c>
      <c r="G6" s="2">
        <v>5</v>
      </c>
      <c r="H6" s="2">
        <v>66</v>
      </c>
      <c r="I6" s="2">
        <v>1</v>
      </c>
      <c r="J6" s="2">
        <v>0</v>
      </c>
      <c r="K6" s="2">
        <v>0</v>
      </c>
      <c r="L6" s="2">
        <v>18</v>
      </c>
      <c r="M6" s="2">
        <v>215</v>
      </c>
      <c r="N6" s="2">
        <v>67</v>
      </c>
      <c r="O6" s="2">
        <v>28</v>
      </c>
      <c r="P6" s="2">
        <v>5</v>
      </c>
      <c r="Q6" s="2">
        <v>36</v>
      </c>
      <c r="R6" s="2">
        <v>87</v>
      </c>
      <c r="S6" s="2">
        <v>0.246</v>
      </c>
      <c r="T6" s="2">
        <v>2</v>
      </c>
      <c r="U6" s="2">
        <v>0</v>
      </c>
      <c r="V6" s="2">
        <v>5</v>
      </c>
      <c r="W6" s="2">
        <v>0</v>
      </c>
      <c r="X6" s="2">
        <v>317</v>
      </c>
      <c r="Y6" s="2">
        <v>32</v>
      </c>
      <c r="Z6" s="2">
        <v>30</v>
      </c>
      <c r="AA6" s="2">
        <v>2</v>
      </c>
      <c r="AB6" s="2">
        <v>2</v>
      </c>
      <c r="AC6" s="2">
        <v>6</v>
      </c>
      <c r="AD6" s="2" t="s">
        <v>617</v>
      </c>
      <c r="AE6" s="2" t="s">
        <v>318</v>
      </c>
      <c r="AF6" s="2">
        <v>1000</v>
      </c>
      <c r="AG6" s="2" t="s">
        <v>742</v>
      </c>
      <c r="AH6" s="2" t="s">
        <v>743</v>
      </c>
      <c r="AI6" s="2" t="s">
        <v>26</v>
      </c>
      <c r="AJ6" s="2">
        <v>1.4372093023255812</v>
      </c>
      <c r="AK6" s="2">
        <v>10.925581395348837</v>
      </c>
      <c r="AL6" s="2">
        <v>3.2575757575757578</v>
      </c>
      <c r="AM6" s="2">
        <v>33</v>
      </c>
      <c r="AN6" s="2">
        <v>18</v>
      </c>
      <c r="AO6" s="2" t="s">
        <v>743</v>
      </c>
      <c r="AP6" s="2">
        <v>4</v>
      </c>
      <c r="AQ6" s="2">
        <v>0</v>
      </c>
      <c r="AR6" s="2">
        <v>3.52</v>
      </c>
      <c r="AS6" s="2">
        <v>174</v>
      </c>
      <c r="AT6" s="2">
        <v>187</v>
      </c>
      <c r="AU6" s="2">
        <v>213</v>
      </c>
      <c r="AV6" s="2">
        <v>6</v>
      </c>
      <c r="AW6" s="2">
        <v>4</v>
      </c>
      <c r="AX6" s="2">
        <v>15</v>
      </c>
      <c r="AY6" s="2">
        <v>3318</v>
      </c>
    </row>
    <row r="7" spans="1:51" x14ac:dyDescent="0.25">
      <c r="A7" s="2" t="s">
        <v>319</v>
      </c>
      <c r="B7" s="2">
        <v>2019</v>
      </c>
      <c r="C7" s="2">
        <v>1</v>
      </c>
      <c r="D7" s="2" t="s">
        <v>151</v>
      </c>
      <c r="E7" s="2" t="s">
        <v>35</v>
      </c>
      <c r="F7" s="2">
        <v>5</v>
      </c>
      <c r="G7" s="2">
        <v>5</v>
      </c>
      <c r="H7" s="2">
        <v>23</v>
      </c>
      <c r="I7" s="2">
        <v>15</v>
      </c>
      <c r="J7" s="2">
        <v>0</v>
      </c>
      <c r="K7" s="2">
        <v>0</v>
      </c>
      <c r="L7" s="2">
        <v>1</v>
      </c>
      <c r="M7" s="2">
        <v>254</v>
      </c>
      <c r="N7" s="2">
        <v>86</v>
      </c>
      <c r="O7" s="2">
        <v>50</v>
      </c>
      <c r="P7" s="2">
        <v>23</v>
      </c>
      <c r="Q7" s="2">
        <v>30</v>
      </c>
      <c r="R7" s="2">
        <v>68</v>
      </c>
      <c r="S7" s="2">
        <v>0.26300000000000001</v>
      </c>
      <c r="T7" s="2">
        <v>0</v>
      </c>
      <c r="U7" s="2">
        <v>3</v>
      </c>
      <c r="V7" s="2">
        <v>6</v>
      </c>
      <c r="W7" s="2">
        <v>0</v>
      </c>
      <c r="X7" s="2">
        <v>369</v>
      </c>
      <c r="Y7" s="2">
        <v>3</v>
      </c>
      <c r="Z7" s="2">
        <v>55</v>
      </c>
      <c r="AA7" s="2">
        <v>1</v>
      </c>
      <c r="AB7" s="2">
        <v>5</v>
      </c>
      <c r="AC7" s="2">
        <v>3</v>
      </c>
      <c r="AD7" s="2" t="s">
        <v>618</v>
      </c>
      <c r="AE7" s="2"/>
      <c r="AF7" s="2">
        <v>254</v>
      </c>
      <c r="AG7" s="2" t="s">
        <v>744</v>
      </c>
      <c r="AH7" s="2" t="s">
        <v>745</v>
      </c>
      <c r="AI7" s="2" t="s">
        <v>26</v>
      </c>
      <c r="AJ7" s="2">
        <v>1.3700787401574803</v>
      </c>
      <c r="AK7" s="2">
        <v>7.228346456692913</v>
      </c>
      <c r="AL7" s="2">
        <v>11.043478260869565</v>
      </c>
      <c r="AM7" s="2">
        <v>33</v>
      </c>
      <c r="AN7" s="2">
        <v>19</v>
      </c>
      <c r="AO7" s="2" t="s">
        <v>746</v>
      </c>
      <c r="AP7" s="2">
        <v>5</v>
      </c>
      <c r="AQ7" s="2">
        <v>0</v>
      </c>
      <c r="AR7" s="2">
        <v>5.31</v>
      </c>
      <c r="AS7" s="2">
        <v>166</v>
      </c>
      <c r="AT7" s="2">
        <v>178</v>
      </c>
      <c r="AU7" s="2">
        <v>205</v>
      </c>
      <c r="AV7" s="2">
        <v>7</v>
      </c>
      <c r="AW7" s="2">
        <v>4</v>
      </c>
      <c r="AX7" s="2">
        <v>15</v>
      </c>
      <c r="AY7" s="2">
        <v>3319</v>
      </c>
    </row>
    <row r="8" spans="1:51" x14ac:dyDescent="0.25">
      <c r="A8" s="2" t="s">
        <v>320</v>
      </c>
      <c r="B8" s="2">
        <v>2019</v>
      </c>
      <c r="C8" s="2">
        <v>1</v>
      </c>
      <c r="D8" s="2" t="s">
        <v>151</v>
      </c>
      <c r="E8" s="2" t="s">
        <v>35</v>
      </c>
      <c r="F8" s="2">
        <v>3</v>
      </c>
      <c r="G8" s="2">
        <v>5</v>
      </c>
      <c r="H8" s="2">
        <v>27</v>
      </c>
      <c r="I8" s="2">
        <v>9</v>
      </c>
      <c r="J8" s="2">
        <v>0</v>
      </c>
      <c r="K8" s="2">
        <v>0</v>
      </c>
      <c r="L8" s="2">
        <v>2</v>
      </c>
      <c r="M8" s="2">
        <v>228</v>
      </c>
      <c r="N8" s="2">
        <v>81</v>
      </c>
      <c r="O8" s="2">
        <v>54</v>
      </c>
      <c r="P8" s="2">
        <v>12</v>
      </c>
      <c r="Q8" s="2">
        <v>35</v>
      </c>
      <c r="R8" s="2">
        <v>58</v>
      </c>
      <c r="S8" s="2">
        <v>0.27600000000000002</v>
      </c>
      <c r="T8" s="2">
        <v>2</v>
      </c>
      <c r="U8" s="2">
        <v>3</v>
      </c>
      <c r="V8" s="2">
        <v>4</v>
      </c>
      <c r="W8" s="2">
        <v>1</v>
      </c>
      <c r="X8" s="2">
        <v>338</v>
      </c>
      <c r="Y8" s="2">
        <v>9</v>
      </c>
      <c r="Z8" s="2">
        <v>55</v>
      </c>
      <c r="AA8" s="2">
        <v>3</v>
      </c>
      <c r="AB8" s="2">
        <v>2</v>
      </c>
      <c r="AC8" s="2">
        <v>9</v>
      </c>
      <c r="AD8" s="2" t="s">
        <v>619</v>
      </c>
      <c r="AE8" s="2"/>
      <c r="AF8" s="2">
        <v>228</v>
      </c>
      <c r="AG8" s="2" t="s">
        <v>738</v>
      </c>
      <c r="AH8" s="1" t="s">
        <v>747</v>
      </c>
      <c r="AI8" s="1" t="s">
        <v>26</v>
      </c>
      <c r="AJ8" s="1">
        <v>1.5263157894736843</v>
      </c>
      <c r="AK8" s="1">
        <v>6.8684210526315796</v>
      </c>
      <c r="AL8" s="1">
        <v>8.4444444444444446</v>
      </c>
      <c r="AM8" s="1">
        <v>33</v>
      </c>
      <c r="AN8" s="1">
        <v>20</v>
      </c>
      <c r="AO8" s="1" t="s">
        <v>748</v>
      </c>
      <c r="AP8" s="1">
        <v>3</v>
      </c>
      <c r="AQ8" s="1">
        <v>0</v>
      </c>
      <c r="AR8" s="1">
        <v>6.39</v>
      </c>
      <c r="AS8" s="1">
        <v>164</v>
      </c>
      <c r="AT8" s="1">
        <v>177</v>
      </c>
      <c r="AU8" s="1">
        <v>204</v>
      </c>
      <c r="AV8" s="1">
        <v>5</v>
      </c>
      <c r="AW8" s="1">
        <v>3</v>
      </c>
      <c r="AX8" s="1">
        <v>15</v>
      </c>
      <c r="AY8" s="1">
        <v>3320</v>
      </c>
    </row>
    <row r="9" spans="1:51" x14ac:dyDescent="0.25">
      <c r="A9" s="2" t="s">
        <v>321</v>
      </c>
      <c r="B9" s="2">
        <v>2019</v>
      </c>
      <c r="C9" s="2">
        <v>1</v>
      </c>
      <c r="D9" s="2" t="s">
        <v>151</v>
      </c>
      <c r="E9" s="2" t="s">
        <v>35</v>
      </c>
      <c r="F9" s="2">
        <v>5</v>
      </c>
      <c r="G9" s="2">
        <v>5</v>
      </c>
      <c r="H9" s="2">
        <v>54</v>
      </c>
      <c r="I9" s="2">
        <v>0</v>
      </c>
      <c r="J9" s="2">
        <v>0</v>
      </c>
      <c r="K9" s="2">
        <v>0</v>
      </c>
      <c r="L9" s="2">
        <v>1</v>
      </c>
      <c r="M9" s="2">
        <v>212</v>
      </c>
      <c r="N9" s="2">
        <v>72</v>
      </c>
      <c r="O9" s="2">
        <v>37</v>
      </c>
      <c r="P9" s="2">
        <v>8</v>
      </c>
      <c r="Q9" s="2">
        <v>27</v>
      </c>
      <c r="R9" s="2">
        <v>79</v>
      </c>
      <c r="S9" s="2">
        <v>0.26200000000000001</v>
      </c>
      <c r="T9" s="2">
        <v>4</v>
      </c>
      <c r="U9" s="2">
        <v>9</v>
      </c>
      <c r="V9" s="2">
        <v>3</v>
      </c>
      <c r="W9" s="2">
        <v>2</v>
      </c>
      <c r="X9" s="2">
        <v>310</v>
      </c>
      <c r="Y9" s="2">
        <v>13</v>
      </c>
      <c r="Z9" s="2">
        <v>37</v>
      </c>
      <c r="AA9" s="2">
        <v>1</v>
      </c>
      <c r="AB9" s="2">
        <v>3</v>
      </c>
      <c r="AC9" s="2">
        <v>2</v>
      </c>
      <c r="AD9" s="2" t="s">
        <v>620</v>
      </c>
      <c r="AE9" s="2"/>
      <c r="AF9" s="2">
        <v>212</v>
      </c>
      <c r="AG9" s="2" t="s">
        <v>749</v>
      </c>
      <c r="AH9" s="1" t="s">
        <v>750</v>
      </c>
      <c r="AI9" s="1" t="s">
        <v>26</v>
      </c>
      <c r="AJ9" s="1">
        <v>1.4009433962264151</v>
      </c>
      <c r="AK9" s="1">
        <v>10.061320754716981</v>
      </c>
      <c r="AL9" s="1">
        <v>3.925925925925926</v>
      </c>
      <c r="AM9" s="1">
        <v>33</v>
      </c>
      <c r="AN9" s="1">
        <v>21</v>
      </c>
      <c r="AO9" s="1" t="s">
        <v>750</v>
      </c>
      <c r="AP9" s="1">
        <v>4</v>
      </c>
      <c r="AQ9" s="1">
        <v>0</v>
      </c>
      <c r="AR9" s="1">
        <v>4.71</v>
      </c>
      <c r="AS9" s="1">
        <v>174</v>
      </c>
      <c r="AT9" s="1">
        <v>185</v>
      </c>
      <c r="AU9" s="1">
        <v>212</v>
      </c>
      <c r="AV9" s="1">
        <v>6</v>
      </c>
      <c r="AW9" s="1">
        <v>4</v>
      </c>
      <c r="AX9" s="1">
        <v>15</v>
      </c>
      <c r="AY9" s="1">
        <v>3321</v>
      </c>
    </row>
    <row r="10" spans="1:51" x14ac:dyDescent="0.25">
      <c r="A10" s="2" t="s">
        <v>322</v>
      </c>
      <c r="B10" s="2">
        <v>2019</v>
      </c>
      <c r="C10" s="2">
        <v>1</v>
      </c>
      <c r="D10" s="2" t="s">
        <v>151</v>
      </c>
      <c r="E10" s="2" t="s">
        <v>35</v>
      </c>
      <c r="F10" s="2">
        <v>4</v>
      </c>
      <c r="G10" s="2">
        <v>3</v>
      </c>
      <c r="H10" s="2">
        <v>12</v>
      </c>
      <c r="I10" s="2">
        <v>12</v>
      </c>
      <c r="J10" s="2">
        <v>0</v>
      </c>
      <c r="K10" s="2">
        <v>0</v>
      </c>
      <c r="L10" s="2">
        <v>0</v>
      </c>
      <c r="M10" s="2">
        <v>193</v>
      </c>
      <c r="N10" s="2">
        <v>55</v>
      </c>
      <c r="O10" s="2">
        <v>21</v>
      </c>
      <c r="P10" s="2">
        <v>6</v>
      </c>
      <c r="Q10" s="2">
        <v>14</v>
      </c>
      <c r="R10" s="2">
        <v>69</v>
      </c>
      <c r="S10" s="2">
        <v>0.22700000000000001</v>
      </c>
      <c r="T10" s="2">
        <v>1</v>
      </c>
      <c r="U10" s="2">
        <v>0</v>
      </c>
      <c r="V10" s="2">
        <v>3</v>
      </c>
      <c r="W10" s="2">
        <v>0</v>
      </c>
      <c r="X10" s="2">
        <v>260</v>
      </c>
      <c r="Y10" s="2">
        <v>0</v>
      </c>
      <c r="Z10" s="2">
        <v>22</v>
      </c>
      <c r="AA10" s="2">
        <v>0</v>
      </c>
      <c r="AB10" s="2">
        <v>1</v>
      </c>
      <c r="AC10" s="2">
        <v>4</v>
      </c>
      <c r="AD10" s="2" t="s">
        <v>621</v>
      </c>
      <c r="AE10" s="2"/>
      <c r="AF10" s="2">
        <v>193</v>
      </c>
      <c r="AG10" s="2" t="s">
        <v>751</v>
      </c>
      <c r="AH10" s="1" t="s">
        <v>752</v>
      </c>
      <c r="AI10" s="1" t="s">
        <v>26</v>
      </c>
      <c r="AJ10" s="1">
        <v>1.072538860103627</v>
      </c>
      <c r="AK10" s="1">
        <v>9.652849740932643</v>
      </c>
      <c r="AL10" s="1">
        <v>16.083333333333332</v>
      </c>
      <c r="AM10" s="1">
        <v>33</v>
      </c>
      <c r="AN10" s="1">
        <v>22</v>
      </c>
      <c r="AO10" s="1" t="s">
        <v>753</v>
      </c>
      <c r="AP10" s="1">
        <v>11</v>
      </c>
      <c r="AQ10" s="1">
        <v>0</v>
      </c>
      <c r="AR10" s="1">
        <v>2.94</v>
      </c>
      <c r="AS10" s="1">
        <v>173</v>
      </c>
      <c r="AT10" s="1">
        <v>184</v>
      </c>
      <c r="AU10" s="1">
        <v>211</v>
      </c>
      <c r="AV10" s="1">
        <v>10</v>
      </c>
      <c r="AW10" s="1">
        <v>7</v>
      </c>
      <c r="AX10" s="1">
        <v>15</v>
      </c>
      <c r="AY10" s="1">
        <v>3322</v>
      </c>
    </row>
    <row r="11" spans="1:51" x14ac:dyDescent="0.25">
      <c r="A11" s="2" t="s">
        <v>323</v>
      </c>
      <c r="B11" s="2">
        <v>2019</v>
      </c>
      <c r="C11" s="2">
        <v>1</v>
      </c>
      <c r="D11" s="2" t="s">
        <v>151</v>
      </c>
      <c r="E11" s="2" t="s">
        <v>35</v>
      </c>
      <c r="F11" s="2">
        <v>2</v>
      </c>
      <c r="G11" s="2">
        <v>7</v>
      </c>
      <c r="H11" s="2">
        <v>70</v>
      </c>
      <c r="I11" s="2">
        <v>0</v>
      </c>
      <c r="J11" s="2">
        <v>0</v>
      </c>
      <c r="K11" s="2">
        <v>0</v>
      </c>
      <c r="L11" s="2">
        <v>1</v>
      </c>
      <c r="M11" s="2">
        <v>182</v>
      </c>
      <c r="N11" s="2">
        <v>52</v>
      </c>
      <c r="O11" s="2">
        <v>23</v>
      </c>
      <c r="P11" s="2">
        <v>11</v>
      </c>
      <c r="Q11" s="2">
        <v>17</v>
      </c>
      <c r="R11" s="2">
        <v>42</v>
      </c>
      <c r="S11" s="2">
        <v>0.23200000000000001</v>
      </c>
      <c r="T11" s="2">
        <v>2</v>
      </c>
      <c r="U11" s="2">
        <v>1</v>
      </c>
      <c r="V11" s="2">
        <v>0</v>
      </c>
      <c r="W11" s="2">
        <v>0</v>
      </c>
      <c r="X11" s="2">
        <v>246</v>
      </c>
      <c r="Y11" s="2">
        <v>13</v>
      </c>
      <c r="Z11" s="2">
        <v>27</v>
      </c>
      <c r="AA11" s="2">
        <v>1</v>
      </c>
      <c r="AB11" s="2">
        <v>4</v>
      </c>
      <c r="AC11" s="2">
        <v>5</v>
      </c>
      <c r="AD11" s="2" t="s">
        <v>622</v>
      </c>
      <c r="AE11" s="2"/>
      <c r="AF11" s="2">
        <v>182</v>
      </c>
      <c r="AG11" s="2" t="s">
        <v>754</v>
      </c>
      <c r="AH11" s="1" t="s">
        <v>755</v>
      </c>
      <c r="AI11" s="1" t="s">
        <v>26</v>
      </c>
      <c r="AJ11" s="1">
        <v>1.1373626373626373</v>
      </c>
      <c r="AK11" s="1">
        <v>6.2307692307692308</v>
      </c>
      <c r="AL11" s="1">
        <v>2.6</v>
      </c>
      <c r="AM11" s="1">
        <v>33</v>
      </c>
      <c r="AN11" s="1">
        <v>23</v>
      </c>
      <c r="AO11" s="1" t="s">
        <v>756</v>
      </c>
      <c r="AP11" s="1">
        <v>9</v>
      </c>
      <c r="AQ11" s="1">
        <v>0</v>
      </c>
      <c r="AR11" s="1">
        <v>3.41</v>
      </c>
      <c r="AS11" s="1">
        <v>161</v>
      </c>
      <c r="AT11" s="1">
        <v>175</v>
      </c>
      <c r="AU11" s="1">
        <v>201</v>
      </c>
      <c r="AV11" s="1">
        <v>10</v>
      </c>
      <c r="AW11" s="1">
        <v>6</v>
      </c>
      <c r="AX11" s="1">
        <v>15</v>
      </c>
      <c r="AY11" s="1">
        <v>3323</v>
      </c>
    </row>
    <row r="12" spans="1:51" x14ac:dyDescent="0.25">
      <c r="A12" s="2" t="s">
        <v>175</v>
      </c>
      <c r="B12" s="2">
        <v>2019</v>
      </c>
      <c r="C12" s="2">
        <v>1</v>
      </c>
      <c r="D12" s="2" t="s">
        <v>176</v>
      </c>
      <c r="E12" s="2" t="s">
        <v>35</v>
      </c>
      <c r="F12" s="2">
        <v>10</v>
      </c>
      <c r="G12" s="2">
        <v>11</v>
      </c>
      <c r="H12" s="2">
        <v>33</v>
      </c>
      <c r="I12" s="2">
        <v>33</v>
      </c>
      <c r="J12" s="2">
        <v>0</v>
      </c>
      <c r="K12" s="2">
        <v>0</v>
      </c>
      <c r="L12" s="2">
        <v>0</v>
      </c>
      <c r="M12" s="2">
        <v>524</v>
      </c>
      <c r="N12" s="2">
        <v>148</v>
      </c>
      <c r="O12" s="2">
        <v>74</v>
      </c>
      <c r="P12" s="2">
        <v>22</v>
      </c>
      <c r="Q12" s="2">
        <v>83</v>
      </c>
      <c r="R12" s="2">
        <v>162</v>
      </c>
      <c r="S12" s="2">
        <v>0.22900000000000001</v>
      </c>
      <c r="T12" s="2">
        <v>3</v>
      </c>
      <c r="U12" s="2">
        <v>5</v>
      </c>
      <c r="V12" s="2">
        <v>14</v>
      </c>
      <c r="W12" s="2">
        <v>1</v>
      </c>
      <c r="X12" s="2">
        <v>754</v>
      </c>
      <c r="Y12" s="2">
        <v>0</v>
      </c>
      <c r="Z12" s="2">
        <v>81</v>
      </c>
      <c r="AA12" s="2">
        <v>6</v>
      </c>
      <c r="AB12" s="2">
        <v>5</v>
      </c>
      <c r="AC12" s="2">
        <v>12</v>
      </c>
      <c r="AD12" s="2" t="s">
        <v>469</v>
      </c>
      <c r="AE12" s="2"/>
      <c r="AF12" s="2"/>
      <c r="AG12" s="2" t="s">
        <v>757</v>
      </c>
      <c r="AH12" s="1" t="s">
        <v>758</v>
      </c>
      <c r="AI12" s="1" t="s">
        <v>26</v>
      </c>
      <c r="AJ12" s="1">
        <v>1.3225190839694658</v>
      </c>
      <c r="AK12" s="1">
        <v>8.3473282442748094</v>
      </c>
      <c r="AL12" s="1">
        <v>15.878787878787879</v>
      </c>
      <c r="AM12" s="1">
        <v>31</v>
      </c>
      <c r="AN12" s="1">
        <v>14</v>
      </c>
      <c r="AO12" s="1" t="s">
        <v>758</v>
      </c>
      <c r="AP12" s="1">
        <v>5</v>
      </c>
      <c r="AQ12" s="1">
        <v>0</v>
      </c>
      <c r="AR12" s="1">
        <v>3.81</v>
      </c>
      <c r="AS12" s="1">
        <v>170</v>
      </c>
      <c r="AT12" s="1">
        <v>181</v>
      </c>
      <c r="AU12" s="1">
        <v>208</v>
      </c>
      <c r="AV12" s="1">
        <v>7</v>
      </c>
      <c r="AW12" s="1">
        <v>5</v>
      </c>
      <c r="AX12" s="1">
        <v>49</v>
      </c>
      <c r="AY12" s="1">
        <v>3114</v>
      </c>
    </row>
    <row r="13" spans="1:51" x14ac:dyDescent="0.25">
      <c r="A13" s="2" t="s">
        <v>177</v>
      </c>
      <c r="B13" s="2">
        <v>2019</v>
      </c>
      <c r="C13" s="2">
        <v>1</v>
      </c>
      <c r="D13" s="2" t="s">
        <v>176</v>
      </c>
      <c r="E13" s="2" t="s">
        <v>35</v>
      </c>
      <c r="F13" s="2">
        <v>17</v>
      </c>
      <c r="G13" s="2">
        <v>6</v>
      </c>
      <c r="H13" s="2">
        <v>33</v>
      </c>
      <c r="I13" s="2">
        <v>30</v>
      </c>
      <c r="J13" s="2">
        <v>1</v>
      </c>
      <c r="K13" s="2">
        <v>0</v>
      </c>
      <c r="L13" s="2">
        <v>0</v>
      </c>
      <c r="M13" s="2">
        <v>497</v>
      </c>
      <c r="N13" s="2">
        <v>174</v>
      </c>
      <c r="O13" s="2">
        <v>74</v>
      </c>
      <c r="P13" s="2">
        <v>21</v>
      </c>
      <c r="Q13" s="2">
        <v>47</v>
      </c>
      <c r="R13" s="2">
        <v>173</v>
      </c>
      <c r="S13" s="2">
        <v>0.27</v>
      </c>
      <c r="T13" s="2">
        <v>3</v>
      </c>
      <c r="U13" s="2">
        <v>11</v>
      </c>
      <c r="V13" s="2">
        <v>5</v>
      </c>
      <c r="W13" s="2">
        <v>1</v>
      </c>
      <c r="X13" s="2">
        <v>702</v>
      </c>
      <c r="Y13" s="2">
        <v>1</v>
      </c>
      <c r="Z13" s="2">
        <v>80</v>
      </c>
      <c r="AA13" s="2">
        <v>3</v>
      </c>
      <c r="AB13" s="2">
        <v>2</v>
      </c>
      <c r="AC13" s="2">
        <v>15</v>
      </c>
      <c r="AD13" s="2" t="s">
        <v>470</v>
      </c>
      <c r="AE13" s="2"/>
      <c r="AF13" s="2"/>
      <c r="AG13" s="2" t="s">
        <v>759</v>
      </c>
      <c r="AH13" s="1" t="s">
        <v>760</v>
      </c>
      <c r="AI13" s="1" t="s">
        <v>6</v>
      </c>
      <c r="AJ13" s="1">
        <v>1.3340040241448692</v>
      </c>
      <c r="AK13" s="1">
        <v>9.3983903420523145</v>
      </c>
      <c r="AL13" s="1">
        <v>15.060606060606061</v>
      </c>
      <c r="AM13" s="1">
        <v>31</v>
      </c>
      <c r="AN13" s="1">
        <v>15</v>
      </c>
      <c r="AO13" s="1" t="s">
        <v>761</v>
      </c>
      <c r="AP13" s="1">
        <v>5</v>
      </c>
      <c r="AQ13" s="1">
        <v>1</v>
      </c>
      <c r="AR13" s="1">
        <v>4.0199999999999996</v>
      </c>
      <c r="AS13" s="1">
        <v>172</v>
      </c>
      <c r="AT13" s="1">
        <v>184</v>
      </c>
      <c r="AU13" s="1">
        <v>211</v>
      </c>
      <c r="AV13" s="1">
        <v>5</v>
      </c>
      <c r="AW13" s="1">
        <v>7</v>
      </c>
      <c r="AX13" s="1">
        <v>48</v>
      </c>
      <c r="AY13" s="1">
        <v>3115</v>
      </c>
    </row>
    <row r="14" spans="1:51" x14ac:dyDescent="0.25">
      <c r="A14" s="2" t="s">
        <v>178</v>
      </c>
      <c r="B14" s="2">
        <v>2019</v>
      </c>
      <c r="C14" s="2">
        <v>1</v>
      </c>
      <c r="D14" s="2" t="s">
        <v>176</v>
      </c>
      <c r="E14" s="2" t="s">
        <v>35</v>
      </c>
      <c r="F14" s="2">
        <v>13</v>
      </c>
      <c r="G14" s="2">
        <v>4</v>
      </c>
      <c r="H14" s="2">
        <v>29</v>
      </c>
      <c r="I14" s="2">
        <v>29</v>
      </c>
      <c r="J14" s="2">
        <v>0</v>
      </c>
      <c r="K14" s="2">
        <v>0</v>
      </c>
      <c r="L14" s="2">
        <v>0</v>
      </c>
      <c r="M14" s="2">
        <v>524</v>
      </c>
      <c r="N14" s="2">
        <v>153</v>
      </c>
      <c r="O14" s="2">
        <v>52</v>
      </c>
      <c r="P14" s="2">
        <v>14</v>
      </c>
      <c r="Q14" s="2">
        <v>41</v>
      </c>
      <c r="R14" s="2">
        <v>142</v>
      </c>
      <c r="S14" s="2">
        <v>0.23599999999999999</v>
      </c>
      <c r="T14" s="2">
        <v>1</v>
      </c>
      <c r="U14" s="2">
        <v>3</v>
      </c>
      <c r="V14" s="2">
        <v>7</v>
      </c>
      <c r="W14" s="2">
        <v>0</v>
      </c>
      <c r="X14" s="2">
        <v>701</v>
      </c>
      <c r="Y14" s="2">
        <v>0</v>
      </c>
      <c r="Z14" s="2">
        <v>56</v>
      </c>
      <c r="AA14" s="2">
        <v>3</v>
      </c>
      <c r="AB14" s="2">
        <v>2</v>
      </c>
      <c r="AC14" s="2">
        <v>23</v>
      </c>
      <c r="AD14" s="2" t="s">
        <v>471</v>
      </c>
      <c r="AE14" s="2"/>
      <c r="AF14" s="2"/>
      <c r="AG14" s="2" t="s">
        <v>762</v>
      </c>
      <c r="AH14" s="2" t="s">
        <v>763</v>
      </c>
      <c r="AI14" s="2" t="s">
        <v>26</v>
      </c>
      <c r="AJ14" s="2">
        <v>1.1106870229007635</v>
      </c>
      <c r="AK14" s="2">
        <v>7.3167938931297716</v>
      </c>
      <c r="AL14" s="2">
        <v>18.068965517241381</v>
      </c>
      <c r="AM14" s="2">
        <v>31</v>
      </c>
      <c r="AN14" s="2">
        <v>16</v>
      </c>
      <c r="AO14" s="2" t="s">
        <v>764</v>
      </c>
      <c r="AP14" s="2">
        <v>10</v>
      </c>
      <c r="AQ14" s="2">
        <v>0</v>
      </c>
      <c r="AR14" s="2">
        <v>2.68</v>
      </c>
      <c r="AS14" s="2">
        <v>166</v>
      </c>
      <c r="AT14" s="2">
        <v>179</v>
      </c>
      <c r="AU14" s="2">
        <v>205</v>
      </c>
      <c r="AV14" s="2">
        <v>10</v>
      </c>
      <c r="AW14" s="2">
        <v>7</v>
      </c>
      <c r="AX14" s="2">
        <v>51</v>
      </c>
      <c r="AY14" s="2">
        <v>3116</v>
      </c>
    </row>
    <row r="15" spans="1:51" x14ac:dyDescent="0.25">
      <c r="A15" s="2" t="s">
        <v>179</v>
      </c>
      <c r="B15" s="2">
        <v>2019</v>
      </c>
      <c r="C15" s="2">
        <v>1</v>
      </c>
      <c r="D15" s="2" t="s">
        <v>176</v>
      </c>
      <c r="E15" s="2" t="s">
        <v>35</v>
      </c>
      <c r="F15" s="2">
        <v>8</v>
      </c>
      <c r="G15" s="2">
        <v>6</v>
      </c>
      <c r="H15" s="2">
        <v>21</v>
      </c>
      <c r="I15" s="2">
        <v>21</v>
      </c>
      <c r="J15" s="2">
        <v>0</v>
      </c>
      <c r="K15" s="2">
        <v>0</v>
      </c>
      <c r="L15" s="2">
        <v>0</v>
      </c>
      <c r="M15" s="2">
        <v>351</v>
      </c>
      <c r="N15" s="2">
        <v>109</v>
      </c>
      <c r="O15" s="2">
        <v>59</v>
      </c>
      <c r="P15" s="2">
        <v>23</v>
      </c>
      <c r="Q15" s="2">
        <v>37</v>
      </c>
      <c r="R15" s="2">
        <v>105</v>
      </c>
      <c r="S15" s="2">
        <v>0.24399999999999999</v>
      </c>
      <c r="T15" s="2">
        <v>2</v>
      </c>
      <c r="U15" s="2">
        <v>5</v>
      </c>
      <c r="V15" s="2">
        <v>2</v>
      </c>
      <c r="W15" s="2">
        <v>0</v>
      </c>
      <c r="X15" s="2">
        <v>491</v>
      </c>
      <c r="Y15" s="2">
        <v>0</v>
      </c>
      <c r="Z15" s="2">
        <v>65</v>
      </c>
      <c r="AA15" s="2">
        <v>5</v>
      </c>
      <c r="AB15" s="2">
        <v>1</v>
      </c>
      <c r="AC15" s="2">
        <v>6</v>
      </c>
      <c r="AD15" s="2" t="s">
        <v>472</v>
      </c>
      <c r="AE15" s="2"/>
      <c r="AF15" s="2"/>
      <c r="AG15" s="2" t="s">
        <v>762</v>
      </c>
      <c r="AH15" s="2" t="s">
        <v>765</v>
      </c>
      <c r="AI15" s="2" t="s">
        <v>26</v>
      </c>
      <c r="AJ15" s="2">
        <v>1.2478632478632479</v>
      </c>
      <c r="AK15" s="2">
        <v>8.0769230769230766</v>
      </c>
      <c r="AL15" s="2">
        <v>16.714285714285715</v>
      </c>
      <c r="AM15" s="2">
        <v>31</v>
      </c>
      <c r="AN15" s="2">
        <v>17</v>
      </c>
      <c r="AO15" s="2" t="s">
        <v>766</v>
      </c>
      <c r="AP15" s="2">
        <v>7</v>
      </c>
      <c r="AQ15" s="2">
        <v>0</v>
      </c>
      <c r="AR15" s="2">
        <v>4.54</v>
      </c>
      <c r="AS15" s="2">
        <v>169</v>
      </c>
      <c r="AT15" s="2">
        <v>181</v>
      </c>
      <c r="AU15" s="2">
        <v>208</v>
      </c>
      <c r="AV15" s="2">
        <v>8</v>
      </c>
      <c r="AW15" s="2">
        <v>5</v>
      </c>
      <c r="AX15" s="2">
        <v>50</v>
      </c>
      <c r="AY15" s="2">
        <v>3117</v>
      </c>
    </row>
    <row r="16" spans="1:51" x14ac:dyDescent="0.25">
      <c r="A16" s="2" t="s">
        <v>345</v>
      </c>
      <c r="B16" s="2">
        <v>2019</v>
      </c>
      <c r="C16" s="2">
        <v>1</v>
      </c>
      <c r="D16" s="2" t="s">
        <v>176</v>
      </c>
      <c r="E16" s="2" t="s">
        <v>35</v>
      </c>
      <c r="F16" s="2">
        <v>9</v>
      </c>
      <c r="G16" s="2">
        <v>2</v>
      </c>
      <c r="H16" s="2">
        <v>70</v>
      </c>
      <c r="I16" s="2">
        <v>0</v>
      </c>
      <c r="J16" s="2">
        <v>0</v>
      </c>
      <c r="K16" s="2">
        <v>0</v>
      </c>
      <c r="L16" s="2">
        <v>18</v>
      </c>
      <c r="M16" s="2">
        <v>218</v>
      </c>
      <c r="N16" s="2">
        <v>76</v>
      </c>
      <c r="O16" s="2">
        <v>31</v>
      </c>
      <c r="P16" s="2">
        <v>10</v>
      </c>
      <c r="Q16" s="2">
        <v>26</v>
      </c>
      <c r="R16" s="2">
        <v>106</v>
      </c>
      <c r="S16" s="2">
        <v>0.26600000000000001</v>
      </c>
      <c r="T16" s="2">
        <v>4</v>
      </c>
      <c r="U16" s="2">
        <v>3</v>
      </c>
      <c r="V16" s="2">
        <v>2</v>
      </c>
      <c r="W16" s="2">
        <v>0</v>
      </c>
      <c r="X16" s="2">
        <v>315</v>
      </c>
      <c r="Y16" s="2">
        <v>35</v>
      </c>
      <c r="Z16" s="2">
        <v>34</v>
      </c>
      <c r="AA16" s="2">
        <v>1</v>
      </c>
      <c r="AB16" s="2">
        <v>0</v>
      </c>
      <c r="AC16" s="2">
        <v>6</v>
      </c>
      <c r="AD16" s="2" t="s">
        <v>647</v>
      </c>
      <c r="AE16" s="2" t="s">
        <v>345</v>
      </c>
      <c r="AF16" s="2">
        <v>1000</v>
      </c>
      <c r="AG16" s="2" t="s">
        <v>751</v>
      </c>
      <c r="AH16" s="2" t="s">
        <v>708</v>
      </c>
      <c r="AI16" s="2" t="s">
        <v>26</v>
      </c>
      <c r="AJ16" s="2">
        <v>1.403669724770642</v>
      </c>
      <c r="AK16" s="2">
        <v>13.128440366972477</v>
      </c>
      <c r="AL16" s="2">
        <v>3.1142857142857143</v>
      </c>
      <c r="AM16" s="2">
        <v>31</v>
      </c>
      <c r="AN16" s="2">
        <v>18</v>
      </c>
      <c r="AO16" s="2" t="s">
        <v>708</v>
      </c>
      <c r="AP16" s="2">
        <v>4</v>
      </c>
      <c r="AQ16" s="2">
        <v>0</v>
      </c>
      <c r="AR16" s="2">
        <v>3.84</v>
      </c>
      <c r="AS16" s="2">
        <v>173</v>
      </c>
      <c r="AT16" s="2">
        <v>189</v>
      </c>
      <c r="AU16" s="2">
        <v>215</v>
      </c>
      <c r="AV16" s="2">
        <v>6</v>
      </c>
      <c r="AW16" s="2">
        <v>4</v>
      </c>
      <c r="AX16" s="2">
        <v>15</v>
      </c>
      <c r="AY16" s="2">
        <v>3118</v>
      </c>
    </row>
    <row r="17" spans="1:51" x14ac:dyDescent="0.25">
      <c r="A17" s="2" t="s">
        <v>346</v>
      </c>
      <c r="B17" s="2">
        <v>2019</v>
      </c>
      <c r="C17" s="2">
        <v>1</v>
      </c>
      <c r="D17" s="2" t="s">
        <v>176</v>
      </c>
      <c r="E17" s="2" t="s">
        <v>35</v>
      </c>
      <c r="F17" s="2">
        <v>8</v>
      </c>
      <c r="G17" s="2">
        <v>8</v>
      </c>
      <c r="H17" s="2">
        <v>19</v>
      </c>
      <c r="I17" s="2">
        <v>19</v>
      </c>
      <c r="J17" s="2">
        <v>0</v>
      </c>
      <c r="K17" s="2">
        <v>0</v>
      </c>
      <c r="L17" s="2">
        <v>0</v>
      </c>
      <c r="M17" s="2">
        <v>338</v>
      </c>
      <c r="N17" s="2">
        <v>115</v>
      </c>
      <c r="O17" s="2">
        <v>47</v>
      </c>
      <c r="P17" s="2">
        <v>16</v>
      </c>
      <c r="Q17" s="2">
        <v>39</v>
      </c>
      <c r="R17" s="2">
        <v>91</v>
      </c>
      <c r="S17" s="2">
        <v>0.26500000000000001</v>
      </c>
      <c r="T17" s="2">
        <v>1</v>
      </c>
      <c r="U17" s="2">
        <v>6</v>
      </c>
      <c r="V17" s="2">
        <v>9</v>
      </c>
      <c r="W17" s="2">
        <v>0</v>
      </c>
      <c r="X17" s="2">
        <v>487</v>
      </c>
      <c r="Y17" s="2">
        <v>0</v>
      </c>
      <c r="Z17" s="2">
        <v>50</v>
      </c>
      <c r="AA17" s="2">
        <v>5</v>
      </c>
      <c r="AB17" s="2">
        <v>0</v>
      </c>
      <c r="AC17" s="2">
        <v>16</v>
      </c>
      <c r="AD17" s="2" t="s">
        <v>648</v>
      </c>
      <c r="AE17" s="2"/>
      <c r="AF17" s="2">
        <v>338</v>
      </c>
      <c r="AG17" s="2" t="s">
        <v>767</v>
      </c>
      <c r="AH17" s="2" t="s">
        <v>768</v>
      </c>
      <c r="AI17" s="2" t="s">
        <v>6</v>
      </c>
      <c r="AJ17" s="2">
        <v>1.3668639053254437</v>
      </c>
      <c r="AK17" s="2">
        <v>7.2692307692307692</v>
      </c>
      <c r="AL17" s="2">
        <v>17.789473684210527</v>
      </c>
      <c r="AM17" s="2">
        <v>31</v>
      </c>
      <c r="AN17" s="2">
        <v>19</v>
      </c>
      <c r="AO17" s="2" t="s">
        <v>768</v>
      </c>
      <c r="AP17" s="2">
        <v>5</v>
      </c>
      <c r="AQ17" s="2">
        <v>1</v>
      </c>
      <c r="AR17" s="2">
        <v>3.75</v>
      </c>
      <c r="AS17" s="2">
        <v>166</v>
      </c>
      <c r="AT17" s="2">
        <v>179</v>
      </c>
      <c r="AU17" s="2">
        <v>205</v>
      </c>
      <c r="AV17" s="2">
        <v>4</v>
      </c>
      <c r="AW17" s="2">
        <v>7</v>
      </c>
      <c r="AX17" s="2">
        <v>15</v>
      </c>
      <c r="AY17" s="2">
        <v>3119</v>
      </c>
    </row>
    <row r="18" spans="1:51" x14ac:dyDescent="0.25">
      <c r="A18" s="2" t="s">
        <v>347</v>
      </c>
      <c r="B18" s="2">
        <v>2019</v>
      </c>
      <c r="C18" s="2">
        <v>1</v>
      </c>
      <c r="D18" s="2" t="s">
        <v>176</v>
      </c>
      <c r="E18" s="2" t="s">
        <v>35</v>
      </c>
      <c r="F18" s="2">
        <v>3</v>
      </c>
      <c r="G18" s="2">
        <v>7</v>
      </c>
      <c r="H18" s="2">
        <v>16</v>
      </c>
      <c r="I18" s="2">
        <v>16</v>
      </c>
      <c r="J18" s="2">
        <v>0</v>
      </c>
      <c r="K18" s="2">
        <v>0</v>
      </c>
      <c r="L18" s="2">
        <v>0</v>
      </c>
      <c r="M18" s="2">
        <v>240</v>
      </c>
      <c r="N18" s="2">
        <v>92</v>
      </c>
      <c r="O18" s="2">
        <v>55</v>
      </c>
      <c r="P18" s="2">
        <v>12</v>
      </c>
      <c r="Q18" s="2">
        <v>27</v>
      </c>
      <c r="R18" s="2">
        <v>85</v>
      </c>
      <c r="S18" s="2">
        <v>0.28999999999999998</v>
      </c>
      <c r="T18" s="2">
        <v>2</v>
      </c>
      <c r="U18" s="2">
        <v>2</v>
      </c>
      <c r="V18" s="2">
        <v>4</v>
      </c>
      <c r="W18" s="2">
        <v>0</v>
      </c>
      <c r="X18" s="2">
        <v>360</v>
      </c>
      <c r="Y18" s="2">
        <v>0</v>
      </c>
      <c r="Z18" s="2">
        <v>60</v>
      </c>
      <c r="AA18" s="2">
        <v>6</v>
      </c>
      <c r="AB18" s="2">
        <v>6</v>
      </c>
      <c r="AC18" s="2">
        <v>5</v>
      </c>
      <c r="AD18" s="2" t="s">
        <v>649</v>
      </c>
      <c r="AE18" s="2"/>
      <c r="AF18" s="2">
        <v>240</v>
      </c>
      <c r="AG18" s="2" t="s">
        <v>769</v>
      </c>
      <c r="AH18" s="1" t="s">
        <v>770</v>
      </c>
      <c r="AI18" s="1" t="s">
        <v>26</v>
      </c>
      <c r="AJ18" s="1">
        <v>1.4875</v>
      </c>
      <c r="AK18" s="1">
        <v>9.5625</v>
      </c>
      <c r="AL18" s="1">
        <v>15</v>
      </c>
      <c r="AM18" s="1">
        <v>31</v>
      </c>
      <c r="AN18" s="1">
        <v>20</v>
      </c>
      <c r="AO18" s="1" t="s">
        <v>770</v>
      </c>
      <c r="AP18" s="1">
        <v>4</v>
      </c>
      <c r="AQ18" s="1">
        <v>0</v>
      </c>
      <c r="AR18" s="1">
        <v>6.19</v>
      </c>
      <c r="AS18" s="1">
        <v>173</v>
      </c>
      <c r="AT18" s="1">
        <v>184</v>
      </c>
      <c r="AU18" s="1">
        <v>211</v>
      </c>
      <c r="AV18" s="1">
        <v>5</v>
      </c>
      <c r="AW18" s="1">
        <v>3</v>
      </c>
      <c r="AX18" s="1">
        <v>15</v>
      </c>
      <c r="AY18" s="1">
        <v>3120</v>
      </c>
    </row>
    <row r="19" spans="1:51" x14ac:dyDescent="0.25">
      <c r="A19" s="2" t="s">
        <v>348</v>
      </c>
      <c r="B19" s="2">
        <v>2019</v>
      </c>
      <c r="C19" s="2">
        <v>1</v>
      </c>
      <c r="D19" s="2" t="s">
        <v>176</v>
      </c>
      <c r="E19" s="2" t="s">
        <v>35</v>
      </c>
      <c r="F19" s="2">
        <v>2</v>
      </c>
      <c r="G19" s="2">
        <v>1</v>
      </c>
      <c r="H19" s="2">
        <v>51</v>
      </c>
      <c r="I19" s="2">
        <v>1</v>
      </c>
      <c r="J19" s="2">
        <v>0</v>
      </c>
      <c r="K19" s="2">
        <v>0</v>
      </c>
      <c r="L19" s="2">
        <v>2</v>
      </c>
      <c r="M19" s="2">
        <v>238</v>
      </c>
      <c r="N19" s="2">
        <v>82</v>
      </c>
      <c r="O19" s="2">
        <v>33</v>
      </c>
      <c r="P19" s="2">
        <v>14</v>
      </c>
      <c r="Q19" s="2">
        <v>7</v>
      </c>
      <c r="R19" s="2">
        <v>51</v>
      </c>
      <c r="S19" s="2">
        <v>0.26700000000000002</v>
      </c>
      <c r="T19" s="2">
        <v>0</v>
      </c>
      <c r="U19" s="2">
        <v>2</v>
      </c>
      <c r="V19" s="2">
        <v>0</v>
      </c>
      <c r="W19" s="2">
        <v>0</v>
      </c>
      <c r="X19" s="2">
        <v>320</v>
      </c>
      <c r="Y19" s="2">
        <v>21</v>
      </c>
      <c r="Z19" s="2">
        <v>35</v>
      </c>
      <c r="AA19" s="2">
        <v>4</v>
      </c>
      <c r="AB19" s="2">
        <v>2</v>
      </c>
      <c r="AC19" s="2">
        <v>7</v>
      </c>
      <c r="AD19" s="2" t="s">
        <v>650</v>
      </c>
      <c r="AE19" s="2"/>
      <c r="AF19" s="2">
        <v>238</v>
      </c>
      <c r="AG19" s="2" t="s">
        <v>771</v>
      </c>
      <c r="AH19" s="1" t="s">
        <v>720</v>
      </c>
      <c r="AI19" s="1" t="s">
        <v>26</v>
      </c>
      <c r="AJ19" s="1">
        <v>1.1218487394957983</v>
      </c>
      <c r="AK19" s="1">
        <v>5.7857142857142865</v>
      </c>
      <c r="AL19" s="1">
        <v>4.666666666666667</v>
      </c>
      <c r="AM19" s="1">
        <v>31</v>
      </c>
      <c r="AN19" s="1">
        <v>21</v>
      </c>
      <c r="AO19" s="1" t="s">
        <v>772</v>
      </c>
      <c r="AP19" s="1">
        <v>9</v>
      </c>
      <c r="AQ19" s="1">
        <v>0</v>
      </c>
      <c r="AR19" s="1">
        <v>3.74</v>
      </c>
      <c r="AS19" s="1">
        <v>158</v>
      </c>
      <c r="AT19" s="1">
        <v>174</v>
      </c>
      <c r="AU19" s="1">
        <v>199</v>
      </c>
      <c r="AV19" s="1">
        <v>10</v>
      </c>
      <c r="AW19" s="1">
        <v>7</v>
      </c>
      <c r="AX19" s="1">
        <v>15</v>
      </c>
      <c r="AY19" s="1">
        <v>3121</v>
      </c>
    </row>
    <row r="20" spans="1:51" x14ac:dyDescent="0.25">
      <c r="A20" s="2" t="s">
        <v>349</v>
      </c>
      <c r="B20" s="2">
        <v>2019</v>
      </c>
      <c r="C20" s="2">
        <v>1</v>
      </c>
      <c r="D20" s="2" t="s">
        <v>176</v>
      </c>
      <c r="E20" s="2" t="s">
        <v>35</v>
      </c>
      <c r="F20" s="2">
        <v>6</v>
      </c>
      <c r="G20" s="2">
        <v>3</v>
      </c>
      <c r="H20" s="2">
        <v>55</v>
      </c>
      <c r="I20" s="2">
        <v>4</v>
      </c>
      <c r="J20" s="2">
        <v>0</v>
      </c>
      <c r="K20" s="2">
        <v>0</v>
      </c>
      <c r="L20" s="2">
        <v>1</v>
      </c>
      <c r="M20" s="2">
        <v>205</v>
      </c>
      <c r="N20" s="2">
        <v>61</v>
      </c>
      <c r="O20" s="2">
        <v>24</v>
      </c>
      <c r="P20" s="2">
        <v>8</v>
      </c>
      <c r="Q20" s="2">
        <v>29</v>
      </c>
      <c r="R20" s="2">
        <v>65</v>
      </c>
      <c r="S20" s="2">
        <v>0.23599999999999999</v>
      </c>
      <c r="T20" s="2">
        <v>1</v>
      </c>
      <c r="U20" s="2">
        <v>4</v>
      </c>
      <c r="V20" s="2">
        <v>3</v>
      </c>
      <c r="W20" s="2">
        <v>0</v>
      </c>
      <c r="X20" s="2">
        <v>293</v>
      </c>
      <c r="Y20" s="2">
        <v>4</v>
      </c>
      <c r="Z20" s="2">
        <v>28</v>
      </c>
      <c r="AA20" s="2">
        <v>0</v>
      </c>
      <c r="AB20" s="2">
        <v>2</v>
      </c>
      <c r="AC20" s="2">
        <v>5</v>
      </c>
      <c r="AD20" s="2" t="s">
        <v>651</v>
      </c>
      <c r="AE20" s="2"/>
      <c r="AF20" s="2">
        <v>205</v>
      </c>
      <c r="AG20" s="2" t="s">
        <v>773</v>
      </c>
      <c r="AH20" s="1" t="s">
        <v>774</v>
      </c>
      <c r="AI20" s="1" t="s">
        <v>6</v>
      </c>
      <c r="AJ20" s="1">
        <v>1.3170731707317074</v>
      </c>
      <c r="AK20" s="1">
        <v>8.5609756097560989</v>
      </c>
      <c r="AL20" s="1">
        <v>3.7272727272727271</v>
      </c>
      <c r="AM20" s="1">
        <v>31</v>
      </c>
      <c r="AN20" s="1">
        <v>22</v>
      </c>
      <c r="AO20" s="1" t="s">
        <v>774</v>
      </c>
      <c r="AP20" s="1">
        <v>6</v>
      </c>
      <c r="AQ20" s="1">
        <v>1</v>
      </c>
      <c r="AR20" s="1">
        <v>3.16</v>
      </c>
      <c r="AS20" s="1">
        <v>170</v>
      </c>
      <c r="AT20" s="1">
        <v>182</v>
      </c>
      <c r="AU20" s="1">
        <v>209</v>
      </c>
      <c r="AV20" s="1">
        <v>5</v>
      </c>
      <c r="AW20" s="1">
        <v>7</v>
      </c>
      <c r="AX20" s="1">
        <v>15</v>
      </c>
      <c r="AY20" s="1">
        <v>3122</v>
      </c>
    </row>
    <row r="21" spans="1:51" x14ac:dyDescent="0.25">
      <c r="A21" s="2" t="s">
        <v>652</v>
      </c>
      <c r="B21" s="2">
        <v>2019</v>
      </c>
      <c r="C21" s="2">
        <v>1</v>
      </c>
      <c r="D21" s="2" t="s">
        <v>176</v>
      </c>
      <c r="E21" s="2" t="s">
        <v>35</v>
      </c>
      <c r="F21" s="2">
        <v>4</v>
      </c>
      <c r="G21" s="2">
        <v>0</v>
      </c>
      <c r="H21" s="2">
        <v>24</v>
      </c>
      <c r="I21" s="2">
        <v>1</v>
      </c>
      <c r="J21" s="2">
        <v>0</v>
      </c>
      <c r="K21" s="2">
        <v>0</v>
      </c>
      <c r="L21" s="2">
        <v>0</v>
      </c>
      <c r="M21" s="2">
        <v>125</v>
      </c>
      <c r="N21" s="2">
        <v>44</v>
      </c>
      <c r="O21" s="2">
        <v>26</v>
      </c>
      <c r="P21" s="2">
        <v>5</v>
      </c>
      <c r="Q21" s="2">
        <v>26</v>
      </c>
      <c r="R21" s="2">
        <v>45</v>
      </c>
      <c r="S21" s="2">
        <v>0.27</v>
      </c>
      <c r="T21" s="2">
        <v>2</v>
      </c>
      <c r="U21" s="2">
        <v>6</v>
      </c>
      <c r="V21" s="2">
        <v>7</v>
      </c>
      <c r="W21" s="2">
        <v>0</v>
      </c>
      <c r="X21" s="2">
        <v>198</v>
      </c>
      <c r="Y21" s="2">
        <v>3</v>
      </c>
      <c r="Z21" s="2">
        <v>28</v>
      </c>
      <c r="AA21" s="2">
        <v>2</v>
      </c>
      <c r="AB21" s="2">
        <v>0</v>
      </c>
      <c r="AC21" s="2">
        <v>3</v>
      </c>
      <c r="AD21" s="2" t="s">
        <v>653</v>
      </c>
      <c r="AE21" s="2"/>
      <c r="AF21" s="2">
        <v>125</v>
      </c>
      <c r="AG21" s="2" t="s">
        <v>775</v>
      </c>
      <c r="AH21" s="1" t="s">
        <v>776</v>
      </c>
      <c r="AI21" s="1" t="s">
        <v>26</v>
      </c>
      <c r="AJ21" s="1">
        <v>1.6800000000000002</v>
      </c>
      <c r="AK21" s="1">
        <v>9.7200000000000006</v>
      </c>
      <c r="AL21" s="1">
        <v>5.208333333333333</v>
      </c>
      <c r="AM21" s="1">
        <v>31</v>
      </c>
      <c r="AN21" s="1">
        <v>23</v>
      </c>
      <c r="AO21" s="1" t="s">
        <v>777</v>
      </c>
      <c r="AP21" s="1">
        <v>2</v>
      </c>
      <c r="AQ21" s="1">
        <v>0</v>
      </c>
      <c r="AR21" s="1">
        <v>5.62</v>
      </c>
      <c r="AS21" s="1">
        <v>173</v>
      </c>
      <c r="AT21" s="1">
        <v>185</v>
      </c>
      <c r="AU21" s="1">
        <v>211</v>
      </c>
      <c r="AV21" s="1">
        <v>3</v>
      </c>
      <c r="AW21" s="1">
        <v>2</v>
      </c>
      <c r="AX21" s="1">
        <v>15</v>
      </c>
      <c r="AY21" s="1">
        <v>3123</v>
      </c>
    </row>
    <row r="22" spans="1:51" x14ac:dyDescent="0.25">
      <c r="A22" s="2" t="s">
        <v>85</v>
      </c>
      <c r="B22" s="2">
        <v>2019</v>
      </c>
      <c r="C22" s="2">
        <v>1</v>
      </c>
      <c r="D22" s="2" t="s">
        <v>86</v>
      </c>
      <c r="E22" s="2" t="s">
        <v>41</v>
      </c>
      <c r="F22" s="2">
        <v>7</v>
      </c>
      <c r="G22" s="2">
        <v>14</v>
      </c>
      <c r="H22" s="2">
        <v>30</v>
      </c>
      <c r="I22" s="2">
        <v>30</v>
      </c>
      <c r="J22" s="2">
        <v>0</v>
      </c>
      <c r="K22" s="2">
        <v>0</v>
      </c>
      <c r="L22" s="2">
        <v>0</v>
      </c>
      <c r="M22" s="2">
        <v>485</v>
      </c>
      <c r="N22" s="2">
        <v>161</v>
      </c>
      <c r="O22" s="2">
        <v>86</v>
      </c>
      <c r="P22" s="2">
        <v>29</v>
      </c>
      <c r="Q22" s="2">
        <v>58</v>
      </c>
      <c r="R22" s="2">
        <v>162</v>
      </c>
      <c r="S22" s="2">
        <v>0.25600000000000001</v>
      </c>
      <c r="T22" s="2">
        <v>0</v>
      </c>
      <c r="U22" s="2">
        <v>7</v>
      </c>
      <c r="V22" s="2">
        <v>6</v>
      </c>
      <c r="W22" s="2">
        <v>1</v>
      </c>
      <c r="X22" s="2">
        <v>700</v>
      </c>
      <c r="Y22" s="2">
        <v>0</v>
      </c>
      <c r="Z22" s="2">
        <v>95</v>
      </c>
      <c r="AA22" s="2">
        <v>1</v>
      </c>
      <c r="AB22" s="2">
        <v>7</v>
      </c>
      <c r="AC22" s="2">
        <v>15</v>
      </c>
      <c r="AD22" s="2" t="s">
        <v>397</v>
      </c>
      <c r="AE22" s="2"/>
      <c r="AF22" s="2"/>
      <c r="AG22" s="2" t="s">
        <v>778</v>
      </c>
      <c r="AH22" s="2" t="s">
        <v>779</v>
      </c>
      <c r="AI22" s="2" t="s">
        <v>26</v>
      </c>
      <c r="AJ22" s="2">
        <v>1.354639175257732</v>
      </c>
      <c r="AK22" s="2">
        <v>9.0185567010309278</v>
      </c>
      <c r="AL22" s="2">
        <v>16.166666666666668</v>
      </c>
      <c r="AM22" s="2">
        <v>34</v>
      </c>
      <c r="AN22" s="2">
        <v>14</v>
      </c>
      <c r="AO22" s="2" t="s">
        <v>780</v>
      </c>
      <c r="AP22" s="2">
        <v>5</v>
      </c>
      <c r="AQ22" s="2">
        <v>0</v>
      </c>
      <c r="AR22" s="2">
        <v>4.79</v>
      </c>
      <c r="AS22" s="2">
        <v>171</v>
      </c>
      <c r="AT22" s="2">
        <v>183</v>
      </c>
      <c r="AU22" s="2">
        <v>210</v>
      </c>
      <c r="AV22" s="2">
        <v>7</v>
      </c>
      <c r="AW22" s="2">
        <v>5</v>
      </c>
      <c r="AX22" s="2">
        <v>49</v>
      </c>
      <c r="AY22" s="2">
        <v>3414</v>
      </c>
    </row>
    <row r="23" spans="1:51" x14ac:dyDescent="0.25">
      <c r="A23" s="2" t="s">
        <v>87</v>
      </c>
      <c r="B23" s="2">
        <v>2019</v>
      </c>
      <c r="C23" s="2">
        <v>1</v>
      </c>
      <c r="D23" s="2" t="s">
        <v>86</v>
      </c>
      <c r="E23" s="2" t="s">
        <v>41</v>
      </c>
      <c r="F23" s="2">
        <v>12</v>
      </c>
      <c r="G23" s="2">
        <v>11</v>
      </c>
      <c r="H23" s="2">
        <v>31</v>
      </c>
      <c r="I23" s="2">
        <v>27</v>
      </c>
      <c r="J23" s="2">
        <v>0</v>
      </c>
      <c r="K23" s="2">
        <v>0</v>
      </c>
      <c r="L23" s="2">
        <v>0</v>
      </c>
      <c r="M23" s="2">
        <v>465</v>
      </c>
      <c r="N23" s="2">
        <v>138</v>
      </c>
      <c r="O23" s="2">
        <v>62</v>
      </c>
      <c r="P23" s="2">
        <v>23</v>
      </c>
      <c r="Q23" s="2">
        <v>38</v>
      </c>
      <c r="R23" s="2">
        <v>121</v>
      </c>
      <c r="S23" s="2">
        <v>0.23400000000000001</v>
      </c>
      <c r="T23" s="2">
        <v>0</v>
      </c>
      <c r="U23" s="2">
        <v>5</v>
      </c>
      <c r="V23" s="2">
        <v>5</v>
      </c>
      <c r="W23" s="2">
        <v>0</v>
      </c>
      <c r="X23" s="2">
        <v>637</v>
      </c>
      <c r="Y23" s="2">
        <v>1</v>
      </c>
      <c r="Z23" s="2">
        <v>68</v>
      </c>
      <c r="AA23" s="2">
        <v>0</v>
      </c>
      <c r="AB23" s="2">
        <v>3</v>
      </c>
      <c r="AC23" s="2">
        <v>12</v>
      </c>
      <c r="AD23" s="2" t="s">
        <v>398</v>
      </c>
      <c r="AE23" s="2"/>
      <c r="AF23" s="2"/>
      <c r="AG23" s="2" t="s">
        <v>781</v>
      </c>
      <c r="AH23" s="2" t="s">
        <v>782</v>
      </c>
      <c r="AI23" s="2" t="s">
        <v>6</v>
      </c>
      <c r="AJ23" s="2">
        <v>1.1354838709677419</v>
      </c>
      <c r="AK23" s="2">
        <v>7.0258064516129028</v>
      </c>
      <c r="AL23" s="2">
        <v>15</v>
      </c>
      <c r="AM23" s="2">
        <v>34</v>
      </c>
      <c r="AN23" s="2">
        <v>15</v>
      </c>
      <c r="AO23" s="2" t="s">
        <v>783</v>
      </c>
      <c r="AP23" s="2">
        <v>9</v>
      </c>
      <c r="AQ23" s="2">
        <v>1</v>
      </c>
      <c r="AR23" s="2">
        <v>3.6</v>
      </c>
      <c r="AS23" s="2">
        <v>165</v>
      </c>
      <c r="AT23" s="2">
        <v>178</v>
      </c>
      <c r="AU23" s="2">
        <v>204</v>
      </c>
      <c r="AV23" s="2">
        <v>6</v>
      </c>
      <c r="AW23" s="2">
        <v>10</v>
      </c>
      <c r="AX23" s="2">
        <v>48</v>
      </c>
      <c r="AY23" s="2">
        <v>3415</v>
      </c>
    </row>
    <row r="24" spans="1:51" x14ac:dyDescent="0.25">
      <c r="A24" s="2" t="s">
        <v>88</v>
      </c>
      <c r="B24" s="2">
        <v>2019</v>
      </c>
      <c r="C24" s="2">
        <v>1</v>
      </c>
      <c r="D24" s="2" t="s">
        <v>86</v>
      </c>
      <c r="E24" s="2" t="s">
        <v>41</v>
      </c>
      <c r="F24" s="2">
        <v>9</v>
      </c>
      <c r="G24" s="2">
        <v>3</v>
      </c>
      <c r="H24" s="2">
        <v>17</v>
      </c>
      <c r="I24" s="2">
        <v>17</v>
      </c>
      <c r="J24" s="2">
        <v>0</v>
      </c>
      <c r="K24" s="2">
        <v>0</v>
      </c>
      <c r="L24" s="2">
        <v>0</v>
      </c>
      <c r="M24" s="2">
        <v>289</v>
      </c>
      <c r="N24" s="2">
        <v>86</v>
      </c>
      <c r="O24" s="2">
        <v>41</v>
      </c>
      <c r="P24" s="2">
        <v>11</v>
      </c>
      <c r="Q24" s="2">
        <v>29</v>
      </c>
      <c r="R24" s="2">
        <v>66</v>
      </c>
      <c r="S24" s="2">
        <v>0.23400000000000001</v>
      </c>
      <c r="T24" s="2">
        <v>0</v>
      </c>
      <c r="U24" s="2">
        <v>4</v>
      </c>
      <c r="V24" s="2">
        <v>1</v>
      </c>
      <c r="W24" s="2">
        <v>0</v>
      </c>
      <c r="X24" s="2">
        <v>400</v>
      </c>
      <c r="Y24" s="2">
        <v>0</v>
      </c>
      <c r="Z24" s="2">
        <v>45</v>
      </c>
      <c r="AA24" s="2">
        <v>0</v>
      </c>
      <c r="AB24" s="2">
        <v>2</v>
      </c>
      <c r="AC24" s="2">
        <v>8</v>
      </c>
      <c r="AD24" s="2" t="s">
        <v>399</v>
      </c>
      <c r="AE24" s="2"/>
      <c r="AF24" s="2"/>
      <c r="AG24" s="2" t="s">
        <v>784</v>
      </c>
      <c r="AH24" s="2" t="s">
        <v>785</v>
      </c>
      <c r="AI24" s="2" t="s">
        <v>26</v>
      </c>
      <c r="AJ24" s="2">
        <v>1.1937716262975779</v>
      </c>
      <c r="AK24" s="2">
        <v>6.1660899653979246</v>
      </c>
      <c r="AL24" s="2">
        <v>17</v>
      </c>
      <c r="AM24" s="2">
        <v>34</v>
      </c>
      <c r="AN24" s="2">
        <v>16</v>
      </c>
      <c r="AO24" s="2" t="s">
        <v>785</v>
      </c>
      <c r="AP24" s="2">
        <v>8</v>
      </c>
      <c r="AQ24" s="2">
        <v>0</v>
      </c>
      <c r="AR24" s="2">
        <v>3.83</v>
      </c>
      <c r="AS24" s="2">
        <v>161</v>
      </c>
      <c r="AT24" s="2">
        <v>175</v>
      </c>
      <c r="AU24" s="2">
        <v>200</v>
      </c>
      <c r="AV24" s="2">
        <v>9</v>
      </c>
      <c r="AW24" s="2">
        <v>6</v>
      </c>
      <c r="AX24" s="2">
        <v>50</v>
      </c>
      <c r="AY24" s="2">
        <v>3416</v>
      </c>
    </row>
    <row r="25" spans="1:51" x14ac:dyDescent="0.25">
      <c r="A25" s="2" t="s">
        <v>89</v>
      </c>
      <c r="B25" s="2">
        <v>2019</v>
      </c>
      <c r="C25" s="2">
        <v>1</v>
      </c>
      <c r="D25" s="2" t="s">
        <v>86</v>
      </c>
      <c r="E25" s="2" t="s">
        <v>41</v>
      </c>
      <c r="F25" s="2">
        <v>4</v>
      </c>
      <c r="G25" s="2">
        <v>8</v>
      </c>
      <c r="H25" s="2">
        <v>17</v>
      </c>
      <c r="I25" s="2">
        <v>16</v>
      </c>
      <c r="J25" s="2">
        <v>0</v>
      </c>
      <c r="K25" s="2">
        <v>0</v>
      </c>
      <c r="L25" s="2">
        <v>0</v>
      </c>
      <c r="M25" s="2">
        <v>247</v>
      </c>
      <c r="N25" s="2">
        <v>80</v>
      </c>
      <c r="O25" s="2">
        <v>45</v>
      </c>
      <c r="P25" s="2">
        <v>17</v>
      </c>
      <c r="Q25" s="2">
        <v>28</v>
      </c>
      <c r="R25" s="2">
        <v>80</v>
      </c>
      <c r="S25" s="2">
        <v>0.248</v>
      </c>
      <c r="T25" s="2">
        <v>0</v>
      </c>
      <c r="U25" s="2">
        <v>3</v>
      </c>
      <c r="V25" s="2">
        <v>9</v>
      </c>
      <c r="W25" s="2">
        <v>0</v>
      </c>
      <c r="X25" s="2">
        <v>361</v>
      </c>
      <c r="Y25" s="2">
        <v>0</v>
      </c>
      <c r="Z25" s="2">
        <v>46</v>
      </c>
      <c r="AA25" s="2">
        <v>1</v>
      </c>
      <c r="AB25" s="2">
        <v>0</v>
      </c>
      <c r="AC25" s="2">
        <v>1</v>
      </c>
      <c r="AD25" s="2" t="s">
        <v>400</v>
      </c>
      <c r="AE25" s="2"/>
      <c r="AF25" s="2"/>
      <c r="AG25" s="2" t="s">
        <v>786</v>
      </c>
      <c r="AH25" s="2" t="s">
        <v>787</v>
      </c>
      <c r="AI25" s="2" t="s">
        <v>26</v>
      </c>
      <c r="AJ25" s="2">
        <v>1.3117408906882593</v>
      </c>
      <c r="AK25" s="2">
        <v>8.7449392712550615</v>
      </c>
      <c r="AL25" s="2">
        <v>14.529411764705882</v>
      </c>
      <c r="AM25" s="2">
        <v>34</v>
      </c>
      <c r="AN25" s="2">
        <v>17</v>
      </c>
      <c r="AO25" s="2" t="s">
        <v>788</v>
      </c>
      <c r="AP25" s="2">
        <v>6</v>
      </c>
      <c r="AQ25" s="2">
        <v>0</v>
      </c>
      <c r="AR25" s="2">
        <v>4.92</v>
      </c>
      <c r="AS25" s="2">
        <v>171</v>
      </c>
      <c r="AT25" s="2">
        <v>182</v>
      </c>
      <c r="AU25" s="2">
        <v>209</v>
      </c>
      <c r="AV25" s="2">
        <v>7</v>
      </c>
      <c r="AW25" s="2">
        <v>5</v>
      </c>
      <c r="AX25" s="2">
        <v>48</v>
      </c>
      <c r="AY25" s="2">
        <v>3417</v>
      </c>
    </row>
    <row r="26" spans="1:51" x14ac:dyDescent="0.25">
      <c r="A26" s="2" t="s">
        <v>242</v>
      </c>
      <c r="B26" s="2">
        <v>2019</v>
      </c>
      <c r="C26" s="2">
        <v>1</v>
      </c>
      <c r="D26" s="2" t="s">
        <v>86</v>
      </c>
      <c r="E26" s="2" t="s">
        <v>41</v>
      </c>
      <c r="F26" s="2">
        <v>2</v>
      </c>
      <c r="G26" s="2">
        <v>6</v>
      </c>
      <c r="H26" s="2">
        <v>58</v>
      </c>
      <c r="I26" s="2">
        <v>0</v>
      </c>
      <c r="J26" s="2">
        <v>0</v>
      </c>
      <c r="K26" s="2">
        <v>0</v>
      </c>
      <c r="L26" s="2">
        <v>11</v>
      </c>
      <c r="M26" s="2">
        <v>189</v>
      </c>
      <c r="N26" s="2">
        <v>49</v>
      </c>
      <c r="O26" s="2">
        <v>32</v>
      </c>
      <c r="P26" s="2">
        <v>13</v>
      </c>
      <c r="Q26" s="2">
        <v>26</v>
      </c>
      <c r="R26" s="2">
        <v>86</v>
      </c>
      <c r="S26" s="2">
        <v>0.21299999999999999</v>
      </c>
      <c r="T26" s="2">
        <v>1</v>
      </c>
      <c r="U26" s="2">
        <v>5</v>
      </c>
      <c r="V26" s="2">
        <v>2</v>
      </c>
      <c r="W26" s="2">
        <v>0</v>
      </c>
      <c r="X26" s="2">
        <v>260</v>
      </c>
      <c r="Y26" s="2">
        <v>33</v>
      </c>
      <c r="Z26" s="2">
        <v>35</v>
      </c>
      <c r="AA26" s="2">
        <v>0</v>
      </c>
      <c r="AB26" s="2">
        <v>2</v>
      </c>
      <c r="AC26" s="2">
        <v>3</v>
      </c>
      <c r="AD26" s="2" t="s">
        <v>539</v>
      </c>
      <c r="AE26" s="2" t="s">
        <v>242</v>
      </c>
      <c r="AF26" s="2">
        <v>1000</v>
      </c>
      <c r="AG26" s="2" t="s">
        <v>789</v>
      </c>
      <c r="AH26" s="1" t="s">
        <v>790</v>
      </c>
      <c r="AI26" s="1" t="s">
        <v>26</v>
      </c>
      <c r="AJ26" s="1">
        <v>1.1904761904761905</v>
      </c>
      <c r="AK26" s="1">
        <v>12.285714285714286</v>
      </c>
      <c r="AL26" s="1">
        <v>3.2586206896551726</v>
      </c>
      <c r="AM26" s="1">
        <v>34</v>
      </c>
      <c r="AN26" s="1">
        <v>18</v>
      </c>
      <c r="AO26" s="1" t="s">
        <v>791</v>
      </c>
      <c r="AP26" s="1">
        <v>8</v>
      </c>
      <c r="AQ26" s="1">
        <v>0</v>
      </c>
      <c r="AR26" s="1">
        <v>4.57</v>
      </c>
      <c r="AS26" s="1">
        <v>174</v>
      </c>
      <c r="AT26" s="1">
        <v>188</v>
      </c>
      <c r="AU26" s="1">
        <v>214</v>
      </c>
      <c r="AV26" s="1">
        <v>9</v>
      </c>
      <c r="AW26" s="1">
        <v>6</v>
      </c>
      <c r="AX26" s="1">
        <v>15</v>
      </c>
      <c r="AY26" s="1">
        <v>3418</v>
      </c>
    </row>
    <row r="27" spans="1:51" x14ac:dyDescent="0.25">
      <c r="A27" s="2" t="s">
        <v>243</v>
      </c>
      <c r="B27" s="2">
        <v>2019</v>
      </c>
      <c r="C27" s="2">
        <v>1</v>
      </c>
      <c r="D27" s="2" t="s">
        <v>86</v>
      </c>
      <c r="E27" s="2" t="s">
        <v>41</v>
      </c>
      <c r="F27" s="2">
        <v>1</v>
      </c>
      <c r="G27" s="2">
        <v>10</v>
      </c>
      <c r="H27" s="2">
        <v>36</v>
      </c>
      <c r="I27" s="2">
        <v>13</v>
      </c>
      <c r="J27" s="2">
        <v>0</v>
      </c>
      <c r="K27" s="2">
        <v>0</v>
      </c>
      <c r="L27" s="2">
        <v>0</v>
      </c>
      <c r="M27" s="2">
        <v>332</v>
      </c>
      <c r="N27" s="2">
        <v>126</v>
      </c>
      <c r="O27" s="2">
        <v>69</v>
      </c>
      <c r="P27" s="2">
        <v>29</v>
      </c>
      <c r="Q27" s="2">
        <v>26</v>
      </c>
      <c r="R27" s="2">
        <v>67</v>
      </c>
      <c r="S27" s="2">
        <v>0.28000000000000003</v>
      </c>
      <c r="T27" s="2">
        <v>1</v>
      </c>
      <c r="U27" s="2">
        <v>4</v>
      </c>
      <c r="V27" s="2">
        <v>3</v>
      </c>
      <c r="W27" s="2">
        <v>1</v>
      </c>
      <c r="X27" s="2">
        <v>480</v>
      </c>
      <c r="Y27" s="2">
        <v>3</v>
      </c>
      <c r="Z27" s="2">
        <v>77</v>
      </c>
      <c r="AA27" s="2">
        <v>0</v>
      </c>
      <c r="AB27" s="2">
        <v>1</v>
      </c>
      <c r="AC27" s="2">
        <v>15</v>
      </c>
      <c r="AD27" s="2" t="s">
        <v>540</v>
      </c>
      <c r="AE27" s="2"/>
      <c r="AF27" s="2">
        <v>332</v>
      </c>
      <c r="AG27" s="2" t="s">
        <v>792</v>
      </c>
      <c r="AH27" s="2" t="s">
        <v>793</v>
      </c>
      <c r="AI27" s="2" t="s">
        <v>26</v>
      </c>
      <c r="AJ27" s="2">
        <v>1.3734939759036144</v>
      </c>
      <c r="AK27" s="2">
        <v>5.4487951807228914</v>
      </c>
      <c r="AL27" s="2">
        <v>9.2222222222222214</v>
      </c>
      <c r="AM27" s="2">
        <v>34</v>
      </c>
      <c r="AN27" s="2">
        <v>19</v>
      </c>
      <c r="AO27" s="2" t="s">
        <v>794</v>
      </c>
      <c r="AP27" s="2">
        <v>5</v>
      </c>
      <c r="AQ27" s="2">
        <v>0</v>
      </c>
      <c r="AR27" s="2">
        <v>5.61</v>
      </c>
      <c r="AS27" s="2">
        <v>157</v>
      </c>
      <c r="AT27" s="2">
        <v>172</v>
      </c>
      <c r="AU27" s="2">
        <v>197</v>
      </c>
      <c r="AV27" s="2">
        <v>7</v>
      </c>
      <c r="AW27" s="2">
        <v>4</v>
      </c>
      <c r="AX27" s="2">
        <v>15</v>
      </c>
      <c r="AY27" s="2">
        <v>3419</v>
      </c>
    </row>
    <row r="28" spans="1:51" x14ac:dyDescent="0.25">
      <c r="A28" s="2" t="s">
        <v>244</v>
      </c>
      <c r="B28" s="2">
        <v>2019</v>
      </c>
      <c r="C28" s="2">
        <v>1</v>
      </c>
      <c r="D28" s="2" t="s">
        <v>86</v>
      </c>
      <c r="E28" s="2" t="s">
        <v>41</v>
      </c>
      <c r="F28" s="2">
        <v>1</v>
      </c>
      <c r="G28" s="2">
        <v>10</v>
      </c>
      <c r="H28" s="2">
        <v>23</v>
      </c>
      <c r="I28" s="2">
        <v>14</v>
      </c>
      <c r="J28" s="2">
        <v>0</v>
      </c>
      <c r="K28" s="2">
        <v>0</v>
      </c>
      <c r="L28" s="2">
        <v>0</v>
      </c>
      <c r="M28" s="2">
        <v>240</v>
      </c>
      <c r="N28" s="2">
        <v>94</v>
      </c>
      <c r="O28" s="2">
        <v>63</v>
      </c>
      <c r="P28" s="2">
        <v>28</v>
      </c>
      <c r="Q28" s="2">
        <v>30</v>
      </c>
      <c r="R28" s="2">
        <v>68</v>
      </c>
      <c r="S28" s="2">
        <v>0.28699999999999998</v>
      </c>
      <c r="T28" s="2">
        <v>0</v>
      </c>
      <c r="U28" s="2">
        <v>1</v>
      </c>
      <c r="V28" s="2">
        <v>2</v>
      </c>
      <c r="W28" s="2">
        <v>0</v>
      </c>
      <c r="X28" s="2">
        <v>365</v>
      </c>
      <c r="Y28" s="2">
        <v>5</v>
      </c>
      <c r="Z28" s="2">
        <v>73</v>
      </c>
      <c r="AA28" s="2">
        <v>3</v>
      </c>
      <c r="AB28" s="2">
        <v>3</v>
      </c>
      <c r="AC28" s="2">
        <v>5</v>
      </c>
      <c r="AD28" s="2" t="s">
        <v>541</v>
      </c>
      <c r="AE28" s="2"/>
      <c r="AF28" s="2">
        <v>240</v>
      </c>
      <c r="AG28" s="2" t="s">
        <v>795</v>
      </c>
      <c r="AH28" s="2" t="s">
        <v>796</v>
      </c>
      <c r="AI28" s="2" t="s">
        <v>26</v>
      </c>
      <c r="AJ28" s="2">
        <v>1.55</v>
      </c>
      <c r="AK28" s="2">
        <v>7.6499999999999995</v>
      </c>
      <c r="AL28" s="2">
        <v>10.434782608695652</v>
      </c>
      <c r="AM28" s="2">
        <v>34</v>
      </c>
      <c r="AN28" s="2">
        <v>20</v>
      </c>
      <c r="AO28" s="2" t="s">
        <v>797</v>
      </c>
      <c r="AP28" s="2">
        <v>3</v>
      </c>
      <c r="AQ28" s="2">
        <v>0</v>
      </c>
      <c r="AR28" s="2">
        <v>7.09</v>
      </c>
      <c r="AS28" s="2">
        <v>167</v>
      </c>
      <c r="AT28" s="2">
        <v>180</v>
      </c>
      <c r="AU28" s="2">
        <v>206</v>
      </c>
      <c r="AV28" s="2">
        <v>4</v>
      </c>
      <c r="AW28" s="2">
        <v>3</v>
      </c>
      <c r="AX28" s="2">
        <v>15</v>
      </c>
      <c r="AY28" s="2">
        <v>3420</v>
      </c>
    </row>
    <row r="29" spans="1:51" x14ac:dyDescent="0.25">
      <c r="A29" s="2" t="s">
        <v>245</v>
      </c>
      <c r="B29" s="2">
        <v>2019</v>
      </c>
      <c r="C29" s="2">
        <v>1</v>
      </c>
      <c r="D29" s="2" t="s">
        <v>86</v>
      </c>
      <c r="E29" s="2" t="s">
        <v>41</v>
      </c>
      <c r="F29" s="2">
        <v>1</v>
      </c>
      <c r="G29" s="2">
        <v>3</v>
      </c>
      <c r="H29" s="2">
        <v>65</v>
      </c>
      <c r="I29" s="2">
        <v>0</v>
      </c>
      <c r="J29" s="2">
        <v>0</v>
      </c>
      <c r="K29" s="2">
        <v>0</v>
      </c>
      <c r="L29" s="2">
        <v>2</v>
      </c>
      <c r="M29" s="2">
        <v>220</v>
      </c>
      <c r="N29" s="2">
        <v>63</v>
      </c>
      <c r="O29" s="2">
        <v>38</v>
      </c>
      <c r="P29" s="2">
        <v>10</v>
      </c>
      <c r="Q29" s="2">
        <v>41</v>
      </c>
      <c r="R29" s="2">
        <v>71</v>
      </c>
      <c r="S29" s="2">
        <v>0.23200000000000001</v>
      </c>
      <c r="T29" s="2">
        <v>3</v>
      </c>
      <c r="U29" s="2">
        <v>11</v>
      </c>
      <c r="V29" s="2">
        <v>0</v>
      </c>
      <c r="W29" s="2">
        <v>2</v>
      </c>
      <c r="X29" s="2">
        <v>319</v>
      </c>
      <c r="Y29" s="2">
        <v>28</v>
      </c>
      <c r="Z29" s="2">
        <v>42</v>
      </c>
      <c r="AA29" s="2">
        <v>0</v>
      </c>
      <c r="AB29" s="2">
        <v>6</v>
      </c>
      <c r="AC29" s="2">
        <v>5</v>
      </c>
      <c r="AD29" s="2" t="s">
        <v>542</v>
      </c>
      <c r="AE29" s="2"/>
      <c r="AF29" s="2">
        <v>220</v>
      </c>
      <c r="AG29" s="2" t="s">
        <v>798</v>
      </c>
      <c r="AH29" s="2" t="s">
        <v>799</v>
      </c>
      <c r="AI29" s="2" t="s">
        <v>26</v>
      </c>
      <c r="AJ29" s="2">
        <v>1.4181818181818182</v>
      </c>
      <c r="AK29" s="2">
        <v>8.7136363636363647</v>
      </c>
      <c r="AL29" s="2">
        <v>3.3846153846153846</v>
      </c>
      <c r="AM29" s="2">
        <v>34</v>
      </c>
      <c r="AN29" s="2">
        <v>21</v>
      </c>
      <c r="AO29" s="2" t="s">
        <v>800</v>
      </c>
      <c r="AP29" s="2">
        <v>4</v>
      </c>
      <c r="AQ29" s="2">
        <v>0</v>
      </c>
      <c r="AR29" s="2">
        <v>4.66</v>
      </c>
      <c r="AS29" s="2">
        <v>171</v>
      </c>
      <c r="AT29" s="2">
        <v>182</v>
      </c>
      <c r="AU29" s="2">
        <v>209</v>
      </c>
      <c r="AV29" s="2">
        <v>6</v>
      </c>
      <c r="AW29" s="2">
        <v>4</v>
      </c>
      <c r="AX29" s="2">
        <v>15</v>
      </c>
      <c r="AY29" s="2">
        <v>3421</v>
      </c>
    </row>
    <row r="30" spans="1:51" x14ac:dyDescent="0.25">
      <c r="A30" s="2" t="s">
        <v>246</v>
      </c>
      <c r="B30" s="2">
        <v>2019</v>
      </c>
      <c r="C30" s="2">
        <v>2</v>
      </c>
      <c r="D30" s="2" t="s">
        <v>86</v>
      </c>
      <c r="E30" s="2" t="s">
        <v>41</v>
      </c>
      <c r="F30" s="2">
        <v>4</v>
      </c>
      <c r="G30" s="2">
        <v>5</v>
      </c>
      <c r="H30" s="2">
        <v>14</v>
      </c>
      <c r="I30" s="2">
        <v>12</v>
      </c>
      <c r="J30" s="2">
        <v>0</v>
      </c>
      <c r="K30" s="2">
        <v>0</v>
      </c>
      <c r="L30" s="2">
        <v>0</v>
      </c>
      <c r="M30" s="2">
        <v>179</v>
      </c>
      <c r="N30" s="2">
        <v>69</v>
      </c>
      <c r="O30" s="2">
        <v>41</v>
      </c>
      <c r="P30" s="2">
        <v>9</v>
      </c>
      <c r="Q30" s="2">
        <v>20</v>
      </c>
      <c r="R30" s="2">
        <v>39</v>
      </c>
      <c r="S30" s="2">
        <v>0.28899999999999998</v>
      </c>
      <c r="T30" s="2">
        <v>0</v>
      </c>
      <c r="U30" s="2">
        <v>3</v>
      </c>
      <c r="V30" s="2">
        <v>6</v>
      </c>
      <c r="W30" s="2">
        <v>1</v>
      </c>
      <c r="X30" s="2">
        <v>267</v>
      </c>
      <c r="Y30" s="2">
        <v>1</v>
      </c>
      <c r="Z30" s="2">
        <v>43</v>
      </c>
      <c r="AA30" s="2">
        <v>1</v>
      </c>
      <c r="AB30" s="2">
        <v>1</v>
      </c>
      <c r="AC30" s="2">
        <v>8</v>
      </c>
      <c r="AD30" s="2" t="s">
        <v>543</v>
      </c>
      <c r="AE30" s="2"/>
      <c r="AF30" s="2">
        <v>179</v>
      </c>
      <c r="AG30" s="2" t="s">
        <v>801</v>
      </c>
      <c r="AH30" s="2" t="s">
        <v>802</v>
      </c>
      <c r="AI30" s="2" t="s">
        <v>26</v>
      </c>
      <c r="AJ30" s="2">
        <v>1.4916201117318437</v>
      </c>
      <c r="AK30" s="2">
        <v>5.8826815642458108</v>
      </c>
      <c r="AL30" s="2">
        <v>12.785714285714286</v>
      </c>
      <c r="AM30" s="2">
        <v>34</v>
      </c>
      <c r="AN30" s="2">
        <v>22</v>
      </c>
      <c r="AO30" s="2" t="s">
        <v>803</v>
      </c>
      <c r="AP30" s="2">
        <v>3</v>
      </c>
      <c r="AQ30" s="2">
        <v>0</v>
      </c>
      <c r="AR30" s="2">
        <v>6.18</v>
      </c>
      <c r="AS30" s="2">
        <v>159</v>
      </c>
      <c r="AT30" s="2">
        <v>174</v>
      </c>
      <c r="AU30" s="2">
        <v>199</v>
      </c>
      <c r="AV30" s="2">
        <v>5</v>
      </c>
      <c r="AW30" s="2">
        <v>3</v>
      </c>
      <c r="AX30" s="2">
        <v>15</v>
      </c>
      <c r="AY30" s="2">
        <v>3422</v>
      </c>
    </row>
    <row r="31" spans="1:51" x14ac:dyDescent="0.25">
      <c r="A31" s="2" t="s">
        <v>247</v>
      </c>
      <c r="B31" s="2">
        <v>2019</v>
      </c>
      <c r="C31" s="2">
        <v>1</v>
      </c>
      <c r="D31" s="2" t="s">
        <v>86</v>
      </c>
      <c r="E31" s="2" t="s">
        <v>41</v>
      </c>
      <c r="F31" s="2">
        <v>1</v>
      </c>
      <c r="G31" s="2">
        <v>9</v>
      </c>
      <c r="H31" s="2">
        <v>66</v>
      </c>
      <c r="I31" s="2">
        <v>0</v>
      </c>
      <c r="J31" s="2">
        <v>0</v>
      </c>
      <c r="K31" s="2">
        <v>0</v>
      </c>
      <c r="L31" s="2">
        <v>3</v>
      </c>
      <c r="M31" s="2">
        <v>172</v>
      </c>
      <c r="N31" s="2">
        <v>54</v>
      </c>
      <c r="O31" s="2">
        <v>34</v>
      </c>
      <c r="P31" s="2">
        <v>7</v>
      </c>
      <c r="Q31" s="2">
        <v>29</v>
      </c>
      <c r="R31" s="2">
        <v>55</v>
      </c>
      <c r="S31" s="2">
        <v>0.247</v>
      </c>
      <c r="T31" s="2">
        <v>1</v>
      </c>
      <c r="U31" s="2">
        <v>2</v>
      </c>
      <c r="V31" s="2">
        <v>6</v>
      </c>
      <c r="W31" s="2">
        <v>0</v>
      </c>
      <c r="X31" s="2">
        <v>255</v>
      </c>
      <c r="Y31" s="2">
        <v>8</v>
      </c>
      <c r="Z31" s="2">
        <v>39</v>
      </c>
      <c r="AA31" s="2">
        <v>1</v>
      </c>
      <c r="AB31" s="2">
        <v>0</v>
      </c>
      <c r="AC31" s="2">
        <v>8</v>
      </c>
      <c r="AD31" s="2" t="s">
        <v>544</v>
      </c>
      <c r="AE31" s="2"/>
      <c r="AF31" s="2">
        <v>172</v>
      </c>
      <c r="AG31" s="2" t="s">
        <v>804</v>
      </c>
      <c r="AH31" s="2" t="s">
        <v>805</v>
      </c>
      <c r="AI31" s="2" t="s">
        <v>6</v>
      </c>
      <c r="AJ31" s="2">
        <v>1.4476744186046511</v>
      </c>
      <c r="AK31" s="2">
        <v>8.6337209302325579</v>
      </c>
      <c r="AL31" s="2">
        <v>2.606060606060606</v>
      </c>
      <c r="AM31" s="2">
        <v>34</v>
      </c>
      <c r="AN31" s="2">
        <v>23</v>
      </c>
      <c r="AO31" s="2" t="s">
        <v>806</v>
      </c>
      <c r="AP31" s="2">
        <v>4</v>
      </c>
      <c r="AQ31" s="2">
        <v>1</v>
      </c>
      <c r="AR31" s="2">
        <v>5.34</v>
      </c>
      <c r="AS31" s="2">
        <v>170</v>
      </c>
      <c r="AT31" s="2">
        <v>182</v>
      </c>
      <c r="AU31" s="2">
        <v>209</v>
      </c>
      <c r="AV31" s="2">
        <v>4</v>
      </c>
      <c r="AW31" s="2">
        <v>6</v>
      </c>
      <c r="AX31" s="2">
        <v>15</v>
      </c>
      <c r="AY31" s="2">
        <v>3423</v>
      </c>
    </row>
    <row r="32" spans="1:51" x14ac:dyDescent="0.25">
      <c r="A32" s="2" t="s">
        <v>170</v>
      </c>
      <c r="B32" s="2">
        <v>2019</v>
      </c>
      <c r="C32" s="2">
        <v>1</v>
      </c>
      <c r="D32" s="2" t="s">
        <v>171</v>
      </c>
      <c r="E32" s="2" t="s">
        <v>41</v>
      </c>
      <c r="F32" s="2">
        <v>19</v>
      </c>
      <c r="G32" s="2">
        <v>6</v>
      </c>
      <c r="H32" s="2">
        <v>34</v>
      </c>
      <c r="I32" s="2">
        <v>34</v>
      </c>
      <c r="J32" s="2">
        <v>0</v>
      </c>
      <c r="K32" s="2">
        <v>0</v>
      </c>
      <c r="L32" s="2">
        <v>0</v>
      </c>
      <c r="M32" s="2">
        <v>610</v>
      </c>
      <c r="N32" s="2">
        <v>195</v>
      </c>
      <c r="O32" s="2">
        <v>86</v>
      </c>
      <c r="P32" s="2">
        <v>24</v>
      </c>
      <c r="Q32" s="2">
        <v>75</v>
      </c>
      <c r="R32" s="2">
        <v>213</v>
      </c>
      <c r="S32" s="2">
        <v>0.253</v>
      </c>
      <c r="T32" s="2">
        <v>2</v>
      </c>
      <c r="U32" s="2">
        <v>3</v>
      </c>
      <c r="V32" s="2">
        <v>7</v>
      </c>
      <c r="W32" s="2">
        <v>0</v>
      </c>
      <c r="X32" s="2">
        <v>859</v>
      </c>
      <c r="Y32" s="2">
        <v>0</v>
      </c>
      <c r="Z32" s="2">
        <v>88</v>
      </c>
      <c r="AA32" s="2">
        <v>2</v>
      </c>
      <c r="AB32" s="2">
        <v>5</v>
      </c>
      <c r="AC32" s="2">
        <v>20</v>
      </c>
      <c r="AD32" s="2" t="s">
        <v>465</v>
      </c>
      <c r="AE32" s="2"/>
      <c r="AF32" s="2"/>
      <c r="AG32" s="2" t="s">
        <v>807</v>
      </c>
      <c r="AH32" s="2" t="s">
        <v>808</v>
      </c>
      <c r="AI32" s="2" t="s">
        <v>6</v>
      </c>
      <c r="AJ32" s="2">
        <v>1.3278688524590163</v>
      </c>
      <c r="AK32" s="2">
        <v>9.4278688524590155</v>
      </c>
      <c r="AL32" s="2">
        <v>17.941176470588236</v>
      </c>
      <c r="AM32" s="2">
        <v>40</v>
      </c>
      <c r="AN32" s="2">
        <v>14</v>
      </c>
      <c r="AO32" s="2" t="s">
        <v>809</v>
      </c>
      <c r="AP32" s="2">
        <v>5</v>
      </c>
      <c r="AQ32" s="2">
        <v>1</v>
      </c>
      <c r="AR32" s="2">
        <v>3.81</v>
      </c>
      <c r="AS32" s="2">
        <v>172</v>
      </c>
      <c r="AT32" s="2">
        <v>184</v>
      </c>
      <c r="AU32" s="2">
        <v>211</v>
      </c>
      <c r="AV32" s="2">
        <v>5</v>
      </c>
      <c r="AW32" s="2">
        <v>7</v>
      </c>
      <c r="AX32" s="2">
        <v>51</v>
      </c>
      <c r="AY32" s="2">
        <v>4014</v>
      </c>
    </row>
    <row r="33" spans="1:51" x14ac:dyDescent="0.25">
      <c r="A33" s="2" t="s">
        <v>172</v>
      </c>
      <c r="B33" s="2">
        <v>2019</v>
      </c>
      <c r="C33" s="2">
        <v>1</v>
      </c>
      <c r="D33" s="2" t="s">
        <v>171</v>
      </c>
      <c r="E33" s="2" t="s">
        <v>41</v>
      </c>
      <c r="F33" s="2">
        <v>14</v>
      </c>
      <c r="G33" s="2">
        <v>12</v>
      </c>
      <c r="H33" s="2">
        <v>32</v>
      </c>
      <c r="I33" s="2">
        <v>32</v>
      </c>
      <c r="J33" s="2">
        <v>0</v>
      </c>
      <c r="K33" s="2">
        <v>0</v>
      </c>
      <c r="L33" s="2">
        <v>0</v>
      </c>
      <c r="M33" s="2">
        <v>523</v>
      </c>
      <c r="N33" s="2">
        <v>198</v>
      </c>
      <c r="O33" s="2">
        <v>107</v>
      </c>
      <c r="P33" s="2">
        <v>31</v>
      </c>
      <c r="Q33" s="2">
        <v>45</v>
      </c>
      <c r="R33" s="2">
        <v>143</v>
      </c>
      <c r="S33" s="2">
        <v>0.27800000000000002</v>
      </c>
      <c r="T33" s="2">
        <v>2</v>
      </c>
      <c r="U33" s="2">
        <v>5</v>
      </c>
      <c r="V33" s="2">
        <v>6</v>
      </c>
      <c r="W33" s="2">
        <v>2</v>
      </c>
      <c r="X33" s="2">
        <v>768</v>
      </c>
      <c r="Y33" s="2">
        <v>0</v>
      </c>
      <c r="Z33" s="2">
        <v>114</v>
      </c>
      <c r="AA33" s="2">
        <v>3</v>
      </c>
      <c r="AB33" s="2">
        <v>1</v>
      </c>
      <c r="AC33" s="2">
        <v>6</v>
      </c>
      <c r="AD33" s="2" t="s">
        <v>466</v>
      </c>
      <c r="AE33" s="2"/>
      <c r="AF33" s="2"/>
      <c r="AG33" s="2" t="s">
        <v>810</v>
      </c>
      <c r="AH33" s="2" t="s">
        <v>811</v>
      </c>
      <c r="AI33" s="2" t="s">
        <v>26</v>
      </c>
      <c r="AJ33" s="2">
        <v>1.3938814531548755</v>
      </c>
      <c r="AK33" s="2">
        <v>7.382409177820267</v>
      </c>
      <c r="AL33" s="2">
        <v>16.34375</v>
      </c>
      <c r="AM33" s="2">
        <v>40</v>
      </c>
      <c r="AN33" s="2">
        <v>15</v>
      </c>
      <c r="AO33" s="2" t="s">
        <v>811</v>
      </c>
      <c r="AP33" s="2">
        <v>5</v>
      </c>
      <c r="AQ33" s="2">
        <v>0</v>
      </c>
      <c r="AR33" s="2">
        <v>5.52</v>
      </c>
      <c r="AS33" s="2">
        <v>166</v>
      </c>
      <c r="AT33" s="2">
        <v>179</v>
      </c>
      <c r="AU33" s="2">
        <v>205</v>
      </c>
      <c r="AV33" s="2">
        <v>6</v>
      </c>
      <c r="AW33" s="2">
        <v>4</v>
      </c>
      <c r="AX33" s="2">
        <v>49</v>
      </c>
      <c r="AY33" s="2">
        <v>4015</v>
      </c>
    </row>
    <row r="34" spans="1:51" x14ac:dyDescent="0.25">
      <c r="A34" s="2" t="s">
        <v>173</v>
      </c>
      <c r="B34" s="2">
        <v>2019</v>
      </c>
      <c r="C34" s="2">
        <v>1</v>
      </c>
      <c r="D34" s="2" t="s">
        <v>171</v>
      </c>
      <c r="E34" s="2" t="s">
        <v>41</v>
      </c>
      <c r="F34" s="2">
        <v>6</v>
      </c>
      <c r="G34" s="2">
        <v>11</v>
      </c>
      <c r="H34" s="2">
        <v>25</v>
      </c>
      <c r="I34" s="2">
        <v>25</v>
      </c>
      <c r="J34" s="2">
        <v>1</v>
      </c>
      <c r="K34" s="2">
        <v>1</v>
      </c>
      <c r="L34" s="2">
        <v>0</v>
      </c>
      <c r="M34" s="2">
        <v>442</v>
      </c>
      <c r="N34" s="2">
        <v>123</v>
      </c>
      <c r="O34" s="2">
        <v>72</v>
      </c>
      <c r="P34" s="2">
        <v>24</v>
      </c>
      <c r="Q34" s="2">
        <v>37</v>
      </c>
      <c r="R34" s="2">
        <v>218</v>
      </c>
      <c r="S34" s="2">
        <v>0.221</v>
      </c>
      <c r="T34" s="2">
        <v>0</v>
      </c>
      <c r="U34" s="2">
        <v>2</v>
      </c>
      <c r="V34" s="2">
        <v>13</v>
      </c>
      <c r="W34" s="2">
        <v>0</v>
      </c>
      <c r="X34" s="2">
        <v>612</v>
      </c>
      <c r="Y34" s="2">
        <v>0</v>
      </c>
      <c r="Z34" s="2">
        <v>80</v>
      </c>
      <c r="AA34" s="2">
        <v>2</v>
      </c>
      <c r="AB34" s="2">
        <v>4</v>
      </c>
      <c r="AC34" s="2">
        <v>7</v>
      </c>
      <c r="AD34" s="2" t="s">
        <v>467</v>
      </c>
      <c r="AE34" s="2"/>
      <c r="AF34" s="2"/>
      <c r="AG34" s="2" t="s">
        <v>812</v>
      </c>
      <c r="AH34" s="1" t="s">
        <v>813</v>
      </c>
      <c r="AI34" s="1" t="s">
        <v>6</v>
      </c>
      <c r="AJ34" s="1">
        <v>1.0859728506787329</v>
      </c>
      <c r="AK34" s="1">
        <v>13.316742081447963</v>
      </c>
      <c r="AL34" s="1">
        <v>17.68</v>
      </c>
      <c r="AM34" s="1">
        <v>40</v>
      </c>
      <c r="AN34" s="1">
        <v>16</v>
      </c>
      <c r="AO34" s="1" t="s">
        <v>814</v>
      </c>
      <c r="AP34" s="1">
        <v>10</v>
      </c>
      <c r="AQ34" s="1">
        <v>1</v>
      </c>
      <c r="AR34" s="1">
        <v>4.4000000000000004</v>
      </c>
      <c r="AS34" s="1">
        <v>173</v>
      </c>
      <c r="AT34" s="1">
        <v>189</v>
      </c>
      <c r="AU34" s="1">
        <v>215</v>
      </c>
      <c r="AV34" s="1">
        <v>7</v>
      </c>
      <c r="AW34" s="1">
        <v>10</v>
      </c>
      <c r="AX34" s="1">
        <v>51</v>
      </c>
      <c r="AY34" s="1">
        <v>4016</v>
      </c>
    </row>
    <row r="35" spans="1:51" x14ac:dyDescent="0.25">
      <c r="A35" s="2" t="s">
        <v>174</v>
      </c>
      <c r="B35" s="2">
        <v>2019</v>
      </c>
      <c r="C35" s="2">
        <v>1</v>
      </c>
      <c r="D35" s="2" t="s">
        <v>171</v>
      </c>
      <c r="E35" s="2" t="s">
        <v>41</v>
      </c>
      <c r="F35" s="2">
        <v>7</v>
      </c>
      <c r="G35" s="2">
        <v>5</v>
      </c>
      <c r="H35" s="2">
        <v>22</v>
      </c>
      <c r="I35" s="2">
        <v>22</v>
      </c>
      <c r="J35" s="2">
        <v>0</v>
      </c>
      <c r="K35" s="2">
        <v>0</v>
      </c>
      <c r="L35" s="2">
        <v>0</v>
      </c>
      <c r="M35" s="2">
        <v>322</v>
      </c>
      <c r="N35" s="2">
        <v>109</v>
      </c>
      <c r="O35" s="2">
        <v>51</v>
      </c>
      <c r="P35" s="2">
        <v>15</v>
      </c>
      <c r="Q35" s="2">
        <v>32</v>
      </c>
      <c r="R35" s="2">
        <v>128</v>
      </c>
      <c r="S35" s="2">
        <v>0.25800000000000001</v>
      </c>
      <c r="T35" s="2">
        <v>0</v>
      </c>
      <c r="U35" s="2">
        <v>3</v>
      </c>
      <c r="V35" s="2">
        <v>3</v>
      </c>
      <c r="W35" s="2">
        <v>1</v>
      </c>
      <c r="X35" s="2">
        <v>458</v>
      </c>
      <c r="Y35" s="2">
        <v>0</v>
      </c>
      <c r="Z35" s="2">
        <v>57</v>
      </c>
      <c r="AA35" s="2">
        <v>0</v>
      </c>
      <c r="AB35" s="2">
        <v>1</v>
      </c>
      <c r="AC35" s="2">
        <v>7</v>
      </c>
      <c r="AD35" s="2" t="s">
        <v>468</v>
      </c>
      <c r="AE35" s="2"/>
      <c r="AF35" s="2"/>
      <c r="AG35" s="2" t="s">
        <v>795</v>
      </c>
      <c r="AH35" s="1" t="s">
        <v>714</v>
      </c>
      <c r="AI35" s="1" t="s">
        <v>6</v>
      </c>
      <c r="AJ35" s="1">
        <v>1.313664596273292</v>
      </c>
      <c r="AK35" s="1">
        <v>10.732919254658386</v>
      </c>
      <c r="AL35" s="1">
        <v>14.636363636363637</v>
      </c>
      <c r="AM35" s="1">
        <v>40</v>
      </c>
      <c r="AN35" s="1">
        <v>17</v>
      </c>
      <c r="AO35" s="1" t="s">
        <v>815</v>
      </c>
      <c r="AP35" s="1">
        <v>6</v>
      </c>
      <c r="AQ35" s="1">
        <v>1</v>
      </c>
      <c r="AR35" s="1">
        <v>4.28</v>
      </c>
      <c r="AS35" s="1">
        <v>174</v>
      </c>
      <c r="AT35" s="1">
        <v>186</v>
      </c>
      <c r="AU35" s="1">
        <v>213</v>
      </c>
      <c r="AV35" s="1">
        <v>5</v>
      </c>
      <c r="AW35" s="1">
        <v>7</v>
      </c>
      <c r="AX35" s="1">
        <v>48</v>
      </c>
      <c r="AY35" s="1">
        <v>4017</v>
      </c>
    </row>
    <row r="36" spans="1:51" x14ac:dyDescent="0.25">
      <c r="A36" s="2" t="s">
        <v>339</v>
      </c>
      <c r="B36" s="2">
        <v>2019</v>
      </c>
      <c r="C36" s="2">
        <v>1</v>
      </c>
      <c r="D36" s="2" t="s">
        <v>171</v>
      </c>
      <c r="E36" s="2" t="s">
        <v>41</v>
      </c>
      <c r="F36" s="2">
        <v>10</v>
      </c>
      <c r="G36" s="2">
        <v>1</v>
      </c>
      <c r="H36" s="2">
        <v>73</v>
      </c>
      <c r="I36" s="2">
        <v>0</v>
      </c>
      <c r="J36" s="2">
        <v>0</v>
      </c>
      <c r="K36" s="2">
        <v>0</v>
      </c>
      <c r="L36" s="2">
        <v>16</v>
      </c>
      <c r="M36" s="2">
        <v>215</v>
      </c>
      <c r="N36" s="2">
        <v>29</v>
      </c>
      <c r="O36" s="2">
        <v>15</v>
      </c>
      <c r="P36" s="2">
        <v>1</v>
      </c>
      <c r="Q36" s="2">
        <v>45</v>
      </c>
      <c r="R36" s="2">
        <v>104</v>
      </c>
      <c r="S36" s="2">
        <v>0.123</v>
      </c>
      <c r="T36" s="2">
        <v>4</v>
      </c>
      <c r="U36" s="2">
        <v>4</v>
      </c>
      <c r="V36" s="2">
        <v>2</v>
      </c>
      <c r="W36" s="2">
        <v>1</v>
      </c>
      <c r="X36" s="2">
        <v>286</v>
      </c>
      <c r="Y36" s="2">
        <v>30</v>
      </c>
      <c r="Z36" s="2">
        <v>18</v>
      </c>
      <c r="AA36" s="2">
        <v>1</v>
      </c>
      <c r="AB36" s="2">
        <v>3</v>
      </c>
      <c r="AC36" s="2">
        <v>4</v>
      </c>
      <c r="AD36" s="2" t="s">
        <v>641</v>
      </c>
      <c r="AE36" s="2" t="s">
        <v>339</v>
      </c>
      <c r="AF36" s="2">
        <v>1000</v>
      </c>
      <c r="AG36" s="2" t="s">
        <v>816</v>
      </c>
      <c r="AH36" s="1" t="s">
        <v>817</v>
      </c>
      <c r="AI36" s="1" t="s">
        <v>26</v>
      </c>
      <c r="AJ36" s="1">
        <v>1.0325581395348837</v>
      </c>
      <c r="AK36" s="1">
        <v>13.060465116279069</v>
      </c>
      <c r="AL36" s="1">
        <v>2.9452054794520546</v>
      </c>
      <c r="AM36" s="1">
        <v>40</v>
      </c>
      <c r="AN36" s="1">
        <v>18</v>
      </c>
      <c r="AO36" s="1" t="s">
        <v>817</v>
      </c>
      <c r="AP36" s="1">
        <v>12</v>
      </c>
      <c r="AQ36" s="1">
        <v>0</v>
      </c>
      <c r="AR36" s="1">
        <v>1.88</v>
      </c>
      <c r="AS36" s="1">
        <v>174</v>
      </c>
      <c r="AT36" s="1">
        <v>189</v>
      </c>
      <c r="AU36" s="1">
        <v>215</v>
      </c>
      <c r="AV36" s="1">
        <v>11</v>
      </c>
      <c r="AW36" s="1">
        <v>7</v>
      </c>
      <c r="AX36" s="1">
        <v>15</v>
      </c>
      <c r="AY36" s="1">
        <v>4018</v>
      </c>
    </row>
    <row r="37" spans="1:51" x14ac:dyDescent="0.25">
      <c r="A37" s="2" t="s">
        <v>340</v>
      </c>
      <c r="B37" s="2">
        <v>2019</v>
      </c>
      <c r="C37" s="2">
        <v>1</v>
      </c>
      <c r="D37" s="2" t="s">
        <v>171</v>
      </c>
      <c r="E37" s="2" t="s">
        <v>41</v>
      </c>
      <c r="F37" s="2">
        <v>9</v>
      </c>
      <c r="G37" s="2">
        <v>2</v>
      </c>
      <c r="H37" s="2">
        <v>70</v>
      </c>
      <c r="I37" s="2">
        <v>0</v>
      </c>
      <c r="J37" s="2">
        <v>0</v>
      </c>
      <c r="K37" s="2">
        <v>0</v>
      </c>
      <c r="L37" s="2">
        <v>2</v>
      </c>
      <c r="M37" s="2">
        <v>234</v>
      </c>
      <c r="N37" s="2">
        <v>61</v>
      </c>
      <c r="O37" s="2">
        <v>33</v>
      </c>
      <c r="P37" s="2">
        <v>6</v>
      </c>
      <c r="Q37" s="2">
        <v>32</v>
      </c>
      <c r="R37" s="2">
        <v>76</v>
      </c>
      <c r="S37" s="2">
        <v>0.21299999999999999</v>
      </c>
      <c r="T37" s="2">
        <v>1</v>
      </c>
      <c r="U37" s="2">
        <v>6</v>
      </c>
      <c r="V37" s="2">
        <v>5</v>
      </c>
      <c r="W37" s="2">
        <v>1</v>
      </c>
      <c r="X37" s="2">
        <v>327</v>
      </c>
      <c r="Y37" s="2">
        <v>8</v>
      </c>
      <c r="Z37" s="2">
        <v>38</v>
      </c>
      <c r="AA37" s="2">
        <v>1</v>
      </c>
      <c r="AB37" s="2">
        <v>2</v>
      </c>
      <c r="AC37" s="2">
        <v>6</v>
      </c>
      <c r="AD37" s="2" t="s">
        <v>642</v>
      </c>
      <c r="AE37" s="2"/>
      <c r="AF37" s="2">
        <v>234</v>
      </c>
      <c r="AG37" s="2" t="s">
        <v>818</v>
      </c>
      <c r="AH37" s="1" t="s">
        <v>819</v>
      </c>
      <c r="AI37" s="1" t="s">
        <v>26</v>
      </c>
      <c r="AJ37" s="1">
        <v>1.1923076923076923</v>
      </c>
      <c r="AK37" s="1">
        <v>8.7692307692307683</v>
      </c>
      <c r="AL37" s="1">
        <v>3.342857142857143</v>
      </c>
      <c r="AM37" s="1">
        <v>40</v>
      </c>
      <c r="AN37" s="1">
        <v>19</v>
      </c>
      <c r="AO37" s="1" t="s">
        <v>820</v>
      </c>
      <c r="AP37" s="1">
        <v>8</v>
      </c>
      <c r="AQ37" s="1">
        <v>0</v>
      </c>
      <c r="AR37" s="1">
        <v>3.81</v>
      </c>
      <c r="AS37" s="1">
        <v>171</v>
      </c>
      <c r="AT37" s="1">
        <v>183</v>
      </c>
      <c r="AU37" s="1">
        <v>209</v>
      </c>
      <c r="AV37" s="1">
        <v>9</v>
      </c>
      <c r="AW37" s="1">
        <v>6</v>
      </c>
      <c r="AX37" s="1">
        <v>15</v>
      </c>
      <c r="AY37" s="1">
        <v>4019</v>
      </c>
    </row>
    <row r="38" spans="1:51" x14ac:dyDescent="0.25">
      <c r="A38" s="2" t="s">
        <v>341</v>
      </c>
      <c r="B38" s="2">
        <v>2019</v>
      </c>
      <c r="C38" s="2">
        <v>1</v>
      </c>
      <c r="D38" s="2" t="s">
        <v>171</v>
      </c>
      <c r="E38" s="2" t="s">
        <v>41</v>
      </c>
      <c r="F38" s="2">
        <v>2</v>
      </c>
      <c r="G38" s="2">
        <v>1</v>
      </c>
      <c r="H38" s="2">
        <v>23</v>
      </c>
      <c r="I38" s="2">
        <v>12</v>
      </c>
      <c r="J38" s="2">
        <v>0</v>
      </c>
      <c r="K38" s="2">
        <v>0</v>
      </c>
      <c r="L38" s="2">
        <v>0</v>
      </c>
      <c r="M38" s="2">
        <v>203</v>
      </c>
      <c r="N38" s="2">
        <v>72</v>
      </c>
      <c r="O38" s="2">
        <v>45</v>
      </c>
      <c r="P38" s="2">
        <v>16</v>
      </c>
      <c r="Q38" s="2">
        <v>35</v>
      </c>
      <c r="R38" s="2">
        <v>70</v>
      </c>
      <c r="S38" s="2">
        <v>0.27600000000000002</v>
      </c>
      <c r="T38" s="2">
        <v>0</v>
      </c>
      <c r="U38" s="2">
        <v>6</v>
      </c>
      <c r="V38" s="2">
        <v>3</v>
      </c>
      <c r="W38" s="2">
        <v>0</v>
      </c>
      <c r="X38" s="2">
        <v>302</v>
      </c>
      <c r="Y38" s="2">
        <v>2</v>
      </c>
      <c r="Z38" s="2">
        <v>46</v>
      </c>
      <c r="AA38" s="2">
        <v>1</v>
      </c>
      <c r="AB38" s="2">
        <v>2</v>
      </c>
      <c r="AC38" s="2">
        <v>10</v>
      </c>
      <c r="AD38" s="2" t="s">
        <v>643</v>
      </c>
      <c r="AE38" s="2"/>
      <c r="AF38" s="2">
        <v>203</v>
      </c>
      <c r="AG38" s="2" t="s">
        <v>821</v>
      </c>
      <c r="AH38" s="2" t="s">
        <v>822</v>
      </c>
      <c r="AI38" s="2" t="s">
        <v>26</v>
      </c>
      <c r="AJ38" s="2">
        <v>1.5812807881773399</v>
      </c>
      <c r="AK38" s="2">
        <v>9.3103448275862064</v>
      </c>
      <c r="AL38" s="2">
        <v>8.8260869565217384</v>
      </c>
      <c r="AM38" s="2">
        <v>40</v>
      </c>
      <c r="AN38" s="2">
        <v>20</v>
      </c>
      <c r="AO38" s="2" t="s">
        <v>822</v>
      </c>
      <c r="AP38" s="2">
        <v>3</v>
      </c>
      <c r="AQ38" s="2">
        <v>0</v>
      </c>
      <c r="AR38" s="2">
        <v>5.99</v>
      </c>
      <c r="AS38" s="2">
        <v>172</v>
      </c>
      <c r="AT38" s="2">
        <v>184</v>
      </c>
      <c r="AU38" s="2">
        <v>211</v>
      </c>
      <c r="AV38" s="2">
        <v>4</v>
      </c>
      <c r="AW38" s="2">
        <v>3</v>
      </c>
      <c r="AX38" s="2">
        <v>15</v>
      </c>
      <c r="AY38" s="2">
        <v>4020</v>
      </c>
    </row>
    <row r="39" spans="1:51" x14ac:dyDescent="0.25">
      <c r="A39" s="2" t="s">
        <v>342</v>
      </c>
      <c r="B39" s="2">
        <v>2019</v>
      </c>
      <c r="C39" s="2">
        <v>1</v>
      </c>
      <c r="D39" s="2" t="s">
        <v>171</v>
      </c>
      <c r="E39" s="2" t="s">
        <v>41</v>
      </c>
      <c r="F39" s="2">
        <v>5</v>
      </c>
      <c r="G39" s="2">
        <v>4</v>
      </c>
      <c r="H39" s="2">
        <v>70</v>
      </c>
      <c r="I39" s="2">
        <v>0</v>
      </c>
      <c r="J39" s="2">
        <v>0</v>
      </c>
      <c r="K39" s="2">
        <v>0</v>
      </c>
      <c r="L39" s="2">
        <v>4</v>
      </c>
      <c r="M39" s="2">
        <v>193</v>
      </c>
      <c r="N39" s="2">
        <v>51</v>
      </c>
      <c r="O39" s="2">
        <v>27</v>
      </c>
      <c r="P39" s="2">
        <v>8</v>
      </c>
      <c r="Q39" s="2">
        <v>38</v>
      </c>
      <c r="R39" s="2">
        <v>110</v>
      </c>
      <c r="S39" s="2">
        <v>0.21</v>
      </c>
      <c r="T39" s="2">
        <v>2</v>
      </c>
      <c r="U39" s="2">
        <v>13</v>
      </c>
      <c r="V39" s="2">
        <v>2</v>
      </c>
      <c r="W39" s="2">
        <v>1</v>
      </c>
      <c r="X39" s="2">
        <v>285</v>
      </c>
      <c r="Y39" s="2">
        <v>14</v>
      </c>
      <c r="Z39" s="2">
        <v>29</v>
      </c>
      <c r="AA39" s="2">
        <v>0</v>
      </c>
      <c r="AB39" s="2">
        <v>1</v>
      </c>
      <c r="AC39" s="2">
        <v>3</v>
      </c>
      <c r="AD39" s="2" t="s">
        <v>644</v>
      </c>
      <c r="AE39" s="2"/>
      <c r="AF39" s="2">
        <v>193</v>
      </c>
      <c r="AG39" s="2" t="s">
        <v>749</v>
      </c>
      <c r="AH39" s="2" t="s">
        <v>823</v>
      </c>
      <c r="AI39" s="2" t="s">
        <v>26</v>
      </c>
      <c r="AJ39" s="2">
        <v>1.383419689119171</v>
      </c>
      <c r="AK39" s="2">
        <v>15.388601036269431</v>
      </c>
      <c r="AL39" s="2">
        <v>2.7571428571428571</v>
      </c>
      <c r="AM39" s="2">
        <v>40</v>
      </c>
      <c r="AN39" s="2">
        <v>21</v>
      </c>
      <c r="AO39" s="2" t="s">
        <v>824</v>
      </c>
      <c r="AP39" s="2">
        <v>5</v>
      </c>
      <c r="AQ39" s="2">
        <v>0</v>
      </c>
      <c r="AR39" s="2">
        <v>3.78</v>
      </c>
      <c r="AS39" s="2">
        <v>168</v>
      </c>
      <c r="AT39" s="2">
        <v>191</v>
      </c>
      <c r="AU39" s="2">
        <v>219</v>
      </c>
      <c r="AV39" s="2">
        <v>6</v>
      </c>
      <c r="AW39" s="2">
        <v>4</v>
      </c>
      <c r="AX39" s="2">
        <v>15</v>
      </c>
      <c r="AY39" s="2">
        <v>4021</v>
      </c>
    </row>
    <row r="40" spans="1:51" x14ac:dyDescent="0.25">
      <c r="A40" s="2" t="s">
        <v>343</v>
      </c>
      <c r="B40" s="2">
        <v>2019</v>
      </c>
      <c r="C40" s="2">
        <v>1</v>
      </c>
      <c r="D40" s="2" t="s">
        <v>171</v>
      </c>
      <c r="E40" s="2" t="s">
        <v>41</v>
      </c>
      <c r="F40" s="2">
        <v>1</v>
      </c>
      <c r="G40" s="2">
        <v>4</v>
      </c>
      <c r="H40" s="2">
        <v>34</v>
      </c>
      <c r="I40" s="2">
        <v>8</v>
      </c>
      <c r="J40" s="2">
        <v>0</v>
      </c>
      <c r="K40" s="2">
        <v>0</v>
      </c>
      <c r="L40" s="2">
        <v>0</v>
      </c>
      <c r="M40" s="2">
        <v>169</v>
      </c>
      <c r="N40" s="2">
        <v>58</v>
      </c>
      <c r="O40" s="2">
        <v>34</v>
      </c>
      <c r="P40" s="2">
        <v>7</v>
      </c>
      <c r="Q40" s="2">
        <v>28</v>
      </c>
      <c r="R40" s="2">
        <v>49</v>
      </c>
      <c r="S40" s="2">
        <v>0.27500000000000002</v>
      </c>
      <c r="T40" s="2">
        <v>0</v>
      </c>
      <c r="U40" s="2">
        <v>2</v>
      </c>
      <c r="V40" s="2">
        <v>3</v>
      </c>
      <c r="W40" s="2">
        <v>0</v>
      </c>
      <c r="X40" s="2">
        <v>247</v>
      </c>
      <c r="Y40" s="2">
        <v>11</v>
      </c>
      <c r="Z40" s="2">
        <v>40</v>
      </c>
      <c r="AA40" s="2">
        <v>1</v>
      </c>
      <c r="AB40" s="2">
        <v>3</v>
      </c>
      <c r="AC40" s="2">
        <v>6</v>
      </c>
      <c r="AD40" s="2" t="s">
        <v>645</v>
      </c>
      <c r="AE40" s="2"/>
      <c r="AF40" s="2">
        <v>169</v>
      </c>
      <c r="AG40" s="2" t="s">
        <v>825</v>
      </c>
      <c r="AH40" s="2" t="s">
        <v>826</v>
      </c>
      <c r="AI40" s="2" t="s">
        <v>26</v>
      </c>
      <c r="AJ40" s="2">
        <v>1.5266272189349113</v>
      </c>
      <c r="AK40" s="2">
        <v>7.8284023668639051</v>
      </c>
      <c r="AL40" s="2">
        <v>4.9705882352941178</v>
      </c>
      <c r="AM40" s="2">
        <v>40</v>
      </c>
      <c r="AN40" s="2">
        <v>22</v>
      </c>
      <c r="AO40" s="2" t="s">
        <v>827</v>
      </c>
      <c r="AP40" s="2">
        <v>3</v>
      </c>
      <c r="AQ40" s="2">
        <v>0</v>
      </c>
      <c r="AR40" s="2">
        <v>5.43</v>
      </c>
      <c r="AS40" s="2">
        <v>168</v>
      </c>
      <c r="AT40" s="2">
        <v>180</v>
      </c>
      <c r="AU40" s="2">
        <v>207</v>
      </c>
      <c r="AV40" s="2">
        <v>5</v>
      </c>
      <c r="AW40" s="2">
        <v>3</v>
      </c>
      <c r="AX40" s="2">
        <v>15</v>
      </c>
      <c r="AY40" s="2">
        <v>4022</v>
      </c>
    </row>
    <row r="41" spans="1:51" x14ac:dyDescent="0.25">
      <c r="A41" s="2" t="s">
        <v>344</v>
      </c>
      <c r="B41" s="2">
        <v>2019</v>
      </c>
      <c r="C41" s="2">
        <v>1</v>
      </c>
      <c r="D41" s="2" t="s">
        <v>171</v>
      </c>
      <c r="E41" s="2" t="s">
        <v>41</v>
      </c>
      <c r="F41" s="2">
        <v>2</v>
      </c>
      <c r="G41" s="2">
        <v>4</v>
      </c>
      <c r="H41" s="2">
        <v>62</v>
      </c>
      <c r="I41" s="2">
        <v>0</v>
      </c>
      <c r="J41" s="2">
        <v>0</v>
      </c>
      <c r="K41" s="2">
        <v>0</v>
      </c>
      <c r="L41" s="2">
        <v>7</v>
      </c>
      <c r="M41" s="2">
        <v>167</v>
      </c>
      <c r="N41" s="2">
        <v>51</v>
      </c>
      <c r="O41" s="2">
        <v>30</v>
      </c>
      <c r="P41" s="2">
        <v>9</v>
      </c>
      <c r="Q41" s="2">
        <v>21</v>
      </c>
      <c r="R41" s="2">
        <v>61</v>
      </c>
      <c r="S41" s="2">
        <v>0.23799999999999999</v>
      </c>
      <c r="T41" s="2">
        <v>1</v>
      </c>
      <c r="U41" s="2">
        <v>3</v>
      </c>
      <c r="V41" s="2">
        <v>3</v>
      </c>
      <c r="W41" s="2">
        <v>0</v>
      </c>
      <c r="X41" s="2">
        <v>241</v>
      </c>
      <c r="Y41" s="2">
        <v>15</v>
      </c>
      <c r="Z41" s="2">
        <v>33</v>
      </c>
      <c r="AA41" s="2">
        <v>0</v>
      </c>
      <c r="AB41" s="2">
        <v>3</v>
      </c>
      <c r="AC41" s="2">
        <v>2</v>
      </c>
      <c r="AD41" s="2" t="s">
        <v>646</v>
      </c>
      <c r="AE41" s="2"/>
      <c r="AF41" s="2">
        <v>167</v>
      </c>
      <c r="AG41" s="2" t="s">
        <v>716</v>
      </c>
      <c r="AH41" s="2" t="s">
        <v>828</v>
      </c>
      <c r="AI41" s="2" t="s">
        <v>26</v>
      </c>
      <c r="AJ41" s="2">
        <v>1.2934131736526946</v>
      </c>
      <c r="AK41" s="2">
        <v>9.8622754491017979</v>
      </c>
      <c r="AL41" s="2">
        <v>2.693548387096774</v>
      </c>
      <c r="AM41" s="2">
        <v>40</v>
      </c>
      <c r="AN41" s="2">
        <v>23</v>
      </c>
      <c r="AO41" s="2" t="s">
        <v>828</v>
      </c>
      <c r="AP41" s="2">
        <v>6</v>
      </c>
      <c r="AQ41" s="2">
        <v>0</v>
      </c>
      <c r="AR41" s="2">
        <v>4.8499999999999996</v>
      </c>
      <c r="AS41" s="2">
        <v>173</v>
      </c>
      <c r="AT41" s="2">
        <v>185</v>
      </c>
      <c r="AU41" s="2">
        <v>211</v>
      </c>
      <c r="AV41" s="2">
        <v>8</v>
      </c>
      <c r="AW41" s="2">
        <v>5</v>
      </c>
      <c r="AX41" s="2">
        <v>15</v>
      </c>
      <c r="AY41" s="2">
        <v>4023</v>
      </c>
    </row>
    <row r="42" spans="1:51" x14ac:dyDescent="0.25">
      <c r="A42" s="2" t="s">
        <v>165</v>
      </c>
      <c r="B42" s="2">
        <v>2019</v>
      </c>
      <c r="C42" s="2">
        <v>1</v>
      </c>
      <c r="D42" s="2" t="s">
        <v>166</v>
      </c>
      <c r="E42" s="2" t="s">
        <v>41</v>
      </c>
      <c r="F42" s="2">
        <v>11</v>
      </c>
      <c r="G42" s="2">
        <v>12</v>
      </c>
      <c r="H42" s="2">
        <v>34</v>
      </c>
      <c r="I42" s="2">
        <v>34</v>
      </c>
      <c r="J42" s="2">
        <v>2</v>
      </c>
      <c r="K42" s="2">
        <v>0</v>
      </c>
      <c r="L42" s="2">
        <v>0</v>
      </c>
      <c r="M42" s="2">
        <v>561</v>
      </c>
      <c r="N42" s="2">
        <v>225</v>
      </c>
      <c r="O42" s="2">
        <v>98</v>
      </c>
      <c r="P42" s="2">
        <v>30</v>
      </c>
      <c r="Q42" s="2">
        <v>47</v>
      </c>
      <c r="R42" s="2">
        <v>114</v>
      </c>
      <c r="S42" s="2">
        <v>0.30299999999999999</v>
      </c>
      <c r="T42" s="2">
        <v>1</v>
      </c>
      <c r="U42" s="2">
        <v>7</v>
      </c>
      <c r="V42" s="2">
        <v>9</v>
      </c>
      <c r="W42" s="2">
        <v>0</v>
      </c>
      <c r="X42" s="2">
        <v>806</v>
      </c>
      <c r="Y42" s="2">
        <v>0</v>
      </c>
      <c r="Z42" s="2">
        <v>107</v>
      </c>
      <c r="AA42" s="2">
        <v>2</v>
      </c>
      <c r="AB42" s="2">
        <v>4</v>
      </c>
      <c r="AC42" s="2">
        <v>30</v>
      </c>
      <c r="AD42" s="2" t="s">
        <v>461</v>
      </c>
      <c r="AE42" s="2"/>
      <c r="AF42" s="2"/>
      <c r="AG42" s="2" t="s">
        <v>829</v>
      </c>
      <c r="AH42" s="2" t="s">
        <v>830</v>
      </c>
      <c r="AI42" s="2" t="s">
        <v>26</v>
      </c>
      <c r="AJ42" s="2">
        <v>1.4545454545454546</v>
      </c>
      <c r="AK42" s="2">
        <v>5.4866310160427805</v>
      </c>
      <c r="AL42" s="2">
        <v>16.5</v>
      </c>
      <c r="AM42" s="2">
        <v>35</v>
      </c>
      <c r="AN42" s="2">
        <v>14</v>
      </c>
      <c r="AO42" s="2" t="s">
        <v>831</v>
      </c>
      <c r="AP42" s="2">
        <v>4</v>
      </c>
      <c r="AQ42" s="2">
        <v>0</v>
      </c>
      <c r="AR42" s="2">
        <v>4.72</v>
      </c>
      <c r="AS42" s="2">
        <v>157</v>
      </c>
      <c r="AT42" s="2">
        <v>172</v>
      </c>
      <c r="AU42" s="2">
        <v>197</v>
      </c>
      <c r="AV42" s="2">
        <v>6</v>
      </c>
      <c r="AW42" s="2">
        <v>4</v>
      </c>
      <c r="AX42" s="2">
        <v>50</v>
      </c>
      <c r="AY42" s="2">
        <v>3514</v>
      </c>
    </row>
    <row r="43" spans="1:51" x14ac:dyDescent="0.25">
      <c r="A43" s="2" t="s">
        <v>167</v>
      </c>
      <c r="B43" s="2">
        <v>2019</v>
      </c>
      <c r="C43" s="2">
        <v>1</v>
      </c>
      <c r="D43" s="2" t="s">
        <v>166</v>
      </c>
      <c r="E43" s="2" t="s">
        <v>41</v>
      </c>
      <c r="F43" s="2">
        <v>10</v>
      </c>
      <c r="G43" s="2">
        <v>15</v>
      </c>
      <c r="H43" s="2">
        <v>33</v>
      </c>
      <c r="I43" s="2">
        <v>33</v>
      </c>
      <c r="J43" s="2">
        <v>1</v>
      </c>
      <c r="K43" s="2">
        <v>0</v>
      </c>
      <c r="L43" s="2">
        <v>0</v>
      </c>
      <c r="M43" s="2">
        <v>552</v>
      </c>
      <c r="N43" s="2">
        <v>203</v>
      </c>
      <c r="O43" s="2">
        <v>110</v>
      </c>
      <c r="P43" s="2">
        <v>35</v>
      </c>
      <c r="Q43" s="2">
        <v>65</v>
      </c>
      <c r="R43" s="2">
        <v>169</v>
      </c>
      <c r="S43" s="2">
        <v>0.27800000000000002</v>
      </c>
      <c r="T43" s="2">
        <v>0</v>
      </c>
      <c r="U43" s="2">
        <v>5</v>
      </c>
      <c r="V43" s="2">
        <v>8</v>
      </c>
      <c r="W43" s="2">
        <v>2</v>
      </c>
      <c r="X43" s="2">
        <v>809</v>
      </c>
      <c r="Y43" s="2">
        <v>0</v>
      </c>
      <c r="Z43" s="2">
        <v>119</v>
      </c>
      <c r="AA43" s="2">
        <v>2</v>
      </c>
      <c r="AB43" s="2">
        <v>5</v>
      </c>
      <c r="AC43" s="2">
        <v>18</v>
      </c>
      <c r="AD43" s="2" t="s">
        <v>462</v>
      </c>
      <c r="AE43" s="2"/>
      <c r="AF43" s="2"/>
      <c r="AG43" s="2" t="s">
        <v>832</v>
      </c>
      <c r="AH43" s="2" t="s">
        <v>755</v>
      </c>
      <c r="AI43" s="2" t="s">
        <v>26</v>
      </c>
      <c r="AJ43" s="2">
        <v>1.4565217391304348</v>
      </c>
      <c r="AK43" s="2">
        <v>8.266304347826086</v>
      </c>
      <c r="AL43" s="2">
        <v>16.727272727272727</v>
      </c>
      <c r="AM43" s="2">
        <v>35</v>
      </c>
      <c r="AN43" s="2">
        <v>15</v>
      </c>
      <c r="AO43" s="2" t="s">
        <v>833</v>
      </c>
      <c r="AP43" s="2">
        <v>4</v>
      </c>
      <c r="AQ43" s="2">
        <v>0</v>
      </c>
      <c r="AR43" s="2">
        <v>5.38</v>
      </c>
      <c r="AS43" s="2">
        <v>169</v>
      </c>
      <c r="AT43" s="2">
        <v>181</v>
      </c>
      <c r="AU43" s="2">
        <v>208</v>
      </c>
      <c r="AV43" s="2">
        <v>6</v>
      </c>
      <c r="AW43" s="2">
        <v>4</v>
      </c>
      <c r="AX43" s="2">
        <v>50</v>
      </c>
      <c r="AY43" s="2">
        <v>3515</v>
      </c>
    </row>
    <row r="44" spans="1:51" x14ac:dyDescent="0.25">
      <c r="A44" s="2" t="s">
        <v>168</v>
      </c>
      <c r="B44" s="2">
        <v>2019</v>
      </c>
      <c r="C44" s="2">
        <v>1</v>
      </c>
      <c r="D44" s="2" t="s">
        <v>166</v>
      </c>
      <c r="E44" s="2" t="s">
        <v>41</v>
      </c>
      <c r="F44" s="2">
        <v>14</v>
      </c>
      <c r="G44" s="2">
        <v>9</v>
      </c>
      <c r="H44" s="2">
        <v>29</v>
      </c>
      <c r="I44" s="2">
        <v>29</v>
      </c>
      <c r="J44" s="2">
        <v>3</v>
      </c>
      <c r="K44" s="2">
        <v>2</v>
      </c>
      <c r="L44" s="2">
        <v>0</v>
      </c>
      <c r="M44" s="2">
        <v>530</v>
      </c>
      <c r="N44" s="2">
        <v>131</v>
      </c>
      <c r="O44" s="2">
        <v>67</v>
      </c>
      <c r="P44" s="2">
        <v>24</v>
      </c>
      <c r="Q44" s="2">
        <v>57</v>
      </c>
      <c r="R44" s="2">
        <v>228</v>
      </c>
      <c r="S44" s="2">
        <v>0.20499999999999999</v>
      </c>
      <c r="T44" s="2">
        <v>1</v>
      </c>
      <c r="U44" s="2">
        <v>6</v>
      </c>
      <c r="V44" s="2">
        <v>4</v>
      </c>
      <c r="W44" s="2">
        <v>0</v>
      </c>
      <c r="X44" s="2">
        <v>705</v>
      </c>
      <c r="Y44" s="2">
        <v>0</v>
      </c>
      <c r="Z44" s="2">
        <v>69</v>
      </c>
      <c r="AA44" s="2">
        <v>1</v>
      </c>
      <c r="AB44" s="2">
        <v>3</v>
      </c>
      <c r="AC44" s="2">
        <v>13</v>
      </c>
      <c r="AD44" s="2" t="s">
        <v>463</v>
      </c>
      <c r="AE44" s="2"/>
      <c r="AF44" s="2"/>
      <c r="AG44" s="2" t="s">
        <v>834</v>
      </c>
      <c r="AH44" s="2" t="s">
        <v>835</v>
      </c>
      <c r="AI44" s="2" t="s">
        <v>26</v>
      </c>
      <c r="AJ44" s="2">
        <v>1.0641509433962264</v>
      </c>
      <c r="AK44" s="2">
        <v>11.615094339622644</v>
      </c>
      <c r="AL44" s="2">
        <v>18.275862068965516</v>
      </c>
      <c r="AM44" s="2">
        <v>35</v>
      </c>
      <c r="AN44" s="2">
        <v>16</v>
      </c>
      <c r="AO44" s="2" t="s">
        <v>835</v>
      </c>
      <c r="AP44" s="2">
        <v>11</v>
      </c>
      <c r="AQ44" s="2">
        <v>0</v>
      </c>
      <c r="AR44" s="2">
        <v>3.41</v>
      </c>
      <c r="AS44" s="2">
        <v>175</v>
      </c>
      <c r="AT44" s="2">
        <v>188</v>
      </c>
      <c r="AU44" s="2">
        <v>214</v>
      </c>
      <c r="AV44" s="2">
        <v>10</v>
      </c>
      <c r="AW44" s="2">
        <v>7</v>
      </c>
      <c r="AX44" s="2">
        <v>51</v>
      </c>
      <c r="AY44" s="2">
        <v>3516</v>
      </c>
    </row>
    <row r="45" spans="1:51" x14ac:dyDescent="0.25">
      <c r="A45" s="2" t="s">
        <v>169</v>
      </c>
      <c r="B45" s="2">
        <v>2019</v>
      </c>
      <c r="C45" s="2">
        <v>1</v>
      </c>
      <c r="D45" s="2" t="s">
        <v>166</v>
      </c>
      <c r="E45" s="2" t="s">
        <v>41</v>
      </c>
      <c r="F45" s="2">
        <v>4</v>
      </c>
      <c r="G45" s="2">
        <v>7</v>
      </c>
      <c r="H45" s="2">
        <v>14</v>
      </c>
      <c r="I45" s="2">
        <v>14</v>
      </c>
      <c r="J45" s="2">
        <v>0</v>
      </c>
      <c r="K45" s="2">
        <v>0</v>
      </c>
      <c r="L45" s="2">
        <v>0</v>
      </c>
      <c r="M45" s="2">
        <v>219</v>
      </c>
      <c r="N45" s="2">
        <v>78</v>
      </c>
      <c r="O45" s="2">
        <v>47</v>
      </c>
      <c r="P45" s="2">
        <v>15</v>
      </c>
      <c r="Q45" s="2">
        <v>35</v>
      </c>
      <c r="R45" s="2">
        <v>81</v>
      </c>
      <c r="S45" s="2">
        <v>0.27100000000000002</v>
      </c>
      <c r="T45" s="2">
        <v>1</v>
      </c>
      <c r="U45" s="2">
        <v>4</v>
      </c>
      <c r="V45" s="2">
        <v>2</v>
      </c>
      <c r="W45" s="2">
        <v>0</v>
      </c>
      <c r="X45" s="2">
        <v>326</v>
      </c>
      <c r="Y45" s="2">
        <v>0</v>
      </c>
      <c r="Z45" s="2">
        <v>51</v>
      </c>
      <c r="AA45" s="2">
        <v>0</v>
      </c>
      <c r="AB45" s="2">
        <v>1</v>
      </c>
      <c r="AC45" s="2">
        <v>8</v>
      </c>
      <c r="AD45" s="2" t="s">
        <v>464</v>
      </c>
      <c r="AE45" s="2"/>
      <c r="AF45" s="2"/>
      <c r="AG45" s="2" t="s">
        <v>778</v>
      </c>
      <c r="AH45" s="2" t="s">
        <v>836</v>
      </c>
      <c r="AI45" s="2" t="s">
        <v>26</v>
      </c>
      <c r="AJ45" s="2">
        <v>1.547945205479452</v>
      </c>
      <c r="AK45" s="2">
        <v>9.9863013698630141</v>
      </c>
      <c r="AL45" s="2">
        <v>15.642857142857142</v>
      </c>
      <c r="AM45" s="2">
        <v>35</v>
      </c>
      <c r="AN45" s="2">
        <v>17</v>
      </c>
      <c r="AO45" s="2" t="s">
        <v>837</v>
      </c>
      <c r="AP45" s="2">
        <v>3</v>
      </c>
      <c r="AQ45" s="2">
        <v>0</v>
      </c>
      <c r="AR45" s="2">
        <v>5.79</v>
      </c>
      <c r="AS45" s="2">
        <v>173</v>
      </c>
      <c r="AT45" s="2">
        <v>185</v>
      </c>
      <c r="AU45" s="2">
        <v>212</v>
      </c>
      <c r="AV45" s="2">
        <v>4</v>
      </c>
      <c r="AW45" s="2">
        <v>3</v>
      </c>
      <c r="AX45" s="2">
        <v>49</v>
      </c>
      <c r="AY45" s="2">
        <v>3517</v>
      </c>
    </row>
    <row r="46" spans="1:51" x14ac:dyDescent="0.25">
      <c r="A46" s="2" t="s">
        <v>333</v>
      </c>
      <c r="B46" s="2">
        <v>2019</v>
      </c>
      <c r="C46" s="2">
        <v>1</v>
      </c>
      <c r="D46" s="2" t="s">
        <v>166</v>
      </c>
      <c r="E46" s="2" t="s">
        <v>41</v>
      </c>
      <c r="F46" s="2">
        <v>4</v>
      </c>
      <c r="G46" s="2">
        <v>5</v>
      </c>
      <c r="H46" s="2">
        <v>62</v>
      </c>
      <c r="I46" s="2">
        <v>0</v>
      </c>
      <c r="J46" s="2">
        <v>0</v>
      </c>
      <c r="K46" s="2">
        <v>0</v>
      </c>
      <c r="L46" s="2">
        <v>30</v>
      </c>
      <c r="M46" s="2">
        <v>183</v>
      </c>
      <c r="N46" s="2">
        <v>42</v>
      </c>
      <c r="O46" s="2">
        <v>19</v>
      </c>
      <c r="P46" s="2">
        <v>7</v>
      </c>
      <c r="Q46" s="2">
        <v>23</v>
      </c>
      <c r="R46" s="2">
        <v>55</v>
      </c>
      <c r="S46" s="2">
        <v>0.191</v>
      </c>
      <c r="T46" s="2">
        <v>2</v>
      </c>
      <c r="U46" s="2">
        <v>4</v>
      </c>
      <c r="V46" s="2">
        <v>1</v>
      </c>
      <c r="W46" s="2">
        <v>0</v>
      </c>
      <c r="X46" s="2">
        <v>249</v>
      </c>
      <c r="Y46" s="2">
        <v>54</v>
      </c>
      <c r="Z46" s="2">
        <v>28</v>
      </c>
      <c r="AA46" s="2">
        <v>2</v>
      </c>
      <c r="AB46" s="2">
        <v>3</v>
      </c>
      <c r="AC46" s="2">
        <v>5</v>
      </c>
      <c r="AD46" s="2" t="s">
        <v>635</v>
      </c>
      <c r="AE46" s="2" t="s">
        <v>333</v>
      </c>
      <c r="AF46" s="2">
        <v>1000</v>
      </c>
      <c r="AG46" s="2" t="s">
        <v>740</v>
      </c>
      <c r="AH46" s="2" t="s">
        <v>838</v>
      </c>
      <c r="AI46" s="2" t="s">
        <v>26</v>
      </c>
      <c r="AJ46" s="2">
        <v>1.0655737704918034</v>
      </c>
      <c r="AK46" s="2">
        <v>8.1147540983606561</v>
      </c>
      <c r="AL46" s="2">
        <v>2.9516129032258065</v>
      </c>
      <c r="AM46" s="2">
        <v>35</v>
      </c>
      <c r="AN46" s="2">
        <v>18</v>
      </c>
      <c r="AO46" s="2" t="s">
        <v>839</v>
      </c>
      <c r="AP46" s="2">
        <v>11</v>
      </c>
      <c r="AQ46" s="2">
        <v>0</v>
      </c>
      <c r="AR46" s="2">
        <v>2.8</v>
      </c>
      <c r="AS46" s="2">
        <v>169</v>
      </c>
      <c r="AT46" s="2">
        <v>181</v>
      </c>
      <c r="AU46" s="2">
        <v>208</v>
      </c>
      <c r="AV46" s="2">
        <v>10</v>
      </c>
      <c r="AW46" s="2">
        <v>7</v>
      </c>
      <c r="AX46" s="2">
        <v>15</v>
      </c>
      <c r="AY46" s="2">
        <v>3518</v>
      </c>
    </row>
    <row r="47" spans="1:51" x14ac:dyDescent="0.25">
      <c r="A47" s="2" t="s">
        <v>334</v>
      </c>
      <c r="B47" s="2">
        <v>2019</v>
      </c>
      <c r="C47" s="2">
        <v>1</v>
      </c>
      <c r="D47" s="2" t="s">
        <v>166</v>
      </c>
      <c r="E47" s="2" t="s">
        <v>41</v>
      </c>
      <c r="F47" s="2">
        <v>3</v>
      </c>
      <c r="G47" s="2">
        <v>5</v>
      </c>
      <c r="H47" s="2">
        <v>18</v>
      </c>
      <c r="I47" s="2">
        <v>12</v>
      </c>
      <c r="J47" s="2">
        <v>0</v>
      </c>
      <c r="K47" s="2">
        <v>0</v>
      </c>
      <c r="L47" s="2">
        <v>0</v>
      </c>
      <c r="M47" s="2">
        <v>209</v>
      </c>
      <c r="N47" s="2">
        <v>86</v>
      </c>
      <c r="O47" s="2">
        <v>51</v>
      </c>
      <c r="P47" s="2">
        <v>20</v>
      </c>
      <c r="Q47" s="2">
        <v>27</v>
      </c>
      <c r="R47" s="2">
        <v>46</v>
      </c>
      <c r="S47" s="2">
        <v>0.30499999999999999</v>
      </c>
      <c r="T47" s="2">
        <v>3</v>
      </c>
      <c r="U47" s="2">
        <v>1</v>
      </c>
      <c r="V47" s="2">
        <v>3</v>
      </c>
      <c r="W47" s="2">
        <v>0</v>
      </c>
      <c r="X47" s="2">
        <v>315</v>
      </c>
      <c r="Y47" s="2">
        <v>2</v>
      </c>
      <c r="Z47" s="2">
        <v>54</v>
      </c>
      <c r="AA47" s="2">
        <v>2</v>
      </c>
      <c r="AB47" s="2">
        <v>1</v>
      </c>
      <c r="AC47" s="2">
        <v>9</v>
      </c>
      <c r="AD47" s="2" t="s">
        <v>636</v>
      </c>
      <c r="AE47" s="2"/>
      <c r="AF47" s="2">
        <v>209</v>
      </c>
      <c r="AG47" s="2" t="s">
        <v>840</v>
      </c>
      <c r="AH47" s="2" t="s">
        <v>841</v>
      </c>
      <c r="AI47" s="2" t="s">
        <v>6</v>
      </c>
      <c r="AJ47" s="2">
        <v>1.6220095693779903</v>
      </c>
      <c r="AK47" s="2">
        <v>5.9425837320574164</v>
      </c>
      <c r="AL47" s="2">
        <v>11.611111111111111</v>
      </c>
      <c r="AM47" s="2">
        <v>35</v>
      </c>
      <c r="AN47" s="2">
        <v>19</v>
      </c>
      <c r="AO47" s="2" t="s">
        <v>841</v>
      </c>
      <c r="AP47" s="2">
        <v>2</v>
      </c>
      <c r="AQ47" s="2">
        <v>1</v>
      </c>
      <c r="AR47" s="2">
        <v>6.59</v>
      </c>
      <c r="AS47" s="2">
        <v>159</v>
      </c>
      <c r="AT47" s="2">
        <v>174</v>
      </c>
      <c r="AU47" s="2">
        <v>199</v>
      </c>
      <c r="AV47" s="2">
        <v>2</v>
      </c>
      <c r="AW47" s="2">
        <v>3</v>
      </c>
      <c r="AX47" s="2">
        <v>15</v>
      </c>
      <c r="AY47" s="2">
        <v>3519</v>
      </c>
    </row>
    <row r="48" spans="1:51" x14ac:dyDescent="0.25">
      <c r="A48" s="2" t="s">
        <v>335</v>
      </c>
      <c r="B48" s="2">
        <v>2019</v>
      </c>
      <c r="C48" s="2">
        <v>1</v>
      </c>
      <c r="D48" s="2" t="s">
        <v>166</v>
      </c>
      <c r="E48" s="2" t="s">
        <v>41</v>
      </c>
      <c r="F48" s="2">
        <v>4</v>
      </c>
      <c r="G48" s="2">
        <v>0</v>
      </c>
      <c r="H48" s="2">
        <v>57</v>
      </c>
      <c r="I48" s="2">
        <v>0</v>
      </c>
      <c r="J48" s="2">
        <v>0</v>
      </c>
      <c r="K48" s="2">
        <v>0</v>
      </c>
      <c r="L48" s="2">
        <v>0</v>
      </c>
      <c r="M48" s="2">
        <v>203</v>
      </c>
      <c r="N48" s="2">
        <v>62</v>
      </c>
      <c r="O48" s="2">
        <v>35</v>
      </c>
      <c r="P48" s="2">
        <v>15</v>
      </c>
      <c r="Q48" s="2">
        <v>15</v>
      </c>
      <c r="R48" s="2">
        <v>61</v>
      </c>
      <c r="S48" s="2">
        <v>0.24199999999999999</v>
      </c>
      <c r="T48" s="2">
        <v>1</v>
      </c>
      <c r="U48" s="2">
        <v>3</v>
      </c>
      <c r="V48" s="2">
        <v>0</v>
      </c>
      <c r="W48" s="2">
        <v>0</v>
      </c>
      <c r="X48" s="2">
        <v>272</v>
      </c>
      <c r="Y48" s="2">
        <v>14</v>
      </c>
      <c r="Z48" s="2">
        <v>38</v>
      </c>
      <c r="AA48" s="2">
        <v>0</v>
      </c>
      <c r="AB48" s="2">
        <v>1</v>
      </c>
      <c r="AC48" s="2">
        <v>6</v>
      </c>
      <c r="AD48" s="2" t="s">
        <v>637</v>
      </c>
      <c r="AE48" s="2"/>
      <c r="AF48" s="2">
        <v>203</v>
      </c>
      <c r="AG48" s="2" t="s">
        <v>771</v>
      </c>
      <c r="AH48" s="2" t="s">
        <v>842</v>
      </c>
      <c r="AI48" s="2" t="s">
        <v>6</v>
      </c>
      <c r="AJ48" s="2">
        <v>1.1379310344827585</v>
      </c>
      <c r="AK48" s="2">
        <v>8.1133004926108363</v>
      </c>
      <c r="AL48" s="2">
        <v>3.5614035087719298</v>
      </c>
      <c r="AM48" s="2">
        <v>35</v>
      </c>
      <c r="AN48" s="2">
        <v>20</v>
      </c>
      <c r="AO48" s="2" t="s">
        <v>843</v>
      </c>
      <c r="AP48" s="2">
        <v>9</v>
      </c>
      <c r="AQ48" s="2">
        <v>1</v>
      </c>
      <c r="AR48" s="2">
        <v>4.66</v>
      </c>
      <c r="AS48" s="2">
        <v>169</v>
      </c>
      <c r="AT48" s="2">
        <v>181</v>
      </c>
      <c r="AU48" s="2">
        <v>208</v>
      </c>
      <c r="AV48" s="2">
        <v>6</v>
      </c>
      <c r="AW48" s="2">
        <v>10</v>
      </c>
      <c r="AX48" s="2">
        <v>15</v>
      </c>
      <c r="AY48" s="2">
        <v>3520</v>
      </c>
    </row>
    <row r="49" spans="1:51" x14ac:dyDescent="0.25">
      <c r="A49" s="2" t="s">
        <v>336</v>
      </c>
      <c r="B49" s="2">
        <v>2019</v>
      </c>
      <c r="C49" s="2">
        <v>1</v>
      </c>
      <c r="D49" s="2" t="s">
        <v>166</v>
      </c>
      <c r="E49" s="2" t="s">
        <v>41</v>
      </c>
      <c r="F49" s="2">
        <v>0</v>
      </c>
      <c r="G49" s="2">
        <v>0</v>
      </c>
      <c r="H49" s="2">
        <v>58</v>
      </c>
      <c r="I49" s="2">
        <v>0</v>
      </c>
      <c r="J49" s="2">
        <v>0</v>
      </c>
      <c r="K49" s="2">
        <v>0</v>
      </c>
      <c r="L49" s="2">
        <v>1</v>
      </c>
      <c r="M49" s="2">
        <v>203</v>
      </c>
      <c r="N49" s="2">
        <v>43</v>
      </c>
      <c r="O49" s="2">
        <v>16</v>
      </c>
      <c r="P49" s="2">
        <v>4</v>
      </c>
      <c r="Q49" s="2">
        <v>24</v>
      </c>
      <c r="R49" s="2">
        <v>60</v>
      </c>
      <c r="S49" s="2">
        <v>0.184</v>
      </c>
      <c r="T49" s="2">
        <v>2</v>
      </c>
      <c r="U49" s="2">
        <v>4</v>
      </c>
      <c r="V49" s="2">
        <v>3</v>
      </c>
      <c r="W49" s="2">
        <v>0</v>
      </c>
      <c r="X49" s="2">
        <v>262</v>
      </c>
      <c r="Y49" s="2">
        <v>5</v>
      </c>
      <c r="Z49" s="2">
        <v>17</v>
      </c>
      <c r="AA49" s="2">
        <v>1</v>
      </c>
      <c r="AB49" s="2">
        <v>0</v>
      </c>
      <c r="AC49" s="2">
        <v>15</v>
      </c>
      <c r="AD49" s="2" t="s">
        <v>638</v>
      </c>
      <c r="AE49" s="2"/>
      <c r="AF49" s="2">
        <v>203</v>
      </c>
      <c r="AG49" s="2" t="s">
        <v>801</v>
      </c>
      <c r="AH49" s="2" t="s">
        <v>844</v>
      </c>
      <c r="AI49" s="2" t="s">
        <v>6</v>
      </c>
      <c r="AJ49" s="2">
        <v>0.99014778325123143</v>
      </c>
      <c r="AK49" s="2">
        <v>7.9802955665024626</v>
      </c>
      <c r="AL49" s="2">
        <v>3.5</v>
      </c>
      <c r="AM49" s="2">
        <v>35</v>
      </c>
      <c r="AN49" s="2">
        <v>21</v>
      </c>
      <c r="AO49" s="2" t="s">
        <v>845</v>
      </c>
      <c r="AP49" s="2">
        <v>12</v>
      </c>
      <c r="AQ49" s="2">
        <v>1</v>
      </c>
      <c r="AR49" s="2">
        <v>2.13</v>
      </c>
      <c r="AS49" s="2">
        <v>168</v>
      </c>
      <c r="AT49" s="2">
        <v>181</v>
      </c>
      <c r="AU49" s="2">
        <v>207</v>
      </c>
      <c r="AV49" s="2">
        <v>8</v>
      </c>
      <c r="AW49" s="2">
        <v>11</v>
      </c>
      <c r="AX49" s="2">
        <v>15</v>
      </c>
      <c r="AY49" s="2">
        <v>3521</v>
      </c>
    </row>
    <row r="50" spans="1:51" x14ac:dyDescent="0.25">
      <c r="A50" s="2" t="s">
        <v>337</v>
      </c>
      <c r="B50" s="2">
        <v>2019</v>
      </c>
      <c r="C50" s="2">
        <v>1</v>
      </c>
      <c r="D50" s="2" t="s">
        <v>166</v>
      </c>
      <c r="E50" s="2" t="s">
        <v>41</v>
      </c>
      <c r="F50" s="2">
        <v>1</v>
      </c>
      <c r="G50" s="2">
        <v>8</v>
      </c>
      <c r="H50" s="2">
        <v>18</v>
      </c>
      <c r="I50" s="2">
        <v>12</v>
      </c>
      <c r="J50" s="2">
        <v>0</v>
      </c>
      <c r="K50" s="2">
        <v>0</v>
      </c>
      <c r="L50" s="2">
        <v>0</v>
      </c>
      <c r="M50" s="2">
        <v>176</v>
      </c>
      <c r="N50" s="2">
        <v>75</v>
      </c>
      <c r="O50" s="2">
        <v>52</v>
      </c>
      <c r="P50" s="2">
        <v>12</v>
      </c>
      <c r="Q50" s="2">
        <v>28</v>
      </c>
      <c r="R50" s="2">
        <v>41</v>
      </c>
      <c r="S50" s="2">
        <v>0.30599999999999999</v>
      </c>
      <c r="T50" s="2">
        <v>2</v>
      </c>
      <c r="U50" s="2">
        <v>3</v>
      </c>
      <c r="V50" s="2">
        <v>3</v>
      </c>
      <c r="W50" s="2">
        <v>0</v>
      </c>
      <c r="X50" s="2">
        <v>280</v>
      </c>
      <c r="Y50" s="2">
        <v>2</v>
      </c>
      <c r="Z50" s="2">
        <v>54</v>
      </c>
      <c r="AA50" s="2">
        <v>3</v>
      </c>
      <c r="AB50" s="2">
        <v>1</v>
      </c>
      <c r="AC50" s="2">
        <v>4</v>
      </c>
      <c r="AD50" s="2" t="s">
        <v>639</v>
      </c>
      <c r="AE50" s="2"/>
      <c r="AF50" s="2">
        <v>176</v>
      </c>
      <c r="AG50" s="2" t="s">
        <v>778</v>
      </c>
      <c r="AH50" s="1" t="s">
        <v>846</v>
      </c>
      <c r="AI50" s="1" t="s">
        <v>26</v>
      </c>
      <c r="AJ50" s="1">
        <v>1.7556818181818183</v>
      </c>
      <c r="AK50" s="1">
        <v>6.2897727272727275</v>
      </c>
      <c r="AL50" s="1">
        <v>9.7777777777777786</v>
      </c>
      <c r="AM50" s="1">
        <v>35</v>
      </c>
      <c r="AN50" s="1">
        <v>22</v>
      </c>
      <c r="AO50" s="1" t="s">
        <v>847</v>
      </c>
      <c r="AP50" s="1">
        <v>2</v>
      </c>
      <c r="AQ50" s="1">
        <v>0</v>
      </c>
      <c r="AR50" s="1">
        <v>7.98</v>
      </c>
      <c r="AS50" s="1">
        <v>161</v>
      </c>
      <c r="AT50" s="1">
        <v>175</v>
      </c>
      <c r="AU50" s="1">
        <v>201</v>
      </c>
      <c r="AV50" s="1">
        <v>2</v>
      </c>
      <c r="AW50" s="1">
        <v>1</v>
      </c>
      <c r="AX50" s="1">
        <v>15</v>
      </c>
      <c r="AY50" s="1">
        <v>3522</v>
      </c>
    </row>
    <row r="51" spans="1:51" x14ac:dyDescent="0.25">
      <c r="A51" s="2" t="s">
        <v>338</v>
      </c>
      <c r="B51" s="2">
        <v>2019</v>
      </c>
      <c r="C51" s="2">
        <v>1</v>
      </c>
      <c r="D51" s="2" t="s">
        <v>166</v>
      </c>
      <c r="E51" s="2" t="s">
        <v>41</v>
      </c>
      <c r="F51" s="2">
        <v>3</v>
      </c>
      <c r="G51" s="2">
        <v>4</v>
      </c>
      <c r="H51" s="2">
        <v>68</v>
      </c>
      <c r="I51" s="2">
        <v>0</v>
      </c>
      <c r="J51" s="2">
        <v>0</v>
      </c>
      <c r="K51" s="2">
        <v>0</v>
      </c>
      <c r="L51" s="2">
        <v>0</v>
      </c>
      <c r="M51" s="2">
        <v>165</v>
      </c>
      <c r="N51" s="2">
        <v>44</v>
      </c>
      <c r="O51" s="2">
        <v>29</v>
      </c>
      <c r="P51" s="2">
        <v>7</v>
      </c>
      <c r="Q51" s="2">
        <v>43</v>
      </c>
      <c r="R51" s="2">
        <v>68</v>
      </c>
      <c r="S51" s="2">
        <v>0.218</v>
      </c>
      <c r="T51" s="2">
        <v>3</v>
      </c>
      <c r="U51" s="2">
        <v>4</v>
      </c>
      <c r="V51" s="2">
        <v>3</v>
      </c>
      <c r="W51" s="2">
        <v>0</v>
      </c>
      <c r="X51" s="2">
        <v>251</v>
      </c>
      <c r="Y51" s="2">
        <v>6</v>
      </c>
      <c r="Z51" s="2">
        <v>33</v>
      </c>
      <c r="AA51" s="2">
        <v>2</v>
      </c>
      <c r="AB51" s="2">
        <v>1</v>
      </c>
      <c r="AC51" s="2">
        <v>8</v>
      </c>
      <c r="AD51" s="2" t="s">
        <v>640</v>
      </c>
      <c r="AE51" s="2"/>
      <c r="AF51" s="2">
        <v>165</v>
      </c>
      <c r="AG51" s="2" t="s">
        <v>848</v>
      </c>
      <c r="AH51" s="1" t="s">
        <v>805</v>
      </c>
      <c r="AI51" s="1" t="s">
        <v>6</v>
      </c>
      <c r="AJ51" s="1">
        <v>1.5818181818181818</v>
      </c>
      <c r="AK51" s="1">
        <v>11.127272727272727</v>
      </c>
      <c r="AL51" s="1">
        <v>2.4264705882352939</v>
      </c>
      <c r="AM51" s="1">
        <v>35</v>
      </c>
      <c r="AN51" s="1">
        <v>23</v>
      </c>
      <c r="AO51" s="1" t="s">
        <v>849</v>
      </c>
      <c r="AP51" s="1">
        <v>3</v>
      </c>
      <c r="AQ51" s="1">
        <v>1</v>
      </c>
      <c r="AR51" s="1">
        <v>4.75</v>
      </c>
      <c r="AS51" s="1">
        <v>175</v>
      </c>
      <c r="AT51" s="1">
        <v>187</v>
      </c>
      <c r="AU51" s="1">
        <v>213</v>
      </c>
      <c r="AV51" s="1">
        <v>3</v>
      </c>
      <c r="AW51" s="1">
        <v>4</v>
      </c>
      <c r="AX51" s="1">
        <v>15</v>
      </c>
      <c r="AY51" s="1">
        <v>3523</v>
      </c>
    </row>
    <row r="52" spans="1:51" x14ac:dyDescent="0.25">
      <c r="A52" s="2" t="s">
        <v>140</v>
      </c>
      <c r="B52" s="2">
        <v>2019</v>
      </c>
      <c r="C52" s="2">
        <v>1</v>
      </c>
      <c r="D52" s="2" t="s">
        <v>141</v>
      </c>
      <c r="E52" s="2" t="s">
        <v>35</v>
      </c>
      <c r="F52" s="2">
        <v>6</v>
      </c>
      <c r="G52" s="2">
        <v>8</v>
      </c>
      <c r="H52" s="2">
        <v>31</v>
      </c>
      <c r="I52" s="2">
        <v>31</v>
      </c>
      <c r="J52" s="2">
        <v>0</v>
      </c>
      <c r="K52" s="2">
        <v>0</v>
      </c>
      <c r="L52" s="2">
        <v>0</v>
      </c>
      <c r="M52" s="2">
        <v>536</v>
      </c>
      <c r="N52" s="2">
        <v>140</v>
      </c>
      <c r="O52" s="2">
        <v>79</v>
      </c>
      <c r="P52" s="2">
        <v>33</v>
      </c>
      <c r="Q52" s="2">
        <v>56</v>
      </c>
      <c r="R52" s="2">
        <v>229</v>
      </c>
      <c r="S52" s="2">
        <v>0.21299999999999999</v>
      </c>
      <c r="T52" s="2">
        <v>1</v>
      </c>
      <c r="U52" s="2">
        <v>11</v>
      </c>
      <c r="V52" s="2">
        <v>11</v>
      </c>
      <c r="W52" s="2">
        <v>0</v>
      </c>
      <c r="X52" s="2">
        <v>731</v>
      </c>
      <c r="Y52" s="2">
        <v>0</v>
      </c>
      <c r="Z52" s="2">
        <v>82</v>
      </c>
      <c r="AA52" s="2">
        <v>3</v>
      </c>
      <c r="AB52" s="2">
        <v>4</v>
      </c>
      <c r="AC52" s="2">
        <v>11</v>
      </c>
      <c r="AD52" s="2" t="s">
        <v>441</v>
      </c>
      <c r="AE52" s="2"/>
      <c r="AF52" s="2"/>
      <c r="AG52" s="2" t="s">
        <v>850</v>
      </c>
      <c r="AH52" s="2" t="s">
        <v>851</v>
      </c>
      <c r="AI52" s="2" t="s">
        <v>26</v>
      </c>
      <c r="AJ52" s="2">
        <v>1.0970149253731345</v>
      </c>
      <c r="AK52" s="2">
        <v>11.535447761194032</v>
      </c>
      <c r="AL52" s="2">
        <v>17.29032258064516</v>
      </c>
      <c r="AM52" s="2">
        <v>32</v>
      </c>
      <c r="AN52" s="2">
        <v>14</v>
      </c>
      <c r="AO52" s="2" t="s">
        <v>851</v>
      </c>
      <c r="AP52" s="2">
        <v>10</v>
      </c>
      <c r="AQ52" s="2">
        <v>0</v>
      </c>
      <c r="AR52" s="2">
        <v>3.98</v>
      </c>
      <c r="AS52" s="2">
        <v>175</v>
      </c>
      <c r="AT52" s="2">
        <v>187</v>
      </c>
      <c r="AU52" s="2">
        <v>214</v>
      </c>
      <c r="AV52" s="2">
        <v>10</v>
      </c>
      <c r="AW52" s="2">
        <v>7</v>
      </c>
      <c r="AX52" s="2">
        <v>50</v>
      </c>
      <c r="AY52" s="2">
        <v>3214</v>
      </c>
    </row>
    <row r="53" spans="1:51" x14ac:dyDescent="0.25">
      <c r="A53" s="2" t="s">
        <v>142</v>
      </c>
      <c r="B53" s="2">
        <v>2019</v>
      </c>
      <c r="C53" s="2">
        <v>1</v>
      </c>
      <c r="D53" s="2" t="s">
        <v>141</v>
      </c>
      <c r="E53" s="2" t="s">
        <v>35</v>
      </c>
      <c r="F53" s="2">
        <v>13</v>
      </c>
      <c r="G53" s="2">
        <v>9</v>
      </c>
      <c r="H53" s="2">
        <v>32</v>
      </c>
      <c r="I53" s="2">
        <v>31</v>
      </c>
      <c r="J53" s="2">
        <v>0</v>
      </c>
      <c r="K53" s="2">
        <v>0</v>
      </c>
      <c r="L53" s="2">
        <v>0</v>
      </c>
      <c r="M53" s="2">
        <v>513</v>
      </c>
      <c r="N53" s="2">
        <v>191</v>
      </c>
      <c r="O53" s="2">
        <v>89</v>
      </c>
      <c r="P53" s="2">
        <v>20</v>
      </c>
      <c r="Q53" s="2">
        <v>46</v>
      </c>
      <c r="R53" s="2">
        <v>152</v>
      </c>
      <c r="S53" s="2">
        <v>0.28199999999999997</v>
      </c>
      <c r="T53" s="2">
        <v>0</v>
      </c>
      <c r="U53" s="2">
        <v>11</v>
      </c>
      <c r="V53" s="2">
        <v>2</v>
      </c>
      <c r="W53" s="2">
        <v>0</v>
      </c>
      <c r="X53" s="2">
        <v>745</v>
      </c>
      <c r="Y53" s="2">
        <v>0</v>
      </c>
      <c r="Z53" s="2">
        <v>100</v>
      </c>
      <c r="AA53" s="2">
        <v>5</v>
      </c>
      <c r="AB53" s="2">
        <v>13</v>
      </c>
      <c r="AC53" s="2">
        <v>11</v>
      </c>
      <c r="AD53" s="2" t="s">
        <v>442</v>
      </c>
      <c r="AE53" s="2"/>
      <c r="AF53" s="2"/>
      <c r="AG53" s="2" t="s">
        <v>852</v>
      </c>
      <c r="AH53" s="2" t="s">
        <v>853</v>
      </c>
      <c r="AI53" s="2" t="s">
        <v>6</v>
      </c>
      <c r="AJ53" s="2">
        <v>1.3859649122807018</v>
      </c>
      <c r="AK53" s="2">
        <v>8</v>
      </c>
      <c r="AL53" s="2">
        <v>16.03125</v>
      </c>
      <c r="AM53" s="2">
        <v>32</v>
      </c>
      <c r="AN53" s="2">
        <v>15</v>
      </c>
      <c r="AO53" s="2" t="s">
        <v>853</v>
      </c>
      <c r="AP53" s="2">
        <v>5</v>
      </c>
      <c r="AQ53" s="2">
        <v>1</v>
      </c>
      <c r="AR53" s="2">
        <v>4.68</v>
      </c>
      <c r="AS53" s="2">
        <v>168</v>
      </c>
      <c r="AT53" s="2">
        <v>181</v>
      </c>
      <c r="AU53" s="2">
        <v>207</v>
      </c>
      <c r="AV53" s="2">
        <v>4</v>
      </c>
      <c r="AW53" s="2">
        <v>6</v>
      </c>
      <c r="AX53" s="2">
        <v>49</v>
      </c>
      <c r="AY53" s="2">
        <v>3215</v>
      </c>
    </row>
    <row r="54" spans="1:51" x14ac:dyDescent="0.25">
      <c r="A54" s="2" t="s">
        <v>143</v>
      </c>
      <c r="B54" s="2">
        <v>2019</v>
      </c>
      <c r="C54" s="2">
        <v>1</v>
      </c>
      <c r="D54" s="2" t="s">
        <v>141</v>
      </c>
      <c r="E54" s="2" t="s">
        <v>35</v>
      </c>
      <c r="F54" s="2">
        <v>13</v>
      </c>
      <c r="G54" s="2">
        <v>10</v>
      </c>
      <c r="H54" s="2">
        <v>31</v>
      </c>
      <c r="I54" s="2">
        <v>31</v>
      </c>
      <c r="J54" s="2">
        <v>0</v>
      </c>
      <c r="K54" s="2">
        <v>0</v>
      </c>
      <c r="L54" s="2">
        <v>0</v>
      </c>
      <c r="M54" s="2">
        <v>515</v>
      </c>
      <c r="N54" s="2">
        <v>205</v>
      </c>
      <c r="O54" s="2">
        <v>85</v>
      </c>
      <c r="P54" s="2">
        <v>26</v>
      </c>
      <c r="Q54" s="2">
        <v>52</v>
      </c>
      <c r="R54" s="2">
        <v>165</v>
      </c>
      <c r="S54" s="2">
        <v>0.29399999999999998</v>
      </c>
      <c r="T54" s="2">
        <v>0</v>
      </c>
      <c r="U54" s="2">
        <v>3</v>
      </c>
      <c r="V54" s="2">
        <v>5</v>
      </c>
      <c r="W54" s="2">
        <v>0</v>
      </c>
      <c r="X54" s="2">
        <v>764</v>
      </c>
      <c r="Y54" s="2">
        <v>0</v>
      </c>
      <c r="Z54" s="2">
        <v>101</v>
      </c>
      <c r="AA54" s="2">
        <v>5</v>
      </c>
      <c r="AB54" s="2">
        <v>4</v>
      </c>
      <c r="AC54" s="2">
        <v>18</v>
      </c>
      <c r="AD54" s="2" t="s">
        <v>443</v>
      </c>
      <c r="AE54" s="2"/>
      <c r="AF54" s="2"/>
      <c r="AG54" s="2" t="s">
        <v>854</v>
      </c>
      <c r="AH54" s="2" t="s">
        <v>855</v>
      </c>
      <c r="AI54" s="2" t="s">
        <v>6</v>
      </c>
      <c r="AJ54" s="2">
        <v>1.4970873786407768</v>
      </c>
      <c r="AK54" s="2">
        <v>8.650485436893204</v>
      </c>
      <c r="AL54" s="2">
        <v>16.612903225806452</v>
      </c>
      <c r="AM54" s="2">
        <v>32</v>
      </c>
      <c r="AN54" s="2">
        <v>16</v>
      </c>
      <c r="AO54" s="2" t="s">
        <v>856</v>
      </c>
      <c r="AP54" s="2">
        <v>3</v>
      </c>
      <c r="AQ54" s="2">
        <v>1</v>
      </c>
      <c r="AR54" s="2">
        <v>4.46</v>
      </c>
      <c r="AS54" s="2">
        <v>170</v>
      </c>
      <c r="AT54" s="2">
        <v>182</v>
      </c>
      <c r="AU54" s="2">
        <v>209</v>
      </c>
      <c r="AV54" s="2">
        <v>3</v>
      </c>
      <c r="AW54" s="2">
        <v>5</v>
      </c>
      <c r="AX54" s="2">
        <v>50</v>
      </c>
      <c r="AY54" s="2">
        <v>3216</v>
      </c>
    </row>
    <row r="55" spans="1:51" x14ac:dyDescent="0.25">
      <c r="A55" s="2" t="s">
        <v>144</v>
      </c>
      <c r="B55" s="2">
        <v>2019</v>
      </c>
      <c r="C55" s="2">
        <v>1</v>
      </c>
      <c r="D55" s="2" t="s">
        <v>141</v>
      </c>
      <c r="E55" s="2" t="s">
        <v>35</v>
      </c>
      <c r="F55" s="2">
        <v>11</v>
      </c>
      <c r="G55" s="2">
        <v>10</v>
      </c>
      <c r="H55" s="2">
        <v>30</v>
      </c>
      <c r="I55" s="2">
        <v>30</v>
      </c>
      <c r="J55" s="2">
        <v>1</v>
      </c>
      <c r="K55" s="2">
        <v>1</v>
      </c>
      <c r="L55" s="2">
        <v>0</v>
      </c>
      <c r="M55" s="2">
        <v>531</v>
      </c>
      <c r="N55" s="2">
        <v>168</v>
      </c>
      <c r="O55" s="2">
        <v>68</v>
      </c>
      <c r="P55" s="2">
        <v>19</v>
      </c>
      <c r="Q55" s="2">
        <v>32</v>
      </c>
      <c r="R55" s="2">
        <v>150</v>
      </c>
      <c r="S55" s="2">
        <v>0.249</v>
      </c>
      <c r="T55" s="2">
        <v>1</v>
      </c>
      <c r="U55" s="2">
        <v>1</v>
      </c>
      <c r="V55" s="2">
        <v>9</v>
      </c>
      <c r="W55" s="2">
        <v>0</v>
      </c>
      <c r="X55" s="2">
        <v>730</v>
      </c>
      <c r="Y55" s="2">
        <v>0</v>
      </c>
      <c r="Z55" s="2">
        <v>78</v>
      </c>
      <c r="AA55" s="2">
        <v>8</v>
      </c>
      <c r="AB55" s="2">
        <v>5</v>
      </c>
      <c r="AC55" s="2">
        <v>6</v>
      </c>
      <c r="AD55" s="2" t="s">
        <v>444</v>
      </c>
      <c r="AE55" s="2"/>
      <c r="AF55" s="2"/>
      <c r="AG55" s="2" t="s">
        <v>857</v>
      </c>
      <c r="AH55" s="2" t="s">
        <v>858</v>
      </c>
      <c r="AI55" s="2" t="s">
        <v>26</v>
      </c>
      <c r="AJ55" s="2">
        <v>1.1299435028248588</v>
      </c>
      <c r="AK55" s="2">
        <v>7.6271186440677958</v>
      </c>
      <c r="AL55" s="2">
        <v>17.7</v>
      </c>
      <c r="AM55" s="2">
        <v>32</v>
      </c>
      <c r="AN55" s="2">
        <v>17</v>
      </c>
      <c r="AO55" s="2" t="s">
        <v>859</v>
      </c>
      <c r="AP55" s="2">
        <v>9</v>
      </c>
      <c r="AQ55" s="2">
        <v>0</v>
      </c>
      <c r="AR55" s="2">
        <v>3.46</v>
      </c>
      <c r="AS55" s="2">
        <v>167</v>
      </c>
      <c r="AT55" s="2">
        <v>180</v>
      </c>
      <c r="AU55" s="2">
        <v>206</v>
      </c>
      <c r="AV55" s="2">
        <v>10</v>
      </c>
      <c r="AW55" s="2">
        <v>6</v>
      </c>
      <c r="AX55" s="2">
        <v>51</v>
      </c>
      <c r="AY55" s="2">
        <v>3217</v>
      </c>
    </row>
    <row r="56" spans="1:51" x14ac:dyDescent="0.25">
      <c r="A56" s="2" t="s">
        <v>301</v>
      </c>
      <c r="B56" s="2">
        <v>2019</v>
      </c>
      <c r="C56" s="2">
        <v>1</v>
      </c>
      <c r="D56" s="2" t="s">
        <v>141</v>
      </c>
      <c r="E56" s="2" t="s">
        <v>35</v>
      </c>
      <c r="F56" s="2">
        <v>0</v>
      </c>
      <c r="G56" s="2">
        <v>4</v>
      </c>
      <c r="H56" s="2">
        <v>23</v>
      </c>
      <c r="I56" s="2">
        <v>0</v>
      </c>
      <c r="J56" s="2">
        <v>0</v>
      </c>
      <c r="K56" s="2">
        <v>0</v>
      </c>
      <c r="L56" s="2">
        <v>13</v>
      </c>
      <c r="M56" s="2">
        <v>62</v>
      </c>
      <c r="N56" s="2">
        <v>21</v>
      </c>
      <c r="O56" s="2">
        <v>15</v>
      </c>
      <c r="P56" s="2">
        <v>9</v>
      </c>
      <c r="Q56" s="2">
        <v>12</v>
      </c>
      <c r="R56" s="2">
        <v>30</v>
      </c>
      <c r="S56" s="2">
        <v>0.25900000000000001</v>
      </c>
      <c r="T56" s="2">
        <v>0</v>
      </c>
      <c r="U56" s="2">
        <v>0</v>
      </c>
      <c r="V56" s="2">
        <v>2</v>
      </c>
      <c r="W56" s="2">
        <v>0</v>
      </c>
      <c r="X56" s="2">
        <v>96</v>
      </c>
      <c r="Y56" s="2">
        <v>17</v>
      </c>
      <c r="Z56" s="2">
        <v>15</v>
      </c>
      <c r="AA56" s="2">
        <v>0</v>
      </c>
      <c r="AB56" s="2">
        <v>1</v>
      </c>
      <c r="AC56" s="2">
        <v>0</v>
      </c>
      <c r="AD56" s="2" t="s">
        <v>599</v>
      </c>
      <c r="AE56" s="2" t="s">
        <v>301</v>
      </c>
      <c r="AF56" s="2">
        <v>1000</v>
      </c>
      <c r="AG56" s="2" t="s">
        <v>860</v>
      </c>
      <c r="AH56" s="1" t="s">
        <v>861</v>
      </c>
      <c r="AI56" s="1" t="s">
        <v>26</v>
      </c>
      <c r="AJ56" s="1">
        <v>1.596774193548387</v>
      </c>
      <c r="AK56" s="1">
        <v>13.064516129032256</v>
      </c>
      <c r="AL56" s="1">
        <v>2.6956521739130435</v>
      </c>
      <c r="AM56" s="1">
        <v>32</v>
      </c>
      <c r="AN56" s="1">
        <v>18</v>
      </c>
      <c r="AO56" s="1" t="s">
        <v>861</v>
      </c>
      <c r="AP56" s="1">
        <v>3</v>
      </c>
      <c r="AQ56" s="1">
        <v>0</v>
      </c>
      <c r="AR56" s="1">
        <v>6.53</v>
      </c>
      <c r="AS56" s="1">
        <v>174</v>
      </c>
      <c r="AT56" s="1">
        <v>189</v>
      </c>
      <c r="AU56" s="1">
        <v>215</v>
      </c>
      <c r="AV56" s="1">
        <v>4</v>
      </c>
      <c r="AW56" s="1">
        <v>3</v>
      </c>
      <c r="AX56" s="1">
        <v>15</v>
      </c>
      <c r="AY56" s="1">
        <v>3218</v>
      </c>
    </row>
    <row r="57" spans="1:51" x14ac:dyDescent="0.25">
      <c r="A57" s="2" t="s">
        <v>302</v>
      </c>
      <c r="B57" s="2">
        <v>2019</v>
      </c>
      <c r="C57" s="2">
        <v>1</v>
      </c>
      <c r="D57" s="2" t="s">
        <v>141</v>
      </c>
      <c r="E57" s="2" t="s">
        <v>35</v>
      </c>
      <c r="F57" s="2">
        <v>7</v>
      </c>
      <c r="G57" s="2">
        <v>7</v>
      </c>
      <c r="H57" s="2">
        <v>27</v>
      </c>
      <c r="I57" s="2">
        <v>27</v>
      </c>
      <c r="J57" s="2">
        <v>0</v>
      </c>
      <c r="K57" s="2">
        <v>0</v>
      </c>
      <c r="L57" s="2">
        <v>0</v>
      </c>
      <c r="M57" s="2">
        <v>425</v>
      </c>
      <c r="N57" s="2">
        <v>141</v>
      </c>
      <c r="O57" s="2">
        <v>60</v>
      </c>
      <c r="P57" s="2">
        <v>17</v>
      </c>
      <c r="Q57" s="2">
        <v>56</v>
      </c>
      <c r="R57" s="2">
        <v>143</v>
      </c>
      <c r="S57" s="2">
        <v>0.26</v>
      </c>
      <c r="T57" s="2">
        <v>1</v>
      </c>
      <c r="U57" s="2">
        <v>1</v>
      </c>
      <c r="V57" s="2">
        <v>7</v>
      </c>
      <c r="W57" s="2">
        <v>0</v>
      </c>
      <c r="X57" s="2">
        <v>617</v>
      </c>
      <c r="Y57" s="2">
        <v>0</v>
      </c>
      <c r="Z57" s="2">
        <v>64</v>
      </c>
      <c r="AA57" s="2">
        <v>4</v>
      </c>
      <c r="AB57" s="2">
        <v>6</v>
      </c>
      <c r="AC57" s="2">
        <v>13</v>
      </c>
      <c r="AD57" s="2" t="s">
        <v>600</v>
      </c>
      <c r="AE57" s="2"/>
      <c r="AF57" s="2">
        <v>425</v>
      </c>
      <c r="AG57" s="2" t="s">
        <v>862</v>
      </c>
      <c r="AH57" s="1" t="s">
        <v>863</v>
      </c>
      <c r="AI57" s="1" t="s">
        <v>6</v>
      </c>
      <c r="AJ57" s="1">
        <v>1.3905882352941177</v>
      </c>
      <c r="AK57" s="1">
        <v>9.0847058823529423</v>
      </c>
      <c r="AL57" s="1">
        <v>15.74074074074074</v>
      </c>
      <c r="AM57" s="1">
        <v>32</v>
      </c>
      <c r="AN57" s="1">
        <v>19</v>
      </c>
      <c r="AO57" s="1" t="s">
        <v>864</v>
      </c>
      <c r="AP57" s="1">
        <v>5</v>
      </c>
      <c r="AQ57" s="1">
        <v>1</v>
      </c>
      <c r="AR57" s="1">
        <v>3.81</v>
      </c>
      <c r="AS57" s="1">
        <v>172</v>
      </c>
      <c r="AT57" s="1">
        <v>183</v>
      </c>
      <c r="AU57" s="1">
        <v>210</v>
      </c>
      <c r="AV57" s="1">
        <v>4</v>
      </c>
      <c r="AW57" s="1">
        <v>6</v>
      </c>
      <c r="AX57" s="1">
        <v>15</v>
      </c>
      <c r="AY57" s="1">
        <v>3219</v>
      </c>
    </row>
    <row r="58" spans="1:51" x14ac:dyDescent="0.25">
      <c r="A58" s="2" t="s">
        <v>303</v>
      </c>
      <c r="B58" s="2">
        <v>2019</v>
      </c>
      <c r="C58" s="2">
        <v>1</v>
      </c>
      <c r="D58" s="2" t="s">
        <v>141</v>
      </c>
      <c r="E58" s="2" t="s">
        <v>35</v>
      </c>
      <c r="F58" s="2">
        <v>5</v>
      </c>
      <c r="G58" s="2">
        <v>3</v>
      </c>
      <c r="H58" s="2">
        <v>38</v>
      </c>
      <c r="I58" s="2">
        <v>5</v>
      </c>
      <c r="J58" s="2">
        <v>0</v>
      </c>
      <c r="K58" s="2">
        <v>0</v>
      </c>
      <c r="L58" s="2">
        <v>2</v>
      </c>
      <c r="M58" s="2">
        <v>230</v>
      </c>
      <c r="N58" s="2">
        <v>65</v>
      </c>
      <c r="O58" s="2">
        <v>32</v>
      </c>
      <c r="P58" s="2">
        <v>8</v>
      </c>
      <c r="Q58" s="2">
        <v>37</v>
      </c>
      <c r="R58" s="2">
        <v>74</v>
      </c>
      <c r="S58" s="2">
        <v>0.23200000000000001</v>
      </c>
      <c r="T58" s="2">
        <v>0</v>
      </c>
      <c r="U58" s="2">
        <v>8</v>
      </c>
      <c r="V58" s="2">
        <v>5</v>
      </c>
      <c r="W58" s="2">
        <v>0</v>
      </c>
      <c r="X58" s="2">
        <v>324</v>
      </c>
      <c r="Y58" s="2">
        <v>9</v>
      </c>
      <c r="Z58" s="2">
        <v>33</v>
      </c>
      <c r="AA58" s="2">
        <v>1</v>
      </c>
      <c r="AB58" s="2">
        <v>1</v>
      </c>
      <c r="AC58" s="2">
        <v>17</v>
      </c>
      <c r="AD58" s="2" t="s">
        <v>601</v>
      </c>
      <c r="AE58" s="2"/>
      <c r="AF58" s="2">
        <v>230</v>
      </c>
      <c r="AG58" s="2" t="s">
        <v>865</v>
      </c>
      <c r="AH58" s="1" t="s">
        <v>866</v>
      </c>
      <c r="AI58" s="1" t="s">
        <v>26</v>
      </c>
      <c r="AJ58" s="1">
        <v>1.3304347826086955</v>
      </c>
      <c r="AK58" s="1">
        <v>8.6869565217391305</v>
      </c>
      <c r="AL58" s="1">
        <v>6.0526315789473681</v>
      </c>
      <c r="AM58" s="1">
        <v>32</v>
      </c>
      <c r="AN58" s="1">
        <v>20</v>
      </c>
      <c r="AO58" s="1" t="s">
        <v>866</v>
      </c>
      <c r="AP58" s="1">
        <v>5</v>
      </c>
      <c r="AQ58" s="1">
        <v>0</v>
      </c>
      <c r="AR58" s="1">
        <v>3.76</v>
      </c>
      <c r="AS58" s="1">
        <v>171</v>
      </c>
      <c r="AT58" s="1">
        <v>182</v>
      </c>
      <c r="AU58" s="1">
        <v>209</v>
      </c>
      <c r="AV58" s="1">
        <v>7</v>
      </c>
      <c r="AW58" s="1">
        <v>5</v>
      </c>
      <c r="AX58" s="1">
        <v>15</v>
      </c>
      <c r="AY58" s="1">
        <v>3220</v>
      </c>
    </row>
    <row r="59" spans="1:51" x14ac:dyDescent="0.25">
      <c r="A59" s="2" t="s">
        <v>304</v>
      </c>
      <c r="B59" s="2">
        <v>2019</v>
      </c>
      <c r="C59" s="2">
        <v>1</v>
      </c>
      <c r="D59" s="2" t="s">
        <v>141</v>
      </c>
      <c r="E59" s="2" t="s">
        <v>35</v>
      </c>
      <c r="F59" s="2">
        <v>4</v>
      </c>
      <c r="G59" s="2">
        <v>6</v>
      </c>
      <c r="H59" s="2">
        <v>70</v>
      </c>
      <c r="I59" s="2">
        <v>0</v>
      </c>
      <c r="J59" s="2">
        <v>0</v>
      </c>
      <c r="K59" s="2">
        <v>0</v>
      </c>
      <c r="L59" s="2">
        <v>7</v>
      </c>
      <c r="M59" s="2">
        <v>192</v>
      </c>
      <c r="N59" s="2">
        <v>48</v>
      </c>
      <c r="O59" s="2">
        <v>21</v>
      </c>
      <c r="P59" s="2">
        <v>7</v>
      </c>
      <c r="Q59" s="2">
        <v>29</v>
      </c>
      <c r="R59" s="2">
        <v>57</v>
      </c>
      <c r="S59" s="2">
        <v>0.21</v>
      </c>
      <c r="T59" s="2">
        <v>1</v>
      </c>
      <c r="U59" s="2">
        <v>4</v>
      </c>
      <c r="V59" s="2">
        <v>7</v>
      </c>
      <c r="W59" s="2">
        <v>0</v>
      </c>
      <c r="X59" s="2">
        <v>267</v>
      </c>
      <c r="Y59" s="2">
        <v>23</v>
      </c>
      <c r="Z59" s="2">
        <v>22</v>
      </c>
      <c r="AA59" s="2">
        <v>0</v>
      </c>
      <c r="AB59" s="2">
        <v>2</v>
      </c>
      <c r="AC59" s="2">
        <v>8</v>
      </c>
      <c r="AD59" s="2" t="s">
        <v>602</v>
      </c>
      <c r="AE59" s="2"/>
      <c r="AF59" s="2">
        <v>192</v>
      </c>
      <c r="AG59" s="2" t="s">
        <v>867</v>
      </c>
      <c r="AH59" s="1" t="s">
        <v>868</v>
      </c>
      <c r="AI59" s="1" t="s">
        <v>26</v>
      </c>
      <c r="AJ59" s="1">
        <v>1.203125</v>
      </c>
      <c r="AK59" s="1">
        <v>8.015625</v>
      </c>
      <c r="AL59" s="1">
        <v>2.7428571428571429</v>
      </c>
      <c r="AM59" s="1">
        <v>32</v>
      </c>
      <c r="AN59" s="1">
        <v>21</v>
      </c>
      <c r="AO59" s="1" t="s">
        <v>869</v>
      </c>
      <c r="AP59" s="1">
        <v>8</v>
      </c>
      <c r="AQ59" s="1">
        <v>0</v>
      </c>
      <c r="AR59" s="1">
        <v>2.95</v>
      </c>
      <c r="AS59" s="1">
        <v>169</v>
      </c>
      <c r="AT59" s="1">
        <v>181</v>
      </c>
      <c r="AU59" s="1">
        <v>207</v>
      </c>
      <c r="AV59" s="1">
        <v>9</v>
      </c>
      <c r="AW59" s="1">
        <v>6</v>
      </c>
      <c r="AX59" s="1">
        <v>15</v>
      </c>
      <c r="AY59" s="1">
        <v>3221</v>
      </c>
    </row>
    <row r="60" spans="1:51" x14ac:dyDescent="0.25">
      <c r="A60" s="2" t="s">
        <v>305</v>
      </c>
      <c r="B60" s="2">
        <v>2019</v>
      </c>
      <c r="C60" s="2">
        <v>1</v>
      </c>
      <c r="D60" s="2" t="s">
        <v>141</v>
      </c>
      <c r="E60" s="2" t="s">
        <v>35</v>
      </c>
      <c r="F60" s="2">
        <v>4</v>
      </c>
      <c r="G60" s="2">
        <v>2</v>
      </c>
      <c r="H60" s="2">
        <v>73</v>
      </c>
      <c r="I60" s="2">
        <v>0</v>
      </c>
      <c r="J60" s="2">
        <v>0</v>
      </c>
      <c r="K60" s="2">
        <v>0</v>
      </c>
      <c r="L60" s="2">
        <v>0</v>
      </c>
      <c r="M60" s="2">
        <v>183</v>
      </c>
      <c r="N60" s="2">
        <v>55</v>
      </c>
      <c r="O60" s="2">
        <v>24</v>
      </c>
      <c r="P60" s="2">
        <v>5</v>
      </c>
      <c r="Q60" s="2">
        <v>29</v>
      </c>
      <c r="R60" s="2">
        <v>58</v>
      </c>
      <c r="S60" s="2">
        <v>0.24299999999999999</v>
      </c>
      <c r="T60" s="2">
        <v>2</v>
      </c>
      <c r="U60" s="2">
        <v>1</v>
      </c>
      <c r="V60" s="2">
        <v>1</v>
      </c>
      <c r="W60" s="2">
        <v>0</v>
      </c>
      <c r="X60" s="2">
        <v>260</v>
      </c>
      <c r="Y60" s="2">
        <v>12</v>
      </c>
      <c r="Z60" s="2">
        <v>26</v>
      </c>
      <c r="AA60" s="2">
        <v>0</v>
      </c>
      <c r="AB60" s="2">
        <v>3</v>
      </c>
      <c r="AC60" s="2">
        <v>7</v>
      </c>
      <c r="AD60" s="2" t="s">
        <v>603</v>
      </c>
      <c r="AE60" s="2"/>
      <c r="AF60" s="2">
        <v>183</v>
      </c>
      <c r="AG60" s="2" t="s">
        <v>857</v>
      </c>
      <c r="AH60" s="2" t="s">
        <v>716</v>
      </c>
      <c r="AI60" s="2" t="s">
        <v>6</v>
      </c>
      <c r="AJ60" s="2">
        <v>1.3770491803278688</v>
      </c>
      <c r="AK60" s="2">
        <v>8.557377049180328</v>
      </c>
      <c r="AL60" s="2">
        <v>2.506849315068493</v>
      </c>
      <c r="AM60" s="2">
        <v>32</v>
      </c>
      <c r="AN60" s="2">
        <v>22</v>
      </c>
      <c r="AO60" s="2" t="s">
        <v>870</v>
      </c>
      <c r="AP60" s="2">
        <v>5</v>
      </c>
      <c r="AQ60" s="2">
        <v>1</v>
      </c>
      <c r="AR60" s="2">
        <v>3.54</v>
      </c>
      <c r="AS60" s="2">
        <v>170</v>
      </c>
      <c r="AT60" s="2">
        <v>182</v>
      </c>
      <c r="AU60" s="2">
        <v>209</v>
      </c>
      <c r="AV60" s="2">
        <v>4</v>
      </c>
      <c r="AW60" s="2">
        <v>7</v>
      </c>
      <c r="AX60" s="2">
        <v>15</v>
      </c>
      <c r="AY60" s="2">
        <v>3222</v>
      </c>
    </row>
    <row r="61" spans="1:51" x14ac:dyDescent="0.25">
      <c r="A61" s="2" t="s">
        <v>306</v>
      </c>
      <c r="B61" s="2">
        <v>2019</v>
      </c>
      <c r="C61" s="2">
        <v>1</v>
      </c>
      <c r="D61" s="2" t="s">
        <v>141</v>
      </c>
      <c r="E61" s="2" t="s">
        <v>35</v>
      </c>
      <c r="F61" s="2">
        <v>3</v>
      </c>
      <c r="G61" s="2">
        <v>3</v>
      </c>
      <c r="H61" s="2">
        <v>62</v>
      </c>
      <c r="I61" s="2">
        <v>0</v>
      </c>
      <c r="J61" s="2">
        <v>0</v>
      </c>
      <c r="K61" s="2">
        <v>0</v>
      </c>
      <c r="L61" s="2">
        <v>1</v>
      </c>
      <c r="M61" s="2">
        <v>171</v>
      </c>
      <c r="N61" s="2">
        <v>45</v>
      </c>
      <c r="O61" s="2">
        <v>17</v>
      </c>
      <c r="P61" s="2">
        <v>5</v>
      </c>
      <c r="Q61" s="2">
        <v>13</v>
      </c>
      <c r="R61" s="2">
        <v>48</v>
      </c>
      <c r="S61" s="2">
        <v>0.215</v>
      </c>
      <c r="T61" s="2">
        <v>3</v>
      </c>
      <c r="U61" s="2">
        <v>0</v>
      </c>
      <c r="V61" s="2">
        <v>4</v>
      </c>
      <c r="W61" s="2">
        <v>0</v>
      </c>
      <c r="X61" s="2">
        <v>227</v>
      </c>
      <c r="Y61" s="2">
        <v>10</v>
      </c>
      <c r="Z61" s="2">
        <v>18</v>
      </c>
      <c r="AA61" s="2">
        <v>0</v>
      </c>
      <c r="AB61" s="2">
        <v>1</v>
      </c>
      <c r="AC61" s="2">
        <v>11</v>
      </c>
      <c r="AD61" s="2" t="s">
        <v>604</v>
      </c>
      <c r="AE61" s="2"/>
      <c r="AF61" s="2">
        <v>171</v>
      </c>
      <c r="AG61" s="2" t="s">
        <v>816</v>
      </c>
      <c r="AH61" s="2" t="s">
        <v>871</v>
      </c>
      <c r="AI61" s="2" t="s">
        <v>26</v>
      </c>
      <c r="AJ61" s="2">
        <v>1.0175438596491229</v>
      </c>
      <c r="AK61" s="2">
        <v>7.5789473684210522</v>
      </c>
      <c r="AL61" s="2">
        <v>2.7580645161290325</v>
      </c>
      <c r="AM61" s="2">
        <v>32</v>
      </c>
      <c r="AN61" s="2">
        <v>23</v>
      </c>
      <c r="AO61" s="2" t="s">
        <v>871</v>
      </c>
      <c r="AP61" s="2">
        <v>12</v>
      </c>
      <c r="AQ61" s="2">
        <v>0</v>
      </c>
      <c r="AR61" s="2">
        <v>2.68</v>
      </c>
      <c r="AS61" s="2">
        <v>167</v>
      </c>
      <c r="AT61" s="2">
        <v>179</v>
      </c>
      <c r="AU61" s="2">
        <v>206</v>
      </c>
      <c r="AV61" s="2">
        <v>11</v>
      </c>
      <c r="AW61" s="2">
        <v>7</v>
      </c>
      <c r="AX61" s="2">
        <v>15</v>
      </c>
      <c r="AY61" s="2">
        <v>3223</v>
      </c>
    </row>
    <row r="62" spans="1:51" x14ac:dyDescent="0.25">
      <c r="A62" s="2" t="s">
        <v>80</v>
      </c>
      <c r="B62" s="2">
        <v>2019</v>
      </c>
      <c r="C62" s="2">
        <v>1</v>
      </c>
      <c r="D62" s="2" t="s">
        <v>81</v>
      </c>
      <c r="E62" s="2" t="s">
        <v>35</v>
      </c>
      <c r="F62" s="2">
        <v>15</v>
      </c>
      <c r="G62" s="2">
        <v>8</v>
      </c>
      <c r="H62" s="2">
        <v>32</v>
      </c>
      <c r="I62" s="2">
        <v>32</v>
      </c>
      <c r="J62" s="2">
        <v>0</v>
      </c>
      <c r="K62" s="2">
        <v>0</v>
      </c>
      <c r="L62" s="2">
        <v>0</v>
      </c>
      <c r="M62" s="2">
        <v>572</v>
      </c>
      <c r="N62" s="2">
        <v>139</v>
      </c>
      <c r="O62" s="2">
        <v>72</v>
      </c>
      <c r="P62" s="2">
        <v>22</v>
      </c>
      <c r="Q62" s="2">
        <v>79</v>
      </c>
      <c r="R62" s="2">
        <v>226</v>
      </c>
      <c r="S62" s="2">
        <v>0.20200000000000001</v>
      </c>
      <c r="T62" s="2">
        <v>0</v>
      </c>
      <c r="U62" s="2">
        <v>5</v>
      </c>
      <c r="V62" s="2">
        <v>7</v>
      </c>
      <c r="W62" s="2">
        <v>3</v>
      </c>
      <c r="X62" s="2">
        <v>781</v>
      </c>
      <c r="Y62" s="2">
        <v>0</v>
      </c>
      <c r="Z62" s="2">
        <v>76</v>
      </c>
      <c r="AA62" s="2">
        <v>6</v>
      </c>
      <c r="AB62" s="2">
        <v>1</v>
      </c>
      <c r="AC62" s="2">
        <v>17</v>
      </c>
      <c r="AD62" s="2" t="s">
        <v>393</v>
      </c>
      <c r="AE62" s="2"/>
      <c r="AF62" s="2"/>
      <c r="AG62" s="2" t="s">
        <v>872</v>
      </c>
      <c r="AH62" s="2" t="s">
        <v>705</v>
      </c>
      <c r="AI62" s="2" t="s">
        <v>26</v>
      </c>
      <c r="AJ62" s="2">
        <v>1.1433566433566433</v>
      </c>
      <c r="AK62" s="2">
        <v>10.667832167832168</v>
      </c>
      <c r="AL62" s="2">
        <v>17.875</v>
      </c>
      <c r="AM62" s="2">
        <v>38</v>
      </c>
      <c r="AN62" s="2">
        <v>14</v>
      </c>
      <c r="AO62" s="2" t="s">
        <v>705</v>
      </c>
      <c r="AP62" s="2">
        <v>9</v>
      </c>
      <c r="AQ62" s="2">
        <v>0</v>
      </c>
      <c r="AR62" s="2">
        <v>3.4</v>
      </c>
      <c r="AS62" s="2">
        <v>174</v>
      </c>
      <c r="AT62" s="2">
        <v>186</v>
      </c>
      <c r="AU62" s="2">
        <v>213</v>
      </c>
      <c r="AV62" s="2">
        <v>9</v>
      </c>
      <c r="AW62" s="2">
        <v>6</v>
      </c>
      <c r="AX62" s="2">
        <v>51</v>
      </c>
      <c r="AY62" s="2">
        <v>3814</v>
      </c>
    </row>
    <row r="63" spans="1:51" x14ac:dyDescent="0.25">
      <c r="A63" s="2" t="s">
        <v>82</v>
      </c>
      <c r="B63" s="2">
        <v>2019</v>
      </c>
      <c r="C63" s="2">
        <v>1</v>
      </c>
      <c r="D63" s="2" t="s">
        <v>81</v>
      </c>
      <c r="E63" s="2" t="s">
        <v>35</v>
      </c>
      <c r="F63" s="2">
        <v>9</v>
      </c>
      <c r="G63" s="2">
        <v>9</v>
      </c>
      <c r="H63" s="2">
        <v>31</v>
      </c>
      <c r="I63" s="2">
        <v>31</v>
      </c>
      <c r="J63" s="2">
        <v>0</v>
      </c>
      <c r="K63" s="2">
        <v>0</v>
      </c>
      <c r="L63" s="2">
        <v>0</v>
      </c>
      <c r="M63" s="2">
        <v>500</v>
      </c>
      <c r="N63" s="2">
        <v>151</v>
      </c>
      <c r="O63" s="2">
        <v>72</v>
      </c>
      <c r="P63" s="2">
        <v>29</v>
      </c>
      <c r="Q63" s="2">
        <v>49</v>
      </c>
      <c r="R63" s="2">
        <v>167</v>
      </c>
      <c r="S63" s="2">
        <v>0.23799999999999999</v>
      </c>
      <c r="T63" s="2">
        <v>5</v>
      </c>
      <c r="U63" s="2">
        <v>2</v>
      </c>
      <c r="V63" s="2">
        <v>4</v>
      </c>
      <c r="W63" s="2">
        <v>1</v>
      </c>
      <c r="X63" s="2">
        <v>696</v>
      </c>
      <c r="Y63" s="2">
        <v>0</v>
      </c>
      <c r="Z63" s="2">
        <v>77</v>
      </c>
      <c r="AA63" s="2">
        <v>5</v>
      </c>
      <c r="AB63" s="2">
        <v>3</v>
      </c>
      <c r="AC63" s="2">
        <v>9</v>
      </c>
      <c r="AD63" s="2" t="s">
        <v>394</v>
      </c>
      <c r="AE63" s="2"/>
      <c r="AF63" s="2"/>
      <c r="AG63" s="2" t="s">
        <v>873</v>
      </c>
      <c r="AH63" s="2" t="s">
        <v>874</v>
      </c>
      <c r="AI63" s="2" t="s">
        <v>26</v>
      </c>
      <c r="AJ63" s="2">
        <v>1.2000000000000002</v>
      </c>
      <c r="AK63" s="2">
        <v>9.0180000000000007</v>
      </c>
      <c r="AL63" s="2">
        <v>16.129032258064516</v>
      </c>
      <c r="AM63" s="2">
        <v>38</v>
      </c>
      <c r="AN63" s="2">
        <v>15</v>
      </c>
      <c r="AO63" s="2" t="s">
        <v>875</v>
      </c>
      <c r="AP63" s="2">
        <v>8</v>
      </c>
      <c r="AQ63" s="2">
        <v>0</v>
      </c>
      <c r="AR63" s="2">
        <v>3.89</v>
      </c>
      <c r="AS63" s="2">
        <v>171</v>
      </c>
      <c r="AT63" s="2">
        <v>183</v>
      </c>
      <c r="AU63" s="2">
        <v>210</v>
      </c>
      <c r="AV63" s="2">
        <v>9</v>
      </c>
      <c r="AW63" s="2">
        <v>6</v>
      </c>
      <c r="AX63" s="2">
        <v>49</v>
      </c>
      <c r="AY63" s="2">
        <v>3815</v>
      </c>
    </row>
    <row r="64" spans="1:51" x14ac:dyDescent="0.25">
      <c r="A64" s="2" t="s">
        <v>83</v>
      </c>
      <c r="B64" s="2">
        <v>2019</v>
      </c>
      <c r="C64" s="2">
        <v>1</v>
      </c>
      <c r="D64" s="2" t="s">
        <v>81</v>
      </c>
      <c r="E64" s="2" t="s">
        <v>35</v>
      </c>
      <c r="F64" s="2">
        <v>11</v>
      </c>
      <c r="G64" s="2">
        <v>8</v>
      </c>
      <c r="H64" s="2">
        <v>31</v>
      </c>
      <c r="I64" s="2">
        <v>31</v>
      </c>
      <c r="J64" s="2">
        <v>0</v>
      </c>
      <c r="K64" s="2">
        <v>0</v>
      </c>
      <c r="L64" s="2">
        <v>0</v>
      </c>
      <c r="M64" s="2">
        <v>526</v>
      </c>
      <c r="N64" s="2">
        <v>122</v>
      </c>
      <c r="O64" s="2">
        <v>56</v>
      </c>
      <c r="P64" s="2">
        <v>17</v>
      </c>
      <c r="Q64" s="2">
        <v>68</v>
      </c>
      <c r="R64" s="2">
        <v>205</v>
      </c>
      <c r="S64" s="2">
        <v>0.19600000000000001</v>
      </c>
      <c r="T64" s="2">
        <v>1</v>
      </c>
      <c r="U64" s="2">
        <v>7</v>
      </c>
      <c r="V64" s="2">
        <v>7</v>
      </c>
      <c r="W64" s="2">
        <v>1</v>
      </c>
      <c r="X64" s="2">
        <v>708</v>
      </c>
      <c r="Y64" s="2">
        <v>0</v>
      </c>
      <c r="Z64" s="2">
        <v>59</v>
      </c>
      <c r="AA64" s="2">
        <v>6</v>
      </c>
      <c r="AB64" s="2">
        <v>5</v>
      </c>
      <c r="AC64" s="2">
        <v>13</v>
      </c>
      <c r="AD64" s="2" t="s">
        <v>395</v>
      </c>
      <c r="AE64" s="2"/>
      <c r="AF64" s="2"/>
      <c r="AG64" s="2" t="s">
        <v>876</v>
      </c>
      <c r="AH64" s="2" t="s">
        <v>706</v>
      </c>
      <c r="AI64" s="2" t="s">
        <v>26</v>
      </c>
      <c r="AJ64" s="2">
        <v>1.0836501901140685</v>
      </c>
      <c r="AK64" s="2">
        <v>10.522813688212928</v>
      </c>
      <c r="AL64" s="2">
        <v>16.967741935483872</v>
      </c>
      <c r="AM64" s="2">
        <v>38</v>
      </c>
      <c r="AN64" s="2">
        <v>16</v>
      </c>
      <c r="AO64" s="2" t="s">
        <v>877</v>
      </c>
      <c r="AP64" s="2">
        <v>10</v>
      </c>
      <c r="AQ64" s="2">
        <v>0</v>
      </c>
      <c r="AR64" s="2">
        <v>2.87</v>
      </c>
      <c r="AS64" s="2">
        <v>174</v>
      </c>
      <c r="AT64" s="2">
        <v>186</v>
      </c>
      <c r="AU64" s="2">
        <v>212</v>
      </c>
      <c r="AV64" s="2">
        <v>10</v>
      </c>
      <c r="AW64" s="2">
        <v>7</v>
      </c>
      <c r="AX64" s="2">
        <v>50</v>
      </c>
      <c r="AY64" s="2">
        <v>3816</v>
      </c>
    </row>
    <row r="65" spans="1:51" x14ac:dyDescent="0.25">
      <c r="A65" s="2" t="s">
        <v>84</v>
      </c>
      <c r="B65" s="2">
        <v>2019</v>
      </c>
      <c r="C65" s="2">
        <v>1</v>
      </c>
      <c r="D65" s="2" t="s">
        <v>81</v>
      </c>
      <c r="E65" s="2" t="s">
        <v>35</v>
      </c>
      <c r="F65" s="2">
        <v>3</v>
      </c>
      <c r="G65" s="2">
        <v>12</v>
      </c>
      <c r="H65" s="2">
        <v>25</v>
      </c>
      <c r="I65" s="2">
        <v>25</v>
      </c>
      <c r="J65" s="2">
        <v>0</v>
      </c>
      <c r="K65" s="2">
        <v>0</v>
      </c>
      <c r="L65" s="2">
        <v>0</v>
      </c>
      <c r="M65" s="2">
        <v>389</v>
      </c>
      <c r="N65" s="2">
        <v>136</v>
      </c>
      <c r="O65" s="2">
        <v>74</v>
      </c>
      <c r="P65" s="2">
        <v>25</v>
      </c>
      <c r="Q65" s="2">
        <v>34</v>
      </c>
      <c r="R65" s="2">
        <v>129</v>
      </c>
      <c r="S65" s="2">
        <v>0.26600000000000001</v>
      </c>
      <c r="T65" s="2">
        <v>0</v>
      </c>
      <c r="U65" s="2">
        <v>2</v>
      </c>
      <c r="V65" s="2">
        <v>6</v>
      </c>
      <c r="W65" s="2">
        <v>1</v>
      </c>
      <c r="X65" s="2">
        <v>556</v>
      </c>
      <c r="Y65" s="2">
        <v>0</v>
      </c>
      <c r="Z65" s="2">
        <v>82</v>
      </c>
      <c r="AA65" s="2">
        <v>2</v>
      </c>
      <c r="AB65" s="2">
        <v>2</v>
      </c>
      <c r="AC65" s="2">
        <v>9</v>
      </c>
      <c r="AD65" s="2" t="s">
        <v>396</v>
      </c>
      <c r="AE65" s="2"/>
      <c r="AF65" s="2"/>
      <c r="AG65" s="2" t="s">
        <v>865</v>
      </c>
      <c r="AH65" s="2" t="s">
        <v>878</v>
      </c>
      <c r="AI65" s="2" t="s">
        <v>26</v>
      </c>
      <c r="AJ65" s="2">
        <v>1.3110539845758356</v>
      </c>
      <c r="AK65" s="2">
        <v>8.9537275064267359</v>
      </c>
      <c r="AL65" s="2">
        <v>15.56</v>
      </c>
      <c r="AM65" s="2">
        <v>38</v>
      </c>
      <c r="AN65" s="2">
        <v>17</v>
      </c>
      <c r="AO65" s="2" t="s">
        <v>879</v>
      </c>
      <c r="AP65" s="2">
        <v>6</v>
      </c>
      <c r="AQ65" s="2">
        <v>0</v>
      </c>
      <c r="AR65" s="2">
        <v>5.14</v>
      </c>
      <c r="AS65" s="2">
        <v>171</v>
      </c>
      <c r="AT65" s="2">
        <v>183</v>
      </c>
      <c r="AU65" s="2">
        <v>210</v>
      </c>
      <c r="AV65" s="2">
        <v>7</v>
      </c>
      <c r="AW65" s="2">
        <v>5</v>
      </c>
      <c r="AX65" s="2">
        <v>49</v>
      </c>
      <c r="AY65" s="2">
        <v>3817</v>
      </c>
    </row>
    <row r="66" spans="1:51" x14ac:dyDescent="0.25">
      <c r="A66" s="2" t="s">
        <v>237</v>
      </c>
      <c r="B66" s="2">
        <v>2019</v>
      </c>
      <c r="C66" s="2">
        <v>1</v>
      </c>
      <c r="D66" s="2" t="s">
        <v>81</v>
      </c>
      <c r="E66" s="2" t="s">
        <v>35</v>
      </c>
      <c r="F66" s="2">
        <v>3</v>
      </c>
      <c r="G66" s="2">
        <v>12</v>
      </c>
      <c r="H66" s="2">
        <v>68</v>
      </c>
      <c r="I66" s="2">
        <v>0</v>
      </c>
      <c r="J66" s="2">
        <v>0</v>
      </c>
      <c r="K66" s="2">
        <v>0</v>
      </c>
      <c r="L66" s="2">
        <v>34</v>
      </c>
      <c r="M66" s="2">
        <v>201</v>
      </c>
      <c r="N66" s="2">
        <v>61</v>
      </c>
      <c r="O66" s="2">
        <v>31</v>
      </c>
      <c r="P66" s="2">
        <v>12</v>
      </c>
      <c r="Q66" s="2">
        <v>21</v>
      </c>
      <c r="R66" s="2">
        <v>89</v>
      </c>
      <c r="S66" s="2">
        <v>0.24</v>
      </c>
      <c r="T66" s="2">
        <v>4</v>
      </c>
      <c r="U66" s="2">
        <v>3</v>
      </c>
      <c r="V66" s="2">
        <v>2</v>
      </c>
      <c r="W66" s="2">
        <v>0</v>
      </c>
      <c r="X66" s="2">
        <v>279</v>
      </c>
      <c r="Y66" s="2">
        <v>55</v>
      </c>
      <c r="Z66" s="2">
        <v>31</v>
      </c>
      <c r="AA66" s="2">
        <v>1</v>
      </c>
      <c r="AB66" s="2">
        <v>1</v>
      </c>
      <c r="AC66" s="2">
        <v>3</v>
      </c>
      <c r="AD66" s="2" t="s">
        <v>533</v>
      </c>
      <c r="AE66" s="2" t="s">
        <v>237</v>
      </c>
      <c r="AF66" s="2">
        <v>1000</v>
      </c>
      <c r="AG66" s="2" t="s">
        <v>880</v>
      </c>
      <c r="AH66" s="2" t="s">
        <v>881</v>
      </c>
      <c r="AI66" s="2" t="s">
        <v>26</v>
      </c>
      <c r="AJ66" s="2">
        <v>1.2238805970149254</v>
      </c>
      <c r="AK66" s="2">
        <v>11.955223880597016</v>
      </c>
      <c r="AL66" s="2">
        <v>2.9558823529411766</v>
      </c>
      <c r="AM66" s="2">
        <v>38</v>
      </c>
      <c r="AN66" s="2">
        <v>18</v>
      </c>
      <c r="AO66" s="2" t="s">
        <v>881</v>
      </c>
      <c r="AP66" s="2">
        <v>7</v>
      </c>
      <c r="AQ66" s="2">
        <v>0</v>
      </c>
      <c r="AR66" s="2">
        <v>4.16</v>
      </c>
      <c r="AS66" s="2">
        <v>175</v>
      </c>
      <c r="AT66" s="2">
        <v>188</v>
      </c>
      <c r="AU66" s="2">
        <v>214</v>
      </c>
      <c r="AV66" s="2">
        <v>8</v>
      </c>
      <c r="AW66" s="2">
        <v>6</v>
      </c>
      <c r="AX66" s="2">
        <v>15</v>
      </c>
      <c r="AY66" s="2">
        <v>3818</v>
      </c>
    </row>
    <row r="67" spans="1:51" x14ac:dyDescent="0.25">
      <c r="A67" s="2" t="s">
        <v>238</v>
      </c>
      <c r="B67" s="2">
        <v>2019</v>
      </c>
      <c r="C67" s="2">
        <v>1</v>
      </c>
      <c r="D67" s="2" t="s">
        <v>81</v>
      </c>
      <c r="E67" s="2" t="s">
        <v>35</v>
      </c>
      <c r="F67" s="2">
        <v>6</v>
      </c>
      <c r="G67" s="2">
        <v>7</v>
      </c>
      <c r="H67" s="2">
        <v>21</v>
      </c>
      <c r="I67" s="2">
        <v>21</v>
      </c>
      <c r="J67" s="2">
        <v>0</v>
      </c>
      <c r="K67" s="2">
        <v>0</v>
      </c>
      <c r="L67" s="2">
        <v>0</v>
      </c>
      <c r="M67" s="2">
        <v>331</v>
      </c>
      <c r="N67" s="2">
        <v>119</v>
      </c>
      <c r="O67" s="2">
        <v>52</v>
      </c>
      <c r="P67" s="2">
        <v>14</v>
      </c>
      <c r="Q67" s="2">
        <v>38</v>
      </c>
      <c r="R67" s="2">
        <v>108</v>
      </c>
      <c r="S67" s="2">
        <v>0.27300000000000002</v>
      </c>
      <c r="T67" s="2">
        <v>1</v>
      </c>
      <c r="U67" s="2">
        <v>0</v>
      </c>
      <c r="V67" s="2">
        <v>9</v>
      </c>
      <c r="W67" s="2">
        <v>0</v>
      </c>
      <c r="X67" s="2">
        <v>484</v>
      </c>
      <c r="Y67" s="2">
        <v>0</v>
      </c>
      <c r="Z67" s="2">
        <v>55</v>
      </c>
      <c r="AA67" s="2">
        <v>0</v>
      </c>
      <c r="AB67" s="2">
        <v>1</v>
      </c>
      <c r="AC67" s="2">
        <v>12</v>
      </c>
      <c r="AD67" s="2" t="s">
        <v>534</v>
      </c>
      <c r="AE67" s="2"/>
      <c r="AF67" s="2">
        <v>331</v>
      </c>
      <c r="AG67" s="2" t="s">
        <v>882</v>
      </c>
      <c r="AH67" s="2" t="s">
        <v>883</v>
      </c>
      <c r="AI67" s="2" t="s">
        <v>26</v>
      </c>
      <c r="AJ67" s="2">
        <v>1.4229607250755287</v>
      </c>
      <c r="AK67" s="2">
        <v>8.809667673716012</v>
      </c>
      <c r="AL67" s="2">
        <v>15.761904761904763</v>
      </c>
      <c r="AM67" s="2">
        <v>38</v>
      </c>
      <c r="AN67" s="2">
        <v>19</v>
      </c>
      <c r="AO67" s="2" t="s">
        <v>884</v>
      </c>
      <c r="AP67" s="2">
        <v>4</v>
      </c>
      <c r="AQ67" s="2">
        <v>0</v>
      </c>
      <c r="AR67" s="2">
        <v>4.24</v>
      </c>
      <c r="AS67" s="2">
        <v>171</v>
      </c>
      <c r="AT67" s="2">
        <v>183</v>
      </c>
      <c r="AU67" s="2">
        <v>209</v>
      </c>
      <c r="AV67" s="2">
        <v>6</v>
      </c>
      <c r="AW67" s="2">
        <v>4</v>
      </c>
      <c r="AX67" s="2">
        <v>15</v>
      </c>
      <c r="AY67" s="2">
        <v>3819</v>
      </c>
    </row>
    <row r="68" spans="1:51" x14ac:dyDescent="0.25">
      <c r="A68" s="2" t="s">
        <v>239</v>
      </c>
      <c r="B68" s="2">
        <v>2019</v>
      </c>
      <c r="C68" s="2">
        <v>1</v>
      </c>
      <c r="D68" s="2" t="s">
        <v>81</v>
      </c>
      <c r="E68" s="2" t="s">
        <v>35</v>
      </c>
      <c r="F68" s="2">
        <v>1</v>
      </c>
      <c r="G68" s="2">
        <v>4</v>
      </c>
      <c r="H68" s="2">
        <v>73</v>
      </c>
      <c r="I68" s="2">
        <v>0</v>
      </c>
      <c r="J68" s="2">
        <v>0</v>
      </c>
      <c r="K68" s="2">
        <v>0</v>
      </c>
      <c r="L68" s="2">
        <v>7</v>
      </c>
      <c r="M68" s="2">
        <v>250</v>
      </c>
      <c r="N68" s="2">
        <v>68</v>
      </c>
      <c r="O68" s="2">
        <v>27</v>
      </c>
      <c r="P68" s="2">
        <v>9</v>
      </c>
      <c r="Q68" s="2">
        <v>28</v>
      </c>
      <c r="R68" s="2">
        <v>85</v>
      </c>
      <c r="S68" s="2">
        <v>0.221</v>
      </c>
      <c r="T68" s="2">
        <v>1</v>
      </c>
      <c r="U68" s="2">
        <v>2</v>
      </c>
      <c r="V68" s="2">
        <v>2</v>
      </c>
      <c r="W68" s="2">
        <v>0</v>
      </c>
      <c r="X68" s="2">
        <v>343</v>
      </c>
      <c r="Y68" s="2">
        <v>16</v>
      </c>
      <c r="Z68" s="2">
        <v>29</v>
      </c>
      <c r="AA68" s="2">
        <v>4</v>
      </c>
      <c r="AB68" s="2">
        <v>2</v>
      </c>
      <c r="AC68" s="2">
        <v>3</v>
      </c>
      <c r="AD68" s="2" t="s">
        <v>535</v>
      </c>
      <c r="AE68" s="2"/>
      <c r="AF68" s="2">
        <v>250</v>
      </c>
      <c r="AG68" s="2" t="s">
        <v>885</v>
      </c>
      <c r="AH68" s="2" t="s">
        <v>886</v>
      </c>
      <c r="AI68" s="2" t="s">
        <v>26</v>
      </c>
      <c r="AJ68" s="2">
        <v>1.1520000000000001</v>
      </c>
      <c r="AK68" s="2">
        <v>9.18</v>
      </c>
      <c r="AL68" s="2">
        <v>3.4246575342465753</v>
      </c>
      <c r="AM68" s="2">
        <v>38</v>
      </c>
      <c r="AN68" s="2">
        <v>20</v>
      </c>
      <c r="AO68" s="2" t="s">
        <v>886</v>
      </c>
      <c r="AP68" s="2">
        <v>9</v>
      </c>
      <c r="AQ68" s="2">
        <v>0</v>
      </c>
      <c r="AR68" s="2">
        <v>2.92</v>
      </c>
      <c r="AS68" s="2">
        <v>172</v>
      </c>
      <c r="AT68" s="2">
        <v>183</v>
      </c>
      <c r="AU68" s="2">
        <v>210</v>
      </c>
      <c r="AV68" s="2">
        <v>9</v>
      </c>
      <c r="AW68" s="2">
        <v>6</v>
      </c>
      <c r="AX68" s="2">
        <v>15</v>
      </c>
      <c r="AY68" s="2">
        <v>3820</v>
      </c>
    </row>
    <row r="69" spans="1:51" x14ac:dyDescent="0.25">
      <c r="A69" s="2" t="s">
        <v>240</v>
      </c>
      <c r="B69" s="2">
        <v>2019</v>
      </c>
      <c r="C69" s="2">
        <v>1</v>
      </c>
      <c r="D69" s="2" t="s">
        <v>81</v>
      </c>
      <c r="E69" s="2" t="s">
        <v>35</v>
      </c>
      <c r="F69" s="2">
        <v>3</v>
      </c>
      <c r="G69" s="2">
        <v>2</v>
      </c>
      <c r="H69" s="2">
        <v>57</v>
      </c>
      <c r="I69" s="2">
        <v>0</v>
      </c>
      <c r="J69" s="2">
        <v>0</v>
      </c>
      <c r="K69" s="2">
        <v>0</v>
      </c>
      <c r="L69" s="2">
        <v>0</v>
      </c>
      <c r="M69" s="2">
        <v>194</v>
      </c>
      <c r="N69" s="2">
        <v>43</v>
      </c>
      <c r="O69" s="2">
        <v>27</v>
      </c>
      <c r="P69" s="2">
        <v>9</v>
      </c>
      <c r="Q69" s="2">
        <v>24</v>
      </c>
      <c r="R69" s="2">
        <v>81</v>
      </c>
      <c r="S69" s="2">
        <v>0.182</v>
      </c>
      <c r="T69" s="2">
        <v>4</v>
      </c>
      <c r="U69" s="2">
        <v>3</v>
      </c>
      <c r="V69" s="2">
        <v>0</v>
      </c>
      <c r="W69" s="2">
        <v>0</v>
      </c>
      <c r="X69" s="2">
        <v>262</v>
      </c>
      <c r="Y69" s="2">
        <v>16</v>
      </c>
      <c r="Z69" s="2">
        <v>30</v>
      </c>
      <c r="AA69" s="2">
        <v>0</v>
      </c>
      <c r="AB69" s="2">
        <v>1</v>
      </c>
      <c r="AC69" s="2">
        <v>2</v>
      </c>
      <c r="AD69" s="2" t="s">
        <v>536</v>
      </c>
      <c r="AE69" s="2"/>
      <c r="AF69" s="2">
        <v>194</v>
      </c>
      <c r="AG69" s="2" t="s">
        <v>887</v>
      </c>
      <c r="AH69" s="2" t="s">
        <v>888</v>
      </c>
      <c r="AI69" s="2" t="s">
        <v>26</v>
      </c>
      <c r="AJ69" s="2">
        <v>1.036082474226804</v>
      </c>
      <c r="AK69" s="2">
        <v>11.273195876288661</v>
      </c>
      <c r="AL69" s="2">
        <v>3.4035087719298245</v>
      </c>
      <c r="AM69" s="2">
        <v>38</v>
      </c>
      <c r="AN69" s="2">
        <v>21</v>
      </c>
      <c r="AO69" s="2" t="s">
        <v>889</v>
      </c>
      <c r="AP69" s="2">
        <v>12</v>
      </c>
      <c r="AQ69" s="2">
        <v>0</v>
      </c>
      <c r="AR69" s="2">
        <v>3.76</v>
      </c>
      <c r="AS69" s="2">
        <v>175</v>
      </c>
      <c r="AT69" s="2">
        <v>187</v>
      </c>
      <c r="AU69" s="2">
        <v>213</v>
      </c>
      <c r="AV69" s="2">
        <v>11</v>
      </c>
      <c r="AW69" s="2">
        <v>7</v>
      </c>
      <c r="AX69" s="2">
        <v>15</v>
      </c>
      <c r="AY69" s="2">
        <v>3821</v>
      </c>
    </row>
    <row r="70" spans="1:51" x14ac:dyDescent="0.25">
      <c r="A70" s="2" t="s">
        <v>122</v>
      </c>
      <c r="B70" s="2">
        <v>2019</v>
      </c>
      <c r="C70" s="2">
        <v>2</v>
      </c>
      <c r="D70" s="2" t="s">
        <v>81</v>
      </c>
      <c r="E70" s="2" t="s">
        <v>35</v>
      </c>
      <c r="F70" s="2">
        <v>2</v>
      </c>
      <c r="G70" s="2">
        <v>5</v>
      </c>
      <c r="H70" s="2">
        <v>10</v>
      </c>
      <c r="I70" s="2">
        <v>10</v>
      </c>
      <c r="J70" s="2">
        <v>0</v>
      </c>
      <c r="K70" s="2">
        <v>0</v>
      </c>
      <c r="L70" s="2">
        <v>0</v>
      </c>
      <c r="M70" s="2">
        <v>169</v>
      </c>
      <c r="N70" s="2">
        <v>57</v>
      </c>
      <c r="O70" s="2">
        <v>40</v>
      </c>
      <c r="P70" s="2">
        <v>12</v>
      </c>
      <c r="Q70" s="2">
        <v>19</v>
      </c>
      <c r="R70" s="2">
        <v>68</v>
      </c>
      <c r="S70" s="2">
        <v>0.26100000000000001</v>
      </c>
      <c r="T70" s="2">
        <v>0</v>
      </c>
      <c r="U70" s="2">
        <v>2</v>
      </c>
      <c r="V70" s="2">
        <v>5</v>
      </c>
      <c r="W70" s="2">
        <v>0</v>
      </c>
      <c r="X70" s="2">
        <v>247</v>
      </c>
      <c r="Y70" s="2">
        <v>0</v>
      </c>
      <c r="Z70" s="2">
        <v>42</v>
      </c>
      <c r="AA70" s="2">
        <v>3</v>
      </c>
      <c r="AB70" s="2">
        <v>2</v>
      </c>
      <c r="AC70" s="2">
        <v>2</v>
      </c>
      <c r="AD70" s="2" t="s">
        <v>537</v>
      </c>
      <c r="AE70" s="2"/>
      <c r="AF70" s="2">
        <v>169</v>
      </c>
      <c r="AG70" s="2" t="s">
        <v>890</v>
      </c>
      <c r="AH70" s="2" t="s">
        <v>891</v>
      </c>
      <c r="AI70" s="2" t="s">
        <v>26</v>
      </c>
      <c r="AJ70" s="2">
        <v>1.349112426035503</v>
      </c>
      <c r="AK70" s="2">
        <v>10.863905325443787</v>
      </c>
      <c r="AL70" s="2">
        <v>16.899999999999999</v>
      </c>
      <c r="AM70" s="2">
        <v>38</v>
      </c>
      <c r="AN70" s="2">
        <v>22</v>
      </c>
      <c r="AO70" s="2" t="s">
        <v>892</v>
      </c>
      <c r="AP70" s="2">
        <v>5</v>
      </c>
      <c r="AQ70" s="2">
        <v>0</v>
      </c>
      <c r="AR70" s="2">
        <v>6.39</v>
      </c>
      <c r="AS70" s="2">
        <v>174</v>
      </c>
      <c r="AT70" s="2">
        <v>186</v>
      </c>
      <c r="AU70" s="2">
        <v>213</v>
      </c>
      <c r="AV70" s="2">
        <v>7</v>
      </c>
      <c r="AW70" s="2">
        <v>5</v>
      </c>
      <c r="AX70" s="2">
        <v>15</v>
      </c>
      <c r="AY70" s="2">
        <v>3822</v>
      </c>
    </row>
    <row r="71" spans="1:51" x14ac:dyDescent="0.25">
      <c r="A71" s="2" t="s">
        <v>241</v>
      </c>
      <c r="B71" s="2">
        <v>2019</v>
      </c>
      <c r="C71" s="2">
        <v>1</v>
      </c>
      <c r="D71" s="2" t="s">
        <v>81</v>
      </c>
      <c r="E71" s="2" t="s">
        <v>35</v>
      </c>
      <c r="F71" s="2">
        <v>5</v>
      </c>
      <c r="G71" s="2">
        <v>3</v>
      </c>
      <c r="H71" s="2">
        <v>69</v>
      </c>
      <c r="I71" s="2">
        <v>0</v>
      </c>
      <c r="J71" s="2">
        <v>0</v>
      </c>
      <c r="K71" s="2">
        <v>0</v>
      </c>
      <c r="L71" s="2">
        <v>0</v>
      </c>
      <c r="M71" s="2">
        <v>168</v>
      </c>
      <c r="N71" s="2">
        <v>44</v>
      </c>
      <c r="O71" s="2">
        <v>20</v>
      </c>
      <c r="P71" s="2">
        <v>7</v>
      </c>
      <c r="Q71" s="2">
        <v>35</v>
      </c>
      <c r="R71" s="2">
        <v>78</v>
      </c>
      <c r="S71" s="2">
        <v>0.21299999999999999</v>
      </c>
      <c r="T71" s="2">
        <v>1</v>
      </c>
      <c r="U71" s="2">
        <v>5</v>
      </c>
      <c r="V71" s="2">
        <v>4</v>
      </c>
      <c r="W71" s="2">
        <v>1</v>
      </c>
      <c r="X71" s="2">
        <v>246</v>
      </c>
      <c r="Y71" s="2">
        <v>4</v>
      </c>
      <c r="Z71" s="2">
        <v>22</v>
      </c>
      <c r="AA71" s="2">
        <v>0</v>
      </c>
      <c r="AB71" s="2">
        <v>0</v>
      </c>
      <c r="AC71" s="2">
        <v>4</v>
      </c>
      <c r="AD71" s="2" t="s">
        <v>538</v>
      </c>
      <c r="AE71" s="2"/>
      <c r="AF71" s="2">
        <v>168</v>
      </c>
      <c r="AG71" s="2" t="s">
        <v>893</v>
      </c>
      <c r="AH71" s="2" t="s">
        <v>894</v>
      </c>
      <c r="AI71" s="2" t="s">
        <v>6</v>
      </c>
      <c r="AJ71" s="2">
        <v>1.4107142857142858</v>
      </c>
      <c r="AK71" s="2">
        <v>12.535714285714285</v>
      </c>
      <c r="AL71" s="2">
        <v>2.4347826086956523</v>
      </c>
      <c r="AM71" s="2">
        <v>38</v>
      </c>
      <c r="AN71" s="2">
        <v>23</v>
      </c>
      <c r="AO71" s="2" t="s">
        <v>894</v>
      </c>
      <c r="AP71" s="2">
        <v>4</v>
      </c>
      <c r="AQ71" s="2">
        <v>1</v>
      </c>
      <c r="AR71" s="2">
        <v>3.21</v>
      </c>
      <c r="AS71" s="2">
        <v>174</v>
      </c>
      <c r="AT71" s="2">
        <v>189</v>
      </c>
      <c r="AU71" s="2">
        <v>215</v>
      </c>
      <c r="AV71" s="2">
        <v>4</v>
      </c>
      <c r="AW71" s="2">
        <v>6</v>
      </c>
      <c r="AX71" s="2">
        <v>15</v>
      </c>
      <c r="AY71" s="2">
        <v>3823</v>
      </c>
    </row>
    <row r="72" spans="1:51" x14ac:dyDescent="0.25">
      <c r="A72" s="2" t="s">
        <v>120</v>
      </c>
      <c r="B72" s="2">
        <v>2019</v>
      </c>
      <c r="C72" s="2">
        <v>1</v>
      </c>
      <c r="D72" s="2" t="s">
        <v>121</v>
      </c>
      <c r="E72" s="2" t="s">
        <v>41</v>
      </c>
      <c r="F72" s="2">
        <v>15</v>
      </c>
      <c r="G72" s="2">
        <v>8</v>
      </c>
      <c r="H72" s="2">
        <v>34</v>
      </c>
      <c r="I72" s="2">
        <v>33</v>
      </c>
      <c r="J72" s="2">
        <v>3</v>
      </c>
      <c r="K72" s="2">
        <v>2</v>
      </c>
      <c r="L72" s="2">
        <v>0</v>
      </c>
      <c r="M72" s="2">
        <v>643</v>
      </c>
      <c r="N72" s="2">
        <v>186</v>
      </c>
      <c r="O72" s="2">
        <v>78</v>
      </c>
      <c r="P72" s="2">
        <v>31</v>
      </c>
      <c r="Q72" s="2">
        <v>40</v>
      </c>
      <c r="R72" s="2">
        <v>259</v>
      </c>
      <c r="S72" s="2">
        <v>0.23</v>
      </c>
      <c r="T72" s="2">
        <v>1</v>
      </c>
      <c r="U72" s="2">
        <v>6</v>
      </c>
      <c r="V72" s="2">
        <v>6</v>
      </c>
      <c r="W72" s="2">
        <v>1</v>
      </c>
      <c r="X72" s="2">
        <v>859</v>
      </c>
      <c r="Y72" s="2">
        <v>1</v>
      </c>
      <c r="Z72" s="2">
        <v>86</v>
      </c>
      <c r="AA72" s="2">
        <v>2</v>
      </c>
      <c r="AB72" s="2">
        <v>1</v>
      </c>
      <c r="AC72" s="2">
        <v>14</v>
      </c>
      <c r="AD72" s="2" t="s">
        <v>425</v>
      </c>
      <c r="AE72" s="2"/>
      <c r="AF72" s="2"/>
      <c r="AG72" s="2" t="s">
        <v>895</v>
      </c>
      <c r="AH72" s="2" t="s">
        <v>896</v>
      </c>
      <c r="AI72" s="2" t="s">
        <v>26</v>
      </c>
      <c r="AJ72" s="2">
        <v>1.0544323483670295</v>
      </c>
      <c r="AK72" s="2">
        <v>10.875583203732502</v>
      </c>
      <c r="AL72" s="2">
        <v>18.911764705882351</v>
      </c>
      <c r="AM72" s="2">
        <v>41</v>
      </c>
      <c r="AN72" s="2">
        <v>14</v>
      </c>
      <c r="AO72" s="2" t="s">
        <v>897</v>
      </c>
      <c r="AP72" s="2">
        <v>11</v>
      </c>
      <c r="AQ72" s="2">
        <v>0</v>
      </c>
      <c r="AR72" s="2">
        <v>3.28</v>
      </c>
      <c r="AS72" s="2">
        <v>174</v>
      </c>
      <c r="AT72" s="2">
        <v>186</v>
      </c>
      <c r="AU72" s="2">
        <v>213</v>
      </c>
      <c r="AV72" s="2">
        <v>11</v>
      </c>
      <c r="AW72" s="2">
        <v>7</v>
      </c>
      <c r="AX72" s="2">
        <v>52</v>
      </c>
      <c r="AY72" s="2">
        <v>4114</v>
      </c>
    </row>
    <row r="73" spans="1:51" x14ac:dyDescent="0.25">
      <c r="A73" s="2" t="s">
        <v>122</v>
      </c>
      <c r="B73" s="2">
        <v>2019</v>
      </c>
      <c r="C73" s="2">
        <v>1</v>
      </c>
      <c r="D73" s="2" t="s">
        <v>121</v>
      </c>
      <c r="E73" s="2" t="s">
        <v>41</v>
      </c>
      <c r="F73" s="2">
        <v>9</v>
      </c>
      <c r="G73" s="2">
        <v>8</v>
      </c>
      <c r="H73" s="2">
        <v>24</v>
      </c>
      <c r="I73" s="2">
        <v>24</v>
      </c>
      <c r="J73" s="2">
        <v>1</v>
      </c>
      <c r="K73" s="2">
        <v>1</v>
      </c>
      <c r="L73" s="2">
        <v>0</v>
      </c>
      <c r="M73" s="2">
        <v>470</v>
      </c>
      <c r="N73" s="2">
        <v>127</v>
      </c>
      <c r="O73" s="2">
        <v>66</v>
      </c>
      <c r="P73" s="2">
        <v>22</v>
      </c>
      <c r="Q73" s="2">
        <v>63</v>
      </c>
      <c r="R73" s="2">
        <v>185</v>
      </c>
      <c r="S73" s="2">
        <v>0.218</v>
      </c>
      <c r="T73" s="2">
        <v>0</v>
      </c>
      <c r="U73" s="2">
        <v>8</v>
      </c>
      <c r="V73" s="2">
        <v>14</v>
      </c>
      <c r="W73" s="2">
        <v>0</v>
      </c>
      <c r="X73" s="2">
        <v>664</v>
      </c>
      <c r="Y73" s="2">
        <v>0</v>
      </c>
      <c r="Z73" s="2">
        <v>76</v>
      </c>
      <c r="AA73" s="2">
        <v>2</v>
      </c>
      <c r="AB73" s="2">
        <v>3</v>
      </c>
      <c r="AC73" s="2">
        <v>7</v>
      </c>
      <c r="AD73" s="2" t="s">
        <v>426</v>
      </c>
      <c r="AE73" s="2"/>
      <c r="AF73" s="2"/>
      <c r="AG73" s="2" t="s">
        <v>890</v>
      </c>
      <c r="AH73" s="2" t="s">
        <v>891</v>
      </c>
      <c r="AI73" s="2" t="s">
        <v>26</v>
      </c>
      <c r="AJ73" s="2">
        <v>1.2127659574468086</v>
      </c>
      <c r="AK73" s="2">
        <v>10.627659574468087</v>
      </c>
      <c r="AL73" s="2">
        <v>19.583333333333332</v>
      </c>
      <c r="AM73" s="2">
        <v>41</v>
      </c>
      <c r="AN73" s="2">
        <v>15</v>
      </c>
      <c r="AO73" s="2" t="s">
        <v>892</v>
      </c>
      <c r="AP73" s="2">
        <v>7</v>
      </c>
      <c r="AQ73" s="2">
        <v>0</v>
      </c>
      <c r="AR73" s="2">
        <v>3.79</v>
      </c>
      <c r="AS73" s="2">
        <v>174</v>
      </c>
      <c r="AT73" s="2">
        <v>186</v>
      </c>
      <c r="AU73" s="2">
        <v>213</v>
      </c>
      <c r="AV73" s="2">
        <v>9</v>
      </c>
      <c r="AW73" s="2">
        <v>6</v>
      </c>
      <c r="AX73" s="2">
        <v>53</v>
      </c>
      <c r="AY73" s="2">
        <v>4115</v>
      </c>
    </row>
    <row r="74" spans="1:51" x14ac:dyDescent="0.25">
      <c r="A74" s="2" t="s">
        <v>123</v>
      </c>
      <c r="B74" s="2">
        <v>2019</v>
      </c>
      <c r="C74" s="2">
        <v>1</v>
      </c>
      <c r="D74" s="2" t="s">
        <v>121</v>
      </c>
      <c r="E74" s="2" t="s">
        <v>41</v>
      </c>
      <c r="F74" s="2">
        <v>8</v>
      </c>
      <c r="G74" s="2">
        <v>6</v>
      </c>
      <c r="H74" s="2">
        <v>21</v>
      </c>
      <c r="I74" s="2">
        <v>21</v>
      </c>
      <c r="J74" s="2">
        <v>1</v>
      </c>
      <c r="K74" s="2">
        <v>1</v>
      </c>
      <c r="L74" s="2">
        <v>0</v>
      </c>
      <c r="M74" s="2">
        <v>347</v>
      </c>
      <c r="N74" s="2">
        <v>102</v>
      </c>
      <c r="O74" s="2">
        <v>49</v>
      </c>
      <c r="P74" s="2">
        <v>19</v>
      </c>
      <c r="Q74" s="2">
        <v>40</v>
      </c>
      <c r="R74" s="2">
        <v>88</v>
      </c>
      <c r="S74" s="2">
        <v>0.23699999999999999</v>
      </c>
      <c r="T74" s="2">
        <v>0</v>
      </c>
      <c r="U74" s="2">
        <v>1</v>
      </c>
      <c r="V74" s="2">
        <v>3</v>
      </c>
      <c r="W74" s="2">
        <v>0</v>
      </c>
      <c r="X74" s="2">
        <v>475</v>
      </c>
      <c r="Y74" s="2">
        <v>0</v>
      </c>
      <c r="Z74" s="2">
        <v>52</v>
      </c>
      <c r="AA74" s="2">
        <v>2</v>
      </c>
      <c r="AB74" s="2">
        <v>0</v>
      </c>
      <c r="AC74" s="2">
        <v>8</v>
      </c>
      <c r="AD74" s="2" t="s">
        <v>427</v>
      </c>
      <c r="AE74" s="2"/>
      <c r="AF74" s="2"/>
      <c r="AG74" s="2" t="s">
        <v>898</v>
      </c>
      <c r="AH74" s="1" t="s">
        <v>713</v>
      </c>
      <c r="AI74" s="1" t="s">
        <v>26</v>
      </c>
      <c r="AJ74" s="1">
        <v>1.2276657060518732</v>
      </c>
      <c r="AK74" s="1">
        <v>6.8472622478386169</v>
      </c>
      <c r="AL74" s="1">
        <v>16.523809523809526</v>
      </c>
      <c r="AM74" s="1">
        <v>41</v>
      </c>
      <c r="AN74" s="1">
        <v>16</v>
      </c>
      <c r="AO74" s="1" t="s">
        <v>899</v>
      </c>
      <c r="AP74" s="1">
        <v>7</v>
      </c>
      <c r="AQ74" s="1">
        <v>0</v>
      </c>
      <c r="AR74" s="1">
        <v>3.81</v>
      </c>
      <c r="AS74" s="1">
        <v>164</v>
      </c>
      <c r="AT74" s="1">
        <v>177</v>
      </c>
      <c r="AU74" s="1">
        <v>204</v>
      </c>
      <c r="AV74" s="1">
        <v>8</v>
      </c>
      <c r="AW74" s="1">
        <v>6</v>
      </c>
      <c r="AX74" s="1">
        <v>50</v>
      </c>
      <c r="AY74" s="1">
        <v>4116</v>
      </c>
    </row>
    <row r="75" spans="1:51" x14ac:dyDescent="0.25">
      <c r="A75" s="2" t="s">
        <v>124</v>
      </c>
      <c r="B75" s="2">
        <v>2019</v>
      </c>
      <c r="C75" s="2">
        <v>1</v>
      </c>
      <c r="D75" s="2" t="s">
        <v>121</v>
      </c>
      <c r="E75" s="2" t="s">
        <v>41</v>
      </c>
      <c r="F75" s="2">
        <v>13</v>
      </c>
      <c r="G75" s="2">
        <v>4</v>
      </c>
      <c r="H75" s="2">
        <v>21</v>
      </c>
      <c r="I75" s="2">
        <v>21</v>
      </c>
      <c r="J75" s="2">
        <v>0</v>
      </c>
      <c r="K75" s="2">
        <v>0</v>
      </c>
      <c r="L75" s="2">
        <v>0</v>
      </c>
      <c r="M75" s="2">
        <v>378</v>
      </c>
      <c r="N75" s="2">
        <v>96</v>
      </c>
      <c r="O75" s="2">
        <v>38</v>
      </c>
      <c r="P75" s="2">
        <v>10</v>
      </c>
      <c r="Q75" s="2">
        <v>37</v>
      </c>
      <c r="R75" s="2">
        <v>169</v>
      </c>
      <c r="S75" s="2">
        <v>0.20899999999999999</v>
      </c>
      <c r="T75" s="2">
        <v>0</v>
      </c>
      <c r="U75" s="2">
        <v>0</v>
      </c>
      <c r="V75" s="2">
        <v>2</v>
      </c>
      <c r="W75" s="2">
        <v>0</v>
      </c>
      <c r="X75" s="2">
        <v>499</v>
      </c>
      <c r="Y75" s="2">
        <v>0</v>
      </c>
      <c r="Z75" s="2">
        <v>38</v>
      </c>
      <c r="AA75" s="2">
        <v>0</v>
      </c>
      <c r="AB75" s="2">
        <v>1</v>
      </c>
      <c r="AC75" s="2">
        <v>4</v>
      </c>
      <c r="AD75" s="2" t="s">
        <v>428</v>
      </c>
      <c r="AE75" s="2"/>
      <c r="AF75" s="2"/>
      <c r="AG75" s="2" t="s">
        <v>762</v>
      </c>
      <c r="AH75" s="1" t="s">
        <v>900</v>
      </c>
      <c r="AI75" s="1" t="s">
        <v>26</v>
      </c>
      <c r="AJ75" s="1">
        <v>1.0555555555555556</v>
      </c>
      <c r="AK75" s="1">
        <v>12.071428571428571</v>
      </c>
      <c r="AL75" s="1">
        <v>18</v>
      </c>
      <c r="AM75" s="1">
        <v>41</v>
      </c>
      <c r="AN75" s="1">
        <v>17</v>
      </c>
      <c r="AO75" s="1" t="s">
        <v>901</v>
      </c>
      <c r="AP75" s="1">
        <v>11</v>
      </c>
      <c r="AQ75" s="1">
        <v>0</v>
      </c>
      <c r="AR75" s="1">
        <v>2.71</v>
      </c>
      <c r="AS75" s="1">
        <v>175</v>
      </c>
      <c r="AT75" s="1">
        <v>188</v>
      </c>
      <c r="AU75" s="1">
        <v>214</v>
      </c>
      <c r="AV75" s="1">
        <v>11</v>
      </c>
      <c r="AW75" s="1">
        <v>7</v>
      </c>
      <c r="AX75" s="1">
        <v>51</v>
      </c>
      <c r="AY75" s="1">
        <v>4117</v>
      </c>
    </row>
    <row r="76" spans="1:51" x14ac:dyDescent="0.25">
      <c r="A76" s="2" t="s">
        <v>278</v>
      </c>
      <c r="B76" s="2">
        <v>2019</v>
      </c>
      <c r="C76" s="2">
        <v>1</v>
      </c>
      <c r="D76" s="2" t="s">
        <v>121</v>
      </c>
      <c r="E76" s="2" t="s">
        <v>41</v>
      </c>
      <c r="F76" s="2">
        <v>6</v>
      </c>
      <c r="G76" s="2">
        <v>4</v>
      </c>
      <c r="H76" s="2">
        <v>60</v>
      </c>
      <c r="I76" s="2">
        <v>0</v>
      </c>
      <c r="J76" s="2">
        <v>0</v>
      </c>
      <c r="K76" s="2">
        <v>0</v>
      </c>
      <c r="L76" s="2">
        <v>34</v>
      </c>
      <c r="M76" s="2">
        <v>172</v>
      </c>
      <c r="N76" s="2">
        <v>53</v>
      </c>
      <c r="O76" s="2">
        <v>21</v>
      </c>
      <c r="P76" s="2">
        <v>6</v>
      </c>
      <c r="Q76" s="2">
        <v>18</v>
      </c>
      <c r="R76" s="2">
        <v>84</v>
      </c>
      <c r="S76" s="2">
        <v>0.24199999999999999</v>
      </c>
      <c r="T76" s="2">
        <v>5</v>
      </c>
      <c r="U76" s="2">
        <v>0</v>
      </c>
      <c r="V76" s="2">
        <v>4</v>
      </c>
      <c r="W76" s="2">
        <v>0</v>
      </c>
      <c r="X76" s="2">
        <v>242</v>
      </c>
      <c r="Y76" s="2">
        <v>54</v>
      </c>
      <c r="Z76" s="2">
        <v>21</v>
      </c>
      <c r="AA76" s="2">
        <v>1</v>
      </c>
      <c r="AB76" s="2">
        <v>0</v>
      </c>
      <c r="AC76" s="2">
        <v>4</v>
      </c>
      <c r="AD76" s="2" t="s">
        <v>575</v>
      </c>
      <c r="AE76" s="2" t="s">
        <v>278</v>
      </c>
      <c r="AF76" s="2">
        <v>1000</v>
      </c>
      <c r="AG76" s="2" t="s">
        <v>902</v>
      </c>
      <c r="AH76" s="2" t="s">
        <v>903</v>
      </c>
      <c r="AI76" s="2" t="s">
        <v>6</v>
      </c>
      <c r="AJ76" s="2">
        <v>1.2383720930232558</v>
      </c>
      <c r="AK76" s="2">
        <v>13.186046511627907</v>
      </c>
      <c r="AL76" s="2">
        <v>2.8666666666666667</v>
      </c>
      <c r="AM76" s="2">
        <v>41</v>
      </c>
      <c r="AN76" s="2">
        <v>18</v>
      </c>
      <c r="AO76" s="2" t="s">
        <v>904</v>
      </c>
      <c r="AP76" s="2">
        <v>7</v>
      </c>
      <c r="AQ76" s="2">
        <v>1</v>
      </c>
      <c r="AR76" s="2">
        <v>3.3</v>
      </c>
      <c r="AS76" s="2">
        <v>173</v>
      </c>
      <c r="AT76" s="2">
        <v>189</v>
      </c>
      <c r="AU76" s="2">
        <v>215</v>
      </c>
      <c r="AV76" s="2">
        <v>6</v>
      </c>
      <c r="AW76" s="2">
        <v>8</v>
      </c>
      <c r="AX76" s="2">
        <v>15</v>
      </c>
      <c r="AY76" s="2">
        <v>4118</v>
      </c>
    </row>
    <row r="77" spans="1:51" x14ac:dyDescent="0.25">
      <c r="A77" s="2" t="s">
        <v>279</v>
      </c>
      <c r="B77" s="2">
        <v>2019</v>
      </c>
      <c r="C77" s="2">
        <v>1</v>
      </c>
      <c r="D77" s="2" t="s">
        <v>121</v>
      </c>
      <c r="E77" s="2" t="s">
        <v>41</v>
      </c>
      <c r="F77" s="2">
        <v>7</v>
      </c>
      <c r="G77" s="2">
        <v>5</v>
      </c>
      <c r="H77" s="2">
        <v>21</v>
      </c>
      <c r="I77" s="2">
        <v>20</v>
      </c>
      <c r="J77" s="2">
        <v>0</v>
      </c>
      <c r="K77" s="2">
        <v>0</v>
      </c>
      <c r="L77" s="2">
        <v>0</v>
      </c>
      <c r="M77" s="2">
        <v>328</v>
      </c>
      <c r="N77" s="2">
        <v>115</v>
      </c>
      <c r="O77" s="2">
        <v>59</v>
      </c>
      <c r="P77" s="2">
        <v>22</v>
      </c>
      <c r="Q77" s="2">
        <v>26</v>
      </c>
      <c r="R77" s="2">
        <v>78</v>
      </c>
      <c r="S77" s="2">
        <v>0.26700000000000002</v>
      </c>
      <c r="T77" s="2">
        <v>2</v>
      </c>
      <c r="U77" s="2">
        <v>0</v>
      </c>
      <c r="V77" s="2">
        <v>4</v>
      </c>
      <c r="W77" s="2">
        <v>0</v>
      </c>
      <c r="X77" s="2">
        <v>462</v>
      </c>
      <c r="Y77" s="2">
        <v>0</v>
      </c>
      <c r="Z77" s="2">
        <v>61</v>
      </c>
      <c r="AA77" s="2">
        <v>0</v>
      </c>
      <c r="AB77" s="2">
        <v>2</v>
      </c>
      <c r="AC77" s="2">
        <v>9</v>
      </c>
      <c r="AD77" s="2" t="s">
        <v>576</v>
      </c>
      <c r="AE77" s="2"/>
      <c r="AF77" s="2">
        <v>328</v>
      </c>
      <c r="AG77" s="2" t="s">
        <v>905</v>
      </c>
      <c r="AH77" s="2" t="s">
        <v>906</v>
      </c>
      <c r="AI77" s="2" t="s">
        <v>26</v>
      </c>
      <c r="AJ77" s="2">
        <v>1.2896341463414636</v>
      </c>
      <c r="AK77" s="2">
        <v>6.4207317073170742</v>
      </c>
      <c r="AL77" s="2">
        <v>15.619047619047619</v>
      </c>
      <c r="AM77" s="2">
        <v>41</v>
      </c>
      <c r="AN77" s="2">
        <v>19</v>
      </c>
      <c r="AO77" s="2" t="s">
        <v>907</v>
      </c>
      <c r="AP77" s="2">
        <v>6</v>
      </c>
      <c r="AQ77" s="2">
        <v>0</v>
      </c>
      <c r="AR77" s="2">
        <v>4.8600000000000003</v>
      </c>
      <c r="AS77" s="2">
        <v>162</v>
      </c>
      <c r="AT77" s="2">
        <v>176</v>
      </c>
      <c r="AU77" s="2">
        <v>202</v>
      </c>
      <c r="AV77" s="2">
        <v>8</v>
      </c>
      <c r="AW77" s="2">
        <v>5</v>
      </c>
      <c r="AX77" s="2">
        <v>15</v>
      </c>
      <c r="AY77" s="2">
        <v>4119</v>
      </c>
    </row>
    <row r="78" spans="1:51" x14ac:dyDescent="0.25">
      <c r="A78" s="2" t="s">
        <v>280</v>
      </c>
      <c r="B78" s="2">
        <v>2019</v>
      </c>
      <c r="C78" s="2">
        <v>1</v>
      </c>
      <c r="D78" s="2" t="s">
        <v>121</v>
      </c>
      <c r="E78" s="2" t="s">
        <v>41</v>
      </c>
      <c r="F78" s="2">
        <v>6</v>
      </c>
      <c r="G78" s="2">
        <v>7</v>
      </c>
      <c r="H78" s="2">
        <v>23</v>
      </c>
      <c r="I78" s="2">
        <v>12</v>
      </c>
      <c r="J78" s="2">
        <v>1</v>
      </c>
      <c r="K78" s="2">
        <v>1</v>
      </c>
      <c r="L78" s="2">
        <v>1</v>
      </c>
      <c r="M78" s="2">
        <v>240</v>
      </c>
      <c r="N78" s="2">
        <v>92</v>
      </c>
      <c r="O78" s="2">
        <v>47</v>
      </c>
      <c r="P78" s="2">
        <v>18</v>
      </c>
      <c r="Q78" s="2">
        <v>16</v>
      </c>
      <c r="R78" s="2">
        <v>96</v>
      </c>
      <c r="S78" s="2">
        <v>0.28799999999999998</v>
      </c>
      <c r="T78" s="2">
        <v>1</v>
      </c>
      <c r="U78" s="2">
        <v>2</v>
      </c>
      <c r="V78" s="2">
        <v>2</v>
      </c>
      <c r="W78" s="2">
        <v>0</v>
      </c>
      <c r="X78" s="2">
        <v>341</v>
      </c>
      <c r="Y78" s="2">
        <v>3</v>
      </c>
      <c r="Z78" s="2">
        <v>48</v>
      </c>
      <c r="AA78" s="2">
        <v>2</v>
      </c>
      <c r="AB78" s="2">
        <v>2</v>
      </c>
      <c r="AC78" s="2">
        <v>7</v>
      </c>
      <c r="AD78" s="2" t="s">
        <v>577</v>
      </c>
      <c r="AE78" s="2"/>
      <c r="AF78" s="2">
        <v>240</v>
      </c>
      <c r="AG78" s="2" t="s">
        <v>908</v>
      </c>
      <c r="AH78" s="2" t="s">
        <v>909</v>
      </c>
      <c r="AI78" s="2" t="s">
        <v>26</v>
      </c>
      <c r="AJ78" s="2">
        <v>1.35</v>
      </c>
      <c r="AK78" s="2">
        <v>10.799999999999999</v>
      </c>
      <c r="AL78" s="2">
        <v>10.434782608695652</v>
      </c>
      <c r="AM78" s="2">
        <v>41</v>
      </c>
      <c r="AN78" s="2">
        <v>20</v>
      </c>
      <c r="AO78" s="2" t="s">
        <v>909</v>
      </c>
      <c r="AP78" s="2">
        <v>5</v>
      </c>
      <c r="AQ78" s="2">
        <v>0</v>
      </c>
      <c r="AR78" s="2">
        <v>5.29</v>
      </c>
      <c r="AS78" s="2">
        <v>174</v>
      </c>
      <c r="AT78" s="2">
        <v>186</v>
      </c>
      <c r="AU78" s="2">
        <v>213</v>
      </c>
      <c r="AV78" s="2">
        <v>7</v>
      </c>
      <c r="AW78" s="2">
        <v>5</v>
      </c>
      <c r="AX78" s="2">
        <v>15</v>
      </c>
      <c r="AY78" s="2">
        <v>4120</v>
      </c>
    </row>
    <row r="79" spans="1:51" x14ac:dyDescent="0.25">
      <c r="A79" s="2" t="s">
        <v>281</v>
      </c>
      <c r="B79" s="2">
        <v>2019</v>
      </c>
      <c r="C79" s="2">
        <v>1</v>
      </c>
      <c r="D79" s="2" t="s">
        <v>121</v>
      </c>
      <c r="E79" s="2" t="s">
        <v>41</v>
      </c>
      <c r="F79" s="2">
        <v>1</v>
      </c>
      <c r="G79" s="2">
        <v>0</v>
      </c>
      <c r="H79" s="2">
        <v>53</v>
      </c>
      <c r="I79" s="2">
        <v>3</v>
      </c>
      <c r="J79" s="2">
        <v>0</v>
      </c>
      <c r="K79" s="2">
        <v>0</v>
      </c>
      <c r="L79" s="2">
        <v>0</v>
      </c>
      <c r="M79" s="2">
        <v>186</v>
      </c>
      <c r="N79" s="2">
        <v>38</v>
      </c>
      <c r="O79" s="2">
        <v>20</v>
      </c>
      <c r="P79" s="2">
        <v>8</v>
      </c>
      <c r="Q79" s="2">
        <v>15</v>
      </c>
      <c r="R79" s="2">
        <v>64</v>
      </c>
      <c r="S79" s="2">
        <v>0.17599999999999999</v>
      </c>
      <c r="T79" s="2">
        <v>0</v>
      </c>
      <c r="U79" s="2">
        <v>3</v>
      </c>
      <c r="V79" s="2">
        <v>7</v>
      </c>
      <c r="W79" s="2">
        <v>0</v>
      </c>
      <c r="X79" s="2">
        <v>241</v>
      </c>
      <c r="Y79" s="2">
        <v>7</v>
      </c>
      <c r="Z79" s="2">
        <v>20</v>
      </c>
      <c r="AA79" s="2">
        <v>2</v>
      </c>
      <c r="AB79" s="2">
        <v>1</v>
      </c>
      <c r="AC79" s="2">
        <v>3</v>
      </c>
      <c r="AD79" s="2" t="s">
        <v>578</v>
      </c>
      <c r="AE79" s="2"/>
      <c r="AF79" s="2">
        <v>186</v>
      </c>
      <c r="AG79" s="2" t="s">
        <v>865</v>
      </c>
      <c r="AH79" s="2" t="s">
        <v>910</v>
      </c>
      <c r="AI79" s="2" t="s">
        <v>26</v>
      </c>
      <c r="AJ79" s="2">
        <v>0.85483870967741937</v>
      </c>
      <c r="AK79" s="2">
        <v>9.2903225806451601</v>
      </c>
      <c r="AL79" s="2">
        <v>3.5094339622641511</v>
      </c>
      <c r="AM79" s="2">
        <v>41</v>
      </c>
      <c r="AN79" s="2">
        <v>21</v>
      </c>
      <c r="AO79" s="2" t="s">
        <v>910</v>
      </c>
      <c r="AP79" s="2">
        <v>12</v>
      </c>
      <c r="AQ79" s="2">
        <v>0</v>
      </c>
      <c r="AR79" s="2">
        <v>2.9</v>
      </c>
      <c r="AS79" s="2">
        <v>172</v>
      </c>
      <c r="AT79" s="2">
        <v>184</v>
      </c>
      <c r="AU79" s="2">
        <v>210</v>
      </c>
      <c r="AV79" s="2">
        <v>13</v>
      </c>
      <c r="AW79" s="2">
        <v>9</v>
      </c>
      <c r="AX79" s="2">
        <v>15</v>
      </c>
      <c r="AY79" s="2">
        <v>4121</v>
      </c>
    </row>
    <row r="80" spans="1:51" x14ac:dyDescent="0.25">
      <c r="A80" s="2" t="s">
        <v>282</v>
      </c>
      <c r="B80" s="2">
        <v>2019</v>
      </c>
      <c r="C80" s="2">
        <v>1</v>
      </c>
      <c r="D80" s="2" t="s">
        <v>121</v>
      </c>
      <c r="E80" s="2" t="s">
        <v>41</v>
      </c>
      <c r="F80" s="2">
        <v>5</v>
      </c>
      <c r="G80" s="2">
        <v>1</v>
      </c>
      <c r="H80" s="2">
        <v>55</v>
      </c>
      <c r="I80" s="2">
        <v>0</v>
      </c>
      <c r="J80" s="2">
        <v>0</v>
      </c>
      <c r="K80" s="2">
        <v>0</v>
      </c>
      <c r="L80" s="2">
        <v>4</v>
      </c>
      <c r="M80" s="2">
        <v>173</v>
      </c>
      <c r="N80" s="2">
        <v>47</v>
      </c>
      <c r="O80" s="2">
        <v>18</v>
      </c>
      <c r="P80" s="2">
        <v>10</v>
      </c>
      <c r="Q80" s="2">
        <v>15</v>
      </c>
      <c r="R80" s="2">
        <v>60</v>
      </c>
      <c r="S80" s="2">
        <v>0.218</v>
      </c>
      <c r="T80" s="2">
        <v>1</v>
      </c>
      <c r="U80" s="2">
        <v>0</v>
      </c>
      <c r="V80" s="2">
        <v>0</v>
      </c>
      <c r="W80" s="2">
        <v>0</v>
      </c>
      <c r="X80" s="2">
        <v>231</v>
      </c>
      <c r="Y80" s="2">
        <v>13</v>
      </c>
      <c r="Z80" s="2">
        <v>22</v>
      </c>
      <c r="AA80" s="2">
        <v>0</v>
      </c>
      <c r="AB80" s="2">
        <v>0</v>
      </c>
      <c r="AC80" s="2">
        <v>3</v>
      </c>
      <c r="AD80" s="2" t="s">
        <v>579</v>
      </c>
      <c r="AE80" s="2"/>
      <c r="AF80" s="2">
        <v>173</v>
      </c>
      <c r="AG80" s="2" t="s">
        <v>911</v>
      </c>
      <c r="AH80" s="1" t="s">
        <v>912</v>
      </c>
      <c r="AI80" s="1" t="s">
        <v>26</v>
      </c>
      <c r="AJ80" s="1">
        <v>1.0751445086705202</v>
      </c>
      <c r="AK80" s="1">
        <v>9.3641618497109835</v>
      </c>
      <c r="AL80" s="1">
        <v>3.1454545454545455</v>
      </c>
      <c r="AM80" s="1">
        <v>41</v>
      </c>
      <c r="AN80" s="1">
        <v>22</v>
      </c>
      <c r="AO80" s="1" t="s">
        <v>912</v>
      </c>
      <c r="AP80" s="1">
        <v>11</v>
      </c>
      <c r="AQ80" s="1">
        <v>0</v>
      </c>
      <c r="AR80" s="1">
        <v>2.81</v>
      </c>
      <c r="AS80" s="1">
        <v>172</v>
      </c>
      <c r="AT80" s="1">
        <v>184</v>
      </c>
      <c r="AU80" s="1">
        <v>211</v>
      </c>
      <c r="AV80" s="1">
        <v>10</v>
      </c>
      <c r="AW80" s="1">
        <v>7</v>
      </c>
      <c r="AX80" s="1">
        <v>15</v>
      </c>
      <c r="AY80" s="1">
        <v>4122</v>
      </c>
    </row>
    <row r="81" spans="1:51" x14ac:dyDescent="0.25">
      <c r="A81" s="2" t="s">
        <v>283</v>
      </c>
      <c r="B81" s="2">
        <v>2019</v>
      </c>
      <c r="C81" s="2">
        <v>1</v>
      </c>
      <c r="D81" s="2" t="s">
        <v>121</v>
      </c>
      <c r="E81" s="2" t="s">
        <v>41</v>
      </c>
      <c r="F81" s="2">
        <v>3</v>
      </c>
      <c r="G81" s="2">
        <v>4</v>
      </c>
      <c r="H81" s="2">
        <v>10</v>
      </c>
      <c r="I81" s="2">
        <v>10</v>
      </c>
      <c r="J81" s="2">
        <v>0</v>
      </c>
      <c r="K81" s="2">
        <v>0</v>
      </c>
      <c r="L81" s="2">
        <v>0</v>
      </c>
      <c r="M81" s="2">
        <v>173</v>
      </c>
      <c r="N81" s="2">
        <v>44</v>
      </c>
      <c r="O81" s="2">
        <v>15</v>
      </c>
      <c r="P81" s="2">
        <v>4</v>
      </c>
      <c r="Q81" s="2">
        <v>16</v>
      </c>
      <c r="R81" s="2">
        <v>46</v>
      </c>
      <c r="S81" s="2">
        <v>0.216</v>
      </c>
      <c r="T81" s="2">
        <v>0</v>
      </c>
      <c r="U81" s="2">
        <v>2</v>
      </c>
      <c r="V81" s="2">
        <v>1</v>
      </c>
      <c r="W81" s="2">
        <v>0</v>
      </c>
      <c r="X81" s="2">
        <v>227</v>
      </c>
      <c r="Y81" s="2">
        <v>0</v>
      </c>
      <c r="Z81" s="2">
        <v>18</v>
      </c>
      <c r="AA81" s="2">
        <v>1</v>
      </c>
      <c r="AB81" s="2">
        <v>5</v>
      </c>
      <c r="AC81" s="2">
        <v>5</v>
      </c>
      <c r="AD81" s="2" t="s">
        <v>580</v>
      </c>
      <c r="AE81" s="2"/>
      <c r="AF81" s="2">
        <v>173</v>
      </c>
      <c r="AG81" s="2" t="s">
        <v>801</v>
      </c>
      <c r="AH81" s="1" t="s">
        <v>913</v>
      </c>
      <c r="AI81" s="1" t="s">
        <v>26</v>
      </c>
      <c r="AJ81" s="1">
        <v>1.0404624277456649</v>
      </c>
      <c r="AK81" s="1">
        <v>7.1791907514450868</v>
      </c>
      <c r="AL81" s="1">
        <v>17.3</v>
      </c>
      <c r="AM81" s="1">
        <v>41</v>
      </c>
      <c r="AN81" s="1">
        <v>23</v>
      </c>
      <c r="AO81" s="1" t="s">
        <v>914</v>
      </c>
      <c r="AP81" s="1">
        <v>12</v>
      </c>
      <c r="AQ81" s="1">
        <v>0</v>
      </c>
      <c r="AR81" s="1">
        <v>2.34</v>
      </c>
      <c r="AS81" s="1">
        <v>165</v>
      </c>
      <c r="AT81" s="1">
        <v>178</v>
      </c>
      <c r="AU81" s="1">
        <v>205</v>
      </c>
      <c r="AV81" s="1">
        <v>11</v>
      </c>
      <c r="AW81" s="1">
        <v>7</v>
      </c>
      <c r="AX81" s="1">
        <v>15</v>
      </c>
      <c r="AY81" s="1">
        <v>4123</v>
      </c>
    </row>
    <row r="82" spans="1:51" x14ac:dyDescent="0.25">
      <c r="A82" s="2" t="s">
        <v>125</v>
      </c>
      <c r="B82" s="2">
        <v>2019</v>
      </c>
      <c r="C82" s="2">
        <v>1</v>
      </c>
      <c r="D82" s="2" t="s">
        <v>126</v>
      </c>
      <c r="E82" s="2" t="s">
        <v>35</v>
      </c>
      <c r="F82" s="2">
        <v>12</v>
      </c>
      <c r="G82" s="2">
        <v>5</v>
      </c>
      <c r="H82" s="2">
        <v>28</v>
      </c>
      <c r="I82" s="2">
        <v>28</v>
      </c>
      <c r="J82" s="2">
        <v>1</v>
      </c>
      <c r="K82" s="2">
        <v>1</v>
      </c>
      <c r="L82" s="2">
        <v>0</v>
      </c>
      <c r="M82" s="2">
        <v>522</v>
      </c>
      <c r="N82" s="2">
        <v>174</v>
      </c>
      <c r="O82" s="2">
        <v>92</v>
      </c>
      <c r="P82" s="2">
        <v>29</v>
      </c>
      <c r="Q82" s="2">
        <v>35</v>
      </c>
      <c r="R82" s="2">
        <v>175</v>
      </c>
      <c r="S82" s="2">
        <v>0.25900000000000001</v>
      </c>
      <c r="T82" s="2">
        <v>0</v>
      </c>
      <c r="U82" s="2">
        <v>14</v>
      </c>
      <c r="V82" s="2">
        <v>5</v>
      </c>
      <c r="W82" s="2">
        <v>1</v>
      </c>
      <c r="X82" s="2">
        <v>721</v>
      </c>
      <c r="Y82" s="2">
        <v>0</v>
      </c>
      <c r="Z82" s="2">
        <v>96</v>
      </c>
      <c r="AA82" s="2">
        <v>6</v>
      </c>
      <c r="AB82" s="2">
        <v>4</v>
      </c>
      <c r="AC82" s="2">
        <v>13</v>
      </c>
      <c r="AD82" s="2" t="s">
        <v>429</v>
      </c>
      <c r="AE82" s="2"/>
      <c r="AF82" s="2"/>
      <c r="AG82" s="2" t="s">
        <v>915</v>
      </c>
      <c r="AH82" s="1" t="s">
        <v>916</v>
      </c>
      <c r="AI82" s="1" t="s">
        <v>26</v>
      </c>
      <c r="AJ82" s="1">
        <v>1.2011494252873562</v>
      </c>
      <c r="AK82" s="1">
        <v>9.0517241379310356</v>
      </c>
      <c r="AL82" s="1">
        <v>18.642857142857142</v>
      </c>
      <c r="AM82" s="1">
        <v>39</v>
      </c>
      <c r="AN82" s="1">
        <v>14</v>
      </c>
      <c r="AO82" s="1" t="s">
        <v>916</v>
      </c>
      <c r="AP82" s="1">
        <v>8</v>
      </c>
      <c r="AQ82" s="1">
        <v>0</v>
      </c>
      <c r="AR82" s="1">
        <v>4.76</v>
      </c>
      <c r="AS82" s="1">
        <v>172</v>
      </c>
      <c r="AT82" s="1">
        <v>183</v>
      </c>
      <c r="AU82" s="1">
        <v>210</v>
      </c>
      <c r="AV82" s="1">
        <v>9</v>
      </c>
      <c r="AW82" s="1">
        <v>6</v>
      </c>
      <c r="AX82" s="1">
        <v>52</v>
      </c>
      <c r="AY82" s="1">
        <v>3914</v>
      </c>
    </row>
    <row r="83" spans="1:51" x14ac:dyDescent="0.25">
      <c r="A83" s="2" t="s">
        <v>127</v>
      </c>
      <c r="B83" s="2">
        <v>2019</v>
      </c>
      <c r="C83" s="2">
        <v>1</v>
      </c>
      <c r="D83" s="2" t="s">
        <v>126</v>
      </c>
      <c r="E83" s="2" t="s">
        <v>35</v>
      </c>
      <c r="F83" s="2">
        <v>11</v>
      </c>
      <c r="G83" s="2">
        <v>11</v>
      </c>
      <c r="H83" s="2">
        <v>25</v>
      </c>
      <c r="I83" s="2">
        <v>25</v>
      </c>
      <c r="J83" s="2">
        <v>0</v>
      </c>
      <c r="K83" s="2">
        <v>0</v>
      </c>
      <c r="L83" s="2">
        <v>0</v>
      </c>
      <c r="M83" s="2">
        <v>374</v>
      </c>
      <c r="N83" s="2">
        <v>161</v>
      </c>
      <c r="O83" s="2">
        <v>93</v>
      </c>
      <c r="P83" s="2">
        <v>19</v>
      </c>
      <c r="Q83" s="2">
        <v>57</v>
      </c>
      <c r="R83" s="2">
        <v>76</v>
      </c>
      <c r="S83" s="2">
        <v>0.313</v>
      </c>
      <c r="T83" s="2">
        <v>5</v>
      </c>
      <c r="U83" s="2">
        <v>1</v>
      </c>
      <c r="V83" s="2">
        <v>4</v>
      </c>
      <c r="W83" s="2">
        <v>3</v>
      </c>
      <c r="X83" s="2">
        <v>582</v>
      </c>
      <c r="Y83" s="2">
        <v>0</v>
      </c>
      <c r="Z83" s="2">
        <v>99</v>
      </c>
      <c r="AA83" s="2">
        <v>4</v>
      </c>
      <c r="AB83" s="2">
        <v>3</v>
      </c>
      <c r="AC83" s="2">
        <v>16</v>
      </c>
      <c r="AD83" s="2" t="s">
        <v>430</v>
      </c>
      <c r="AE83" s="2"/>
      <c r="AF83" s="2"/>
      <c r="AG83" s="2" t="s">
        <v>917</v>
      </c>
      <c r="AH83" s="1" t="s">
        <v>918</v>
      </c>
      <c r="AI83" s="1" t="s">
        <v>26</v>
      </c>
      <c r="AJ83" s="1">
        <v>1.748663101604278</v>
      </c>
      <c r="AK83" s="1">
        <v>5.4866310160427805</v>
      </c>
      <c r="AL83" s="1">
        <v>14.96</v>
      </c>
      <c r="AM83" s="1">
        <v>39</v>
      </c>
      <c r="AN83" s="1">
        <v>15</v>
      </c>
      <c r="AO83" s="1" t="s">
        <v>919</v>
      </c>
      <c r="AP83" s="1">
        <v>2</v>
      </c>
      <c r="AQ83" s="1">
        <v>0</v>
      </c>
      <c r="AR83" s="1">
        <v>6.71</v>
      </c>
      <c r="AS83" s="1">
        <v>157</v>
      </c>
      <c r="AT83" s="1">
        <v>172</v>
      </c>
      <c r="AU83" s="1">
        <v>197</v>
      </c>
      <c r="AV83" s="1">
        <v>2</v>
      </c>
      <c r="AW83" s="1">
        <v>1</v>
      </c>
      <c r="AX83" s="1">
        <v>48</v>
      </c>
      <c r="AY83" s="1">
        <v>3915</v>
      </c>
    </row>
    <row r="84" spans="1:51" x14ac:dyDescent="0.25">
      <c r="A84" s="2" t="s">
        <v>128</v>
      </c>
      <c r="B84" s="2">
        <v>2019</v>
      </c>
      <c r="C84" s="2">
        <v>1</v>
      </c>
      <c r="D84" s="2" t="s">
        <v>126</v>
      </c>
      <c r="E84" s="2" t="s">
        <v>35</v>
      </c>
      <c r="F84" s="2">
        <v>11</v>
      </c>
      <c r="G84" s="2">
        <v>8</v>
      </c>
      <c r="H84" s="2">
        <v>26</v>
      </c>
      <c r="I84" s="2">
        <v>25</v>
      </c>
      <c r="J84" s="2">
        <v>0</v>
      </c>
      <c r="K84" s="2">
        <v>0</v>
      </c>
      <c r="L84" s="2">
        <v>0</v>
      </c>
      <c r="M84" s="2">
        <v>450</v>
      </c>
      <c r="N84" s="2">
        <v>147</v>
      </c>
      <c r="O84" s="2">
        <v>64</v>
      </c>
      <c r="P84" s="2">
        <v>19</v>
      </c>
      <c r="Q84" s="2">
        <v>56</v>
      </c>
      <c r="R84" s="2">
        <v>150</v>
      </c>
      <c r="S84" s="2">
        <v>0.25900000000000001</v>
      </c>
      <c r="T84" s="2">
        <v>4</v>
      </c>
      <c r="U84" s="2">
        <v>7</v>
      </c>
      <c r="V84" s="2">
        <v>4</v>
      </c>
      <c r="W84" s="2">
        <v>0</v>
      </c>
      <c r="X84" s="2">
        <v>637</v>
      </c>
      <c r="Y84" s="2">
        <v>1</v>
      </c>
      <c r="Z84" s="2">
        <v>70</v>
      </c>
      <c r="AA84" s="2">
        <v>7</v>
      </c>
      <c r="AB84" s="2">
        <v>3</v>
      </c>
      <c r="AC84" s="2">
        <v>16</v>
      </c>
      <c r="AD84" s="2" t="s">
        <v>431</v>
      </c>
      <c r="AE84" s="2"/>
      <c r="AF84" s="2"/>
      <c r="AG84" s="2" t="s">
        <v>854</v>
      </c>
      <c r="AH84" s="2" t="s">
        <v>706</v>
      </c>
      <c r="AI84" s="2" t="s">
        <v>26</v>
      </c>
      <c r="AJ84" s="2">
        <v>1.3533333333333333</v>
      </c>
      <c r="AK84" s="2">
        <v>9</v>
      </c>
      <c r="AL84" s="2">
        <v>17.307692307692307</v>
      </c>
      <c r="AM84" s="2">
        <v>39</v>
      </c>
      <c r="AN84" s="2">
        <v>16</v>
      </c>
      <c r="AO84" s="2" t="s">
        <v>920</v>
      </c>
      <c r="AP84" s="2">
        <v>5</v>
      </c>
      <c r="AQ84" s="2">
        <v>0</v>
      </c>
      <c r="AR84" s="2">
        <v>3.84</v>
      </c>
      <c r="AS84" s="2">
        <v>171</v>
      </c>
      <c r="AT84" s="2">
        <v>183</v>
      </c>
      <c r="AU84" s="2">
        <v>210</v>
      </c>
      <c r="AV84" s="2">
        <v>7</v>
      </c>
      <c r="AW84" s="2">
        <v>5</v>
      </c>
      <c r="AX84" s="2">
        <v>50</v>
      </c>
      <c r="AY84" s="2">
        <v>3916</v>
      </c>
    </row>
    <row r="85" spans="1:51" x14ac:dyDescent="0.25">
      <c r="A85" s="2" t="s">
        <v>129</v>
      </c>
      <c r="B85" s="2">
        <v>2019</v>
      </c>
      <c r="C85" s="2">
        <v>1</v>
      </c>
      <c r="D85" s="2" t="s">
        <v>126</v>
      </c>
      <c r="E85" s="2" t="s">
        <v>35</v>
      </c>
      <c r="F85" s="2">
        <v>3</v>
      </c>
      <c r="G85" s="2">
        <v>11</v>
      </c>
      <c r="H85" s="2">
        <v>22</v>
      </c>
      <c r="I85" s="2">
        <v>22</v>
      </c>
      <c r="J85" s="2">
        <v>0</v>
      </c>
      <c r="K85" s="2">
        <v>0</v>
      </c>
      <c r="L85" s="2">
        <v>0</v>
      </c>
      <c r="M85" s="2">
        <v>313</v>
      </c>
      <c r="N85" s="2">
        <v>126</v>
      </c>
      <c r="O85" s="2">
        <v>78</v>
      </c>
      <c r="P85" s="2">
        <v>25</v>
      </c>
      <c r="Q85" s="2">
        <v>39</v>
      </c>
      <c r="R85" s="2">
        <v>79</v>
      </c>
      <c r="S85" s="2">
        <v>0.29599999999999999</v>
      </c>
      <c r="T85" s="2">
        <v>3</v>
      </c>
      <c r="U85" s="2">
        <v>4</v>
      </c>
      <c r="V85" s="2">
        <v>2</v>
      </c>
      <c r="W85" s="2">
        <v>0</v>
      </c>
      <c r="X85" s="2">
        <v>473</v>
      </c>
      <c r="Y85" s="2">
        <v>0</v>
      </c>
      <c r="Z85" s="2">
        <v>85</v>
      </c>
      <c r="AA85" s="2">
        <v>2</v>
      </c>
      <c r="AB85" s="2">
        <v>4</v>
      </c>
      <c r="AC85" s="2">
        <v>12</v>
      </c>
      <c r="AD85" s="2" t="s">
        <v>432</v>
      </c>
      <c r="AE85" s="2"/>
      <c r="AF85" s="2"/>
      <c r="AG85" s="2" t="s">
        <v>857</v>
      </c>
      <c r="AH85" s="2" t="s">
        <v>921</v>
      </c>
      <c r="AI85" s="2" t="s">
        <v>6</v>
      </c>
      <c r="AJ85" s="2">
        <v>1.5814696485623003</v>
      </c>
      <c r="AK85" s="2">
        <v>6.8146964856230037</v>
      </c>
      <c r="AL85" s="2">
        <v>14.227272727272727</v>
      </c>
      <c r="AM85" s="2">
        <v>39</v>
      </c>
      <c r="AN85" s="2">
        <v>17</v>
      </c>
      <c r="AO85" s="2" t="s">
        <v>921</v>
      </c>
      <c r="AP85" s="2">
        <v>3</v>
      </c>
      <c r="AQ85" s="2">
        <v>1</v>
      </c>
      <c r="AR85" s="2">
        <v>6.73</v>
      </c>
      <c r="AS85" s="2">
        <v>164</v>
      </c>
      <c r="AT85" s="2">
        <v>177</v>
      </c>
      <c r="AU85" s="2">
        <v>203</v>
      </c>
      <c r="AV85" s="2">
        <v>3</v>
      </c>
      <c r="AW85" s="2">
        <v>4</v>
      </c>
      <c r="AX85" s="2">
        <v>47</v>
      </c>
      <c r="AY85" s="2">
        <v>3917</v>
      </c>
    </row>
    <row r="86" spans="1:51" x14ac:dyDescent="0.25">
      <c r="A86" s="2" t="s">
        <v>284</v>
      </c>
      <c r="B86" s="2">
        <v>2019</v>
      </c>
      <c r="C86" s="2">
        <v>1</v>
      </c>
      <c r="D86" s="2" t="s">
        <v>126</v>
      </c>
      <c r="E86" s="2" t="s">
        <v>35</v>
      </c>
      <c r="F86" s="2">
        <v>1</v>
      </c>
      <c r="G86" s="2">
        <v>6</v>
      </c>
      <c r="H86" s="2">
        <v>50</v>
      </c>
      <c r="I86" s="2">
        <v>0</v>
      </c>
      <c r="J86" s="2">
        <v>0</v>
      </c>
      <c r="K86" s="2">
        <v>0</v>
      </c>
      <c r="L86" s="2">
        <v>15</v>
      </c>
      <c r="M86" s="2">
        <v>128</v>
      </c>
      <c r="N86" s="2">
        <v>51</v>
      </c>
      <c r="O86" s="2">
        <v>41</v>
      </c>
      <c r="P86" s="2">
        <v>7</v>
      </c>
      <c r="Q86" s="2">
        <v>29</v>
      </c>
      <c r="R86" s="2">
        <v>42</v>
      </c>
      <c r="S86" s="2">
        <v>0.29099999999999998</v>
      </c>
      <c r="T86" s="2">
        <v>0</v>
      </c>
      <c r="U86" s="2">
        <v>1</v>
      </c>
      <c r="V86" s="2">
        <v>2</v>
      </c>
      <c r="W86" s="2">
        <v>0</v>
      </c>
      <c r="X86" s="2">
        <v>206</v>
      </c>
      <c r="Y86" s="2">
        <v>32</v>
      </c>
      <c r="Z86" s="2">
        <v>42</v>
      </c>
      <c r="AA86" s="2">
        <v>0</v>
      </c>
      <c r="AB86" s="2">
        <v>0</v>
      </c>
      <c r="AC86" s="2">
        <v>5</v>
      </c>
      <c r="AD86" s="2" t="s">
        <v>581</v>
      </c>
      <c r="AE86" s="2" t="s">
        <v>284</v>
      </c>
      <c r="AF86" s="2">
        <v>1000</v>
      </c>
      <c r="AG86" s="2" t="s">
        <v>922</v>
      </c>
      <c r="AH86" s="1" t="s">
        <v>724</v>
      </c>
      <c r="AI86" s="1" t="s">
        <v>26</v>
      </c>
      <c r="AJ86" s="1">
        <v>1.875</v>
      </c>
      <c r="AK86" s="1">
        <v>8.859375</v>
      </c>
      <c r="AL86" s="1">
        <v>2.56</v>
      </c>
      <c r="AM86" s="1">
        <v>39</v>
      </c>
      <c r="AN86" s="1">
        <v>18</v>
      </c>
      <c r="AO86" s="1" t="s">
        <v>923</v>
      </c>
      <c r="AP86" s="1">
        <v>1</v>
      </c>
      <c r="AQ86" s="1">
        <v>0</v>
      </c>
      <c r="AR86" s="1">
        <v>8.65</v>
      </c>
      <c r="AS86" s="1">
        <v>171</v>
      </c>
      <c r="AT86" s="1">
        <v>183</v>
      </c>
      <c r="AU86" s="1">
        <v>210</v>
      </c>
      <c r="AV86" s="1">
        <v>0</v>
      </c>
      <c r="AW86" s="1">
        <v>0</v>
      </c>
      <c r="AX86" s="1">
        <v>15</v>
      </c>
      <c r="AY86" s="1">
        <v>3918</v>
      </c>
    </row>
    <row r="87" spans="1:51" x14ac:dyDescent="0.25">
      <c r="A87" s="2" t="s">
        <v>285</v>
      </c>
      <c r="B87" s="2">
        <v>2019</v>
      </c>
      <c r="C87" s="2">
        <v>1</v>
      </c>
      <c r="D87" s="2" t="s">
        <v>126</v>
      </c>
      <c r="E87" s="2" t="s">
        <v>35</v>
      </c>
      <c r="F87" s="2">
        <v>3</v>
      </c>
      <c r="G87" s="2">
        <v>7</v>
      </c>
      <c r="H87" s="2">
        <v>19</v>
      </c>
      <c r="I87" s="2">
        <v>19</v>
      </c>
      <c r="J87" s="2">
        <v>0</v>
      </c>
      <c r="K87" s="2">
        <v>0</v>
      </c>
      <c r="L87" s="2">
        <v>0</v>
      </c>
      <c r="M87" s="2">
        <v>268</v>
      </c>
      <c r="N87" s="2">
        <v>119</v>
      </c>
      <c r="O87" s="2">
        <v>72</v>
      </c>
      <c r="P87" s="2">
        <v>18</v>
      </c>
      <c r="Q87" s="2">
        <v>36</v>
      </c>
      <c r="R87" s="2">
        <v>57</v>
      </c>
      <c r="S87" s="2">
        <v>0.32100000000000001</v>
      </c>
      <c r="T87" s="2">
        <v>3</v>
      </c>
      <c r="U87" s="2">
        <v>5</v>
      </c>
      <c r="V87" s="2">
        <v>6</v>
      </c>
      <c r="W87" s="2">
        <v>0</v>
      </c>
      <c r="X87" s="2">
        <v>420</v>
      </c>
      <c r="Y87" s="2">
        <v>0</v>
      </c>
      <c r="Z87" s="2">
        <v>74</v>
      </c>
      <c r="AA87" s="2">
        <v>4</v>
      </c>
      <c r="AB87" s="2">
        <v>3</v>
      </c>
      <c r="AC87" s="2">
        <v>7</v>
      </c>
      <c r="AD87" s="2" t="s">
        <v>582</v>
      </c>
      <c r="AE87" s="2"/>
      <c r="AF87" s="2">
        <v>268</v>
      </c>
      <c r="AG87" s="2" t="s">
        <v>924</v>
      </c>
      <c r="AH87" s="1" t="s">
        <v>925</v>
      </c>
      <c r="AI87" s="1" t="s">
        <v>26</v>
      </c>
      <c r="AJ87" s="1">
        <v>1.7350746268656718</v>
      </c>
      <c r="AK87" s="1">
        <v>5.7425373134328357</v>
      </c>
      <c r="AL87" s="1">
        <v>14.105263157894736</v>
      </c>
      <c r="AM87" s="1">
        <v>39</v>
      </c>
      <c r="AN87" s="1">
        <v>19</v>
      </c>
      <c r="AO87" s="1" t="s">
        <v>925</v>
      </c>
      <c r="AP87" s="1">
        <v>2</v>
      </c>
      <c r="AQ87" s="1">
        <v>0</v>
      </c>
      <c r="AR87" s="1">
        <v>7.25</v>
      </c>
      <c r="AS87" s="1">
        <v>158</v>
      </c>
      <c r="AT87" s="1">
        <v>173</v>
      </c>
      <c r="AU87" s="1">
        <v>198</v>
      </c>
      <c r="AV87" s="1">
        <v>2</v>
      </c>
      <c r="AW87" s="1">
        <v>1</v>
      </c>
      <c r="AX87" s="1">
        <v>15</v>
      </c>
      <c r="AY87" s="1">
        <v>3919</v>
      </c>
    </row>
    <row r="88" spans="1:51" x14ac:dyDescent="0.25">
      <c r="A88" s="2" t="s">
        <v>286</v>
      </c>
      <c r="B88" s="2">
        <v>2019</v>
      </c>
      <c r="C88" s="2">
        <v>1</v>
      </c>
      <c r="D88" s="2" t="s">
        <v>126</v>
      </c>
      <c r="E88" s="2" t="s">
        <v>35</v>
      </c>
      <c r="F88" s="2">
        <v>3</v>
      </c>
      <c r="G88" s="2">
        <v>2</v>
      </c>
      <c r="H88" s="2">
        <v>70</v>
      </c>
      <c r="I88" s="2">
        <v>0</v>
      </c>
      <c r="J88" s="2">
        <v>0</v>
      </c>
      <c r="K88" s="2">
        <v>0</v>
      </c>
      <c r="L88" s="2">
        <v>1</v>
      </c>
      <c r="M88" s="2">
        <v>216</v>
      </c>
      <c r="N88" s="2">
        <v>69</v>
      </c>
      <c r="O88" s="2">
        <v>43</v>
      </c>
      <c r="P88" s="2">
        <v>12</v>
      </c>
      <c r="Q88" s="2">
        <v>29</v>
      </c>
      <c r="R88" s="2">
        <v>58</v>
      </c>
      <c r="S88" s="2">
        <v>0.251</v>
      </c>
      <c r="T88" s="2">
        <v>1</v>
      </c>
      <c r="U88" s="2">
        <v>1</v>
      </c>
      <c r="V88" s="2">
        <v>5</v>
      </c>
      <c r="W88" s="2">
        <v>0</v>
      </c>
      <c r="X88" s="2">
        <v>311</v>
      </c>
      <c r="Y88" s="2">
        <v>18</v>
      </c>
      <c r="Z88" s="2">
        <v>44</v>
      </c>
      <c r="AA88" s="2">
        <v>1</v>
      </c>
      <c r="AB88" s="2">
        <v>1</v>
      </c>
      <c r="AC88" s="2">
        <v>6</v>
      </c>
      <c r="AD88" s="2" t="s">
        <v>583</v>
      </c>
      <c r="AE88" s="2"/>
      <c r="AF88" s="2">
        <v>216</v>
      </c>
      <c r="AG88" s="2" t="s">
        <v>926</v>
      </c>
      <c r="AH88" s="2" t="s">
        <v>718</v>
      </c>
      <c r="AI88" s="2" t="s">
        <v>26</v>
      </c>
      <c r="AJ88" s="2">
        <v>1.3611111111111112</v>
      </c>
      <c r="AK88" s="2">
        <v>7.25</v>
      </c>
      <c r="AL88" s="2">
        <v>3.0857142857142859</v>
      </c>
      <c r="AM88" s="2">
        <v>39</v>
      </c>
      <c r="AN88" s="2">
        <v>20</v>
      </c>
      <c r="AO88" s="2" t="s">
        <v>927</v>
      </c>
      <c r="AP88" s="2">
        <v>5</v>
      </c>
      <c r="AQ88" s="2">
        <v>0</v>
      </c>
      <c r="AR88" s="2">
        <v>5.38</v>
      </c>
      <c r="AS88" s="2">
        <v>166</v>
      </c>
      <c r="AT88" s="2">
        <v>178</v>
      </c>
      <c r="AU88" s="2">
        <v>205</v>
      </c>
      <c r="AV88" s="2">
        <v>7</v>
      </c>
      <c r="AW88" s="2">
        <v>5</v>
      </c>
      <c r="AX88" s="2">
        <v>15</v>
      </c>
      <c r="AY88" s="2">
        <v>3920</v>
      </c>
    </row>
    <row r="89" spans="1:51" x14ac:dyDescent="0.25">
      <c r="A89" s="2" t="s">
        <v>287</v>
      </c>
      <c r="B89" s="2">
        <v>2019</v>
      </c>
      <c r="C89" s="2">
        <v>1</v>
      </c>
      <c r="D89" s="2" t="s">
        <v>126</v>
      </c>
      <c r="E89" s="2" t="s">
        <v>35</v>
      </c>
      <c r="F89" s="2">
        <v>2</v>
      </c>
      <c r="G89" s="2">
        <v>2</v>
      </c>
      <c r="H89" s="2">
        <v>71</v>
      </c>
      <c r="I89" s="2">
        <v>0</v>
      </c>
      <c r="J89" s="2">
        <v>0</v>
      </c>
      <c r="K89" s="2">
        <v>0</v>
      </c>
      <c r="L89" s="2">
        <v>0</v>
      </c>
      <c r="M89" s="2">
        <v>216</v>
      </c>
      <c r="N89" s="2">
        <v>70</v>
      </c>
      <c r="O89" s="2">
        <v>30</v>
      </c>
      <c r="P89" s="2">
        <v>12</v>
      </c>
      <c r="Q89" s="2">
        <v>23</v>
      </c>
      <c r="R89" s="2">
        <v>81</v>
      </c>
      <c r="S89" s="2">
        <v>0.25</v>
      </c>
      <c r="T89" s="2">
        <v>1</v>
      </c>
      <c r="U89" s="2">
        <v>1</v>
      </c>
      <c r="V89" s="2">
        <v>1</v>
      </c>
      <c r="W89" s="2">
        <v>1</v>
      </c>
      <c r="X89" s="2">
        <v>308</v>
      </c>
      <c r="Y89" s="2">
        <v>13</v>
      </c>
      <c r="Z89" s="2">
        <v>34</v>
      </c>
      <c r="AA89" s="2">
        <v>1</v>
      </c>
      <c r="AB89" s="2">
        <v>3</v>
      </c>
      <c r="AC89" s="2">
        <v>4</v>
      </c>
      <c r="AD89" s="2" t="s">
        <v>584</v>
      </c>
      <c r="AE89" s="2"/>
      <c r="AF89" s="2">
        <v>216</v>
      </c>
      <c r="AG89" s="2" t="s">
        <v>908</v>
      </c>
      <c r="AH89" s="2" t="s">
        <v>928</v>
      </c>
      <c r="AI89" s="2" t="s">
        <v>26</v>
      </c>
      <c r="AJ89" s="2">
        <v>1.2916666666666667</v>
      </c>
      <c r="AK89" s="2">
        <v>10.125</v>
      </c>
      <c r="AL89" s="2">
        <v>3.0422535211267605</v>
      </c>
      <c r="AM89" s="2">
        <v>39</v>
      </c>
      <c r="AN89" s="2">
        <v>21</v>
      </c>
      <c r="AO89" s="2" t="s">
        <v>928</v>
      </c>
      <c r="AP89" s="2">
        <v>6</v>
      </c>
      <c r="AQ89" s="2">
        <v>0</v>
      </c>
      <c r="AR89" s="2">
        <v>3.75</v>
      </c>
      <c r="AS89" s="2">
        <v>174</v>
      </c>
      <c r="AT89" s="2">
        <v>185</v>
      </c>
      <c r="AU89" s="2">
        <v>212</v>
      </c>
      <c r="AV89" s="2">
        <v>8</v>
      </c>
      <c r="AW89" s="2">
        <v>5</v>
      </c>
      <c r="AX89" s="2">
        <v>15</v>
      </c>
      <c r="AY89" s="2">
        <v>3921</v>
      </c>
    </row>
    <row r="90" spans="1:51" x14ac:dyDescent="0.25">
      <c r="A90" s="2" t="s">
        <v>288</v>
      </c>
      <c r="B90" s="2">
        <v>2019</v>
      </c>
      <c r="C90" s="2">
        <v>1</v>
      </c>
      <c r="D90" s="2" t="s">
        <v>126</v>
      </c>
      <c r="E90" s="2" t="s">
        <v>35</v>
      </c>
      <c r="F90" s="2">
        <v>2</v>
      </c>
      <c r="G90" s="2">
        <v>6</v>
      </c>
      <c r="H90" s="2">
        <v>15</v>
      </c>
      <c r="I90" s="2">
        <v>15</v>
      </c>
      <c r="J90" s="2">
        <v>0</v>
      </c>
      <c r="K90" s="2">
        <v>0</v>
      </c>
      <c r="L90" s="2">
        <v>0</v>
      </c>
      <c r="M90" s="2">
        <v>210</v>
      </c>
      <c r="N90" s="2">
        <v>77</v>
      </c>
      <c r="O90" s="2">
        <v>51</v>
      </c>
      <c r="P90" s="2">
        <v>21</v>
      </c>
      <c r="Q90" s="2">
        <v>34</v>
      </c>
      <c r="R90" s="2">
        <v>68</v>
      </c>
      <c r="S90" s="2">
        <v>0.28299999999999997</v>
      </c>
      <c r="T90" s="2">
        <v>3</v>
      </c>
      <c r="U90" s="2">
        <v>2</v>
      </c>
      <c r="V90" s="2">
        <v>4</v>
      </c>
      <c r="W90" s="2">
        <v>0</v>
      </c>
      <c r="X90" s="2">
        <v>315</v>
      </c>
      <c r="Y90" s="2">
        <v>0</v>
      </c>
      <c r="Z90" s="2">
        <v>51</v>
      </c>
      <c r="AA90" s="2">
        <v>3</v>
      </c>
      <c r="AB90" s="2">
        <v>2</v>
      </c>
      <c r="AC90" s="2">
        <v>6</v>
      </c>
      <c r="AD90" s="2" t="s">
        <v>585</v>
      </c>
      <c r="AE90" s="2"/>
      <c r="AF90" s="2">
        <v>210</v>
      </c>
      <c r="AG90" s="2" t="s">
        <v>929</v>
      </c>
      <c r="AH90" s="2" t="s">
        <v>930</v>
      </c>
      <c r="AI90" s="2" t="s">
        <v>26</v>
      </c>
      <c r="AJ90" s="2">
        <v>1.5857142857142856</v>
      </c>
      <c r="AK90" s="2">
        <v>8.742857142857142</v>
      </c>
      <c r="AL90" s="2">
        <v>14</v>
      </c>
      <c r="AM90" s="2">
        <v>39</v>
      </c>
      <c r="AN90" s="2">
        <v>22</v>
      </c>
      <c r="AO90" s="2" t="s">
        <v>930</v>
      </c>
      <c r="AP90" s="2">
        <v>3</v>
      </c>
      <c r="AQ90" s="2">
        <v>0</v>
      </c>
      <c r="AR90" s="2">
        <v>6.56</v>
      </c>
      <c r="AS90" s="2">
        <v>171</v>
      </c>
      <c r="AT90" s="2">
        <v>182</v>
      </c>
      <c r="AU90" s="2">
        <v>209</v>
      </c>
      <c r="AV90" s="2">
        <v>4</v>
      </c>
      <c r="AW90" s="2">
        <v>3</v>
      </c>
      <c r="AX90" s="2">
        <v>15</v>
      </c>
      <c r="AY90" s="2">
        <v>3922</v>
      </c>
    </row>
    <row r="91" spans="1:51" x14ac:dyDescent="0.25">
      <c r="A91" s="2" t="s">
        <v>289</v>
      </c>
      <c r="B91" s="2">
        <v>2019</v>
      </c>
      <c r="C91" s="2">
        <v>1</v>
      </c>
      <c r="D91" s="2" t="s">
        <v>126</v>
      </c>
      <c r="E91" s="2" t="s">
        <v>35</v>
      </c>
      <c r="F91" s="2">
        <v>1</v>
      </c>
      <c r="G91" s="2">
        <v>6</v>
      </c>
      <c r="H91" s="2">
        <v>39</v>
      </c>
      <c r="I91" s="2">
        <v>3</v>
      </c>
      <c r="J91" s="2">
        <v>0</v>
      </c>
      <c r="K91" s="2">
        <v>0</v>
      </c>
      <c r="L91" s="2">
        <v>1</v>
      </c>
      <c r="M91" s="2">
        <v>191</v>
      </c>
      <c r="N91" s="2">
        <v>78</v>
      </c>
      <c r="O91" s="2">
        <v>43</v>
      </c>
      <c r="P91" s="2">
        <v>10</v>
      </c>
      <c r="Q91" s="2">
        <v>21</v>
      </c>
      <c r="R91" s="2">
        <v>42</v>
      </c>
      <c r="S91" s="2">
        <v>0.30099999999999999</v>
      </c>
      <c r="T91" s="2">
        <v>3</v>
      </c>
      <c r="U91" s="2">
        <v>2</v>
      </c>
      <c r="V91" s="2">
        <v>5</v>
      </c>
      <c r="W91" s="2">
        <v>0</v>
      </c>
      <c r="X91" s="2">
        <v>287</v>
      </c>
      <c r="Y91" s="2">
        <v>9</v>
      </c>
      <c r="Z91" s="2">
        <v>47</v>
      </c>
      <c r="AA91" s="2">
        <v>2</v>
      </c>
      <c r="AB91" s="2">
        <v>0</v>
      </c>
      <c r="AC91" s="2">
        <v>6</v>
      </c>
      <c r="AD91" s="2" t="s">
        <v>586</v>
      </c>
      <c r="AE91" s="2"/>
      <c r="AF91" s="2">
        <v>191</v>
      </c>
      <c r="AG91" s="2" t="s">
        <v>931</v>
      </c>
      <c r="AH91" s="2" t="s">
        <v>932</v>
      </c>
      <c r="AI91" s="2" t="s">
        <v>26</v>
      </c>
      <c r="AJ91" s="2">
        <v>1.5549738219895288</v>
      </c>
      <c r="AK91" s="2">
        <v>5.9371727748691105</v>
      </c>
      <c r="AL91" s="2">
        <v>4.8974358974358978</v>
      </c>
      <c r="AM91" s="2">
        <v>39</v>
      </c>
      <c r="AN91" s="2">
        <v>23</v>
      </c>
      <c r="AO91" s="2" t="s">
        <v>933</v>
      </c>
      <c r="AP91" s="2">
        <v>3</v>
      </c>
      <c r="AQ91" s="2">
        <v>0</v>
      </c>
      <c r="AR91" s="2">
        <v>6.08</v>
      </c>
      <c r="AS91" s="2">
        <v>159</v>
      </c>
      <c r="AT91" s="2">
        <v>174</v>
      </c>
      <c r="AU91" s="2">
        <v>199</v>
      </c>
      <c r="AV91" s="2">
        <v>4</v>
      </c>
      <c r="AW91" s="2">
        <v>3</v>
      </c>
      <c r="AX91" s="2">
        <v>15</v>
      </c>
      <c r="AY91" s="2">
        <v>3923</v>
      </c>
    </row>
    <row r="92" spans="1:51" x14ac:dyDescent="0.25">
      <c r="A92" s="2" t="s">
        <v>55</v>
      </c>
      <c r="B92" s="2">
        <v>2019</v>
      </c>
      <c r="C92" s="2">
        <v>1</v>
      </c>
      <c r="D92" s="2" t="s">
        <v>56</v>
      </c>
      <c r="E92" s="2" t="s">
        <v>41</v>
      </c>
      <c r="F92" s="2">
        <v>9</v>
      </c>
      <c r="G92" s="2">
        <v>12</v>
      </c>
      <c r="H92" s="2">
        <v>32</v>
      </c>
      <c r="I92" s="2">
        <v>32</v>
      </c>
      <c r="J92" s="2">
        <v>0</v>
      </c>
      <c r="K92" s="2">
        <v>0</v>
      </c>
      <c r="L92" s="2">
        <v>0</v>
      </c>
      <c r="M92" s="2">
        <v>556</v>
      </c>
      <c r="N92" s="2">
        <v>178</v>
      </c>
      <c r="O92" s="2">
        <v>94</v>
      </c>
      <c r="P92" s="2">
        <v>39</v>
      </c>
      <c r="Q92" s="2">
        <v>50</v>
      </c>
      <c r="R92" s="2">
        <v>238</v>
      </c>
      <c r="S92" s="2">
        <v>0.247</v>
      </c>
      <c r="T92" s="2">
        <v>1</v>
      </c>
      <c r="U92" s="2">
        <v>6</v>
      </c>
      <c r="V92" s="2">
        <v>8</v>
      </c>
      <c r="W92" s="2">
        <v>4</v>
      </c>
      <c r="X92" s="2">
        <v>788</v>
      </c>
      <c r="Y92" s="2">
        <v>0</v>
      </c>
      <c r="Z92" s="2">
        <v>101</v>
      </c>
      <c r="AA92" s="2">
        <v>4</v>
      </c>
      <c r="AB92" s="2">
        <v>4</v>
      </c>
      <c r="AC92" s="2">
        <v>9</v>
      </c>
      <c r="AD92" s="2" t="s">
        <v>373</v>
      </c>
      <c r="AE92" s="2"/>
      <c r="AF92" s="2"/>
      <c r="AG92" s="2" t="s">
        <v>749</v>
      </c>
      <c r="AH92" s="2" t="s">
        <v>707</v>
      </c>
      <c r="AI92" s="2" t="s">
        <v>6</v>
      </c>
      <c r="AJ92" s="2">
        <v>1.2302158273381294</v>
      </c>
      <c r="AK92" s="2">
        <v>11.557553956834532</v>
      </c>
      <c r="AL92" s="2">
        <v>17.375</v>
      </c>
      <c r="AM92" s="2">
        <v>47</v>
      </c>
      <c r="AN92" s="2">
        <v>14</v>
      </c>
      <c r="AO92" s="2" t="s">
        <v>934</v>
      </c>
      <c r="AP92" s="2">
        <v>7</v>
      </c>
      <c r="AQ92" s="2">
        <v>1</v>
      </c>
      <c r="AR92" s="2">
        <v>4.5599999999999996</v>
      </c>
      <c r="AS92" s="2">
        <v>175</v>
      </c>
      <c r="AT92" s="2">
        <v>187</v>
      </c>
      <c r="AU92" s="2">
        <v>214</v>
      </c>
      <c r="AV92" s="2">
        <v>6</v>
      </c>
      <c r="AW92" s="2">
        <v>8</v>
      </c>
      <c r="AX92" s="2">
        <v>50</v>
      </c>
      <c r="AY92" s="2">
        <v>4714</v>
      </c>
    </row>
    <row r="93" spans="1:51" x14ac:dyDescent="0.25">
      <c r="A93" s="2" t="s">
        <v>57</v>
      </c>
      <c r="B93" s="2">
        <v>2019</v>
      </c>
      <c r="C93" s="2">
        <v>1</v>
      </c>
      <c r="D93" s="2" t="s">
        <v>56</v>
      </c>
      <c r="E93" s="2" t="s">
        <v>41</v>
      </c>
      <c r="F93" s="2">
        <v>3</v>
      </c>
      <c r="G93" s="2">
        <v>17</v>
      </c>
      <c r="H93" s="2">
        <v>30</v>
      </c>
      <c r="I93" s="2">
        <v>30</v>
      </c>
      <c r="J93" s="2">
        <v>0</v>
      </c>
      <c r="K93" s="2">
        <v>0</v>
      </c>
      <c r="L93" s="2">
        <v>0</v>
      </c>
      <c r="M93" s="2">
        <v>445</v>
      </c>
      <c r="N93" s="2">
        <v>154</v>
      </c>
      <c r="O93" s="2">
        <v>76</v>
      </c>
      <c r="P93" s="2">
        <v>14</v>
      </c>
      <c r="Q93" s="2">
        <v>59</v>
      </c>
      <c r="R93" s="2">
        <v>146</v>
      </c>
      <c r="S93" s="2">
        <v>0.26700000000000002</v>
      </c>
      <c r="T93" s="2">
        <v>1</v>
      </c>
      <c r="U93" s="2">
        <v>9</v>
      </c>
      <c r="V93" s="2">
        <v>16</v>
      </c>
      <c r="W93" s="2">
        <v>0</v>
      </c>
      <c r="X93" s="2">
        <v>656</v>
      </c>
      <c r="Y93" s="2">
        <v>0</v>
      </c>
      <c r="Z93" s="2">
        <v>86</v>
      </c>
      <c r="AA93" s="2">
        <v>1</v>
      </c>
      <c r="AB93" s="2">
        <v>4</v>
      </c>
      <c r="AC93" s="2">
        <v>11</v>
      </c>
      <c r="AD93" s="2" t="s">
        <v>374</v>
      </c>
      <c r="AE93" s="2"/>
      <c r="AF93" s="2"/>
      <c r="AG93" s="2" t="s">
        <v>935</v>
      </c>
      <c r="AH93" s="2" t="s">
        <v>936</v>
      </c>
      <c r="AI93" s="2" t="s">
        <v>26</v>
      </c>
      <c r="AJ93" s="2">
        <v>1.4359550561797751</v>
      </c>
      <c r="AK93" s="2">
        <v>8.858426966292134</v>
      </c>
      <c r="AL93" s="2">
        <v>14.833333333333334</v>
      </c>
      <c r="AM93" s="2">
        <v>47</v>
      </c>
      <c r="AN93" s="2">
        <v>15</v>
      </c>
      <c r="AO93" s="2" t="s">
        <v>936</v>
      </c>
      <c r="AP93" s="2">
        <v>4</v>
      </c>
      <c r="AQ93" s="2">
        <v>0</v>
      </c>
      <c r="AR93" s="2">
        <v>4.6100000000000003</v>
      </c>
      <c r="AS93" s="2">
        <v>171</v>
      </c>
      <c r="AT93" s="2">
        <v>183</v>
      </c>
      <c r="AU93" s="2">
        <v>210</v>
      </c>
      <c r="AV93" s="2">
        <v>6</v>
      </c>
      <c r="AW93" s="2">
        <v>4</v>
      </c>
      <c r="AX93" s="2">
        <v>48</v>
      </c>
      <c r="AY93" s="2">
        <v>4715</v>
      </c>
    </row>
    <row r="94" spans="1:51" x14ac:dyDescent="0.25">
      <c r="A94" s="2" t="s">
        <v>58</v>
      </c>
      <c r="B94" s="2">
        <v>2019</v>
      </c>
      <c r="C94" s="2">
        <v>1</v>
      </c>
      <c r="D94" s="2" t="s">
        <v>56</v>
      </c>
      <c r="E94" s="2" t="s">
        <v>41</v>
      </c>
      <c r="F94" s="2">
        <v>3</v>
      </c>
      <c r="G94" s="2">
        <v>13</v>
      </c>
      <c r="H94" s="2">
        <v>32</v>
      </c>
      <c r="I94" s="2">
        <v>29</v>
      </c>
      <c r="J94" s="2">
        <v>0</v>
      </c>
      <c r="K94" s="2">
        <v>0</v>
      </c>
      <c r="L94" s="2">
        <v>0</v>
      </c>
      <c r="M94" s="2">
        <v>433</v>
      </c>
      <c r="N94" s="2">
        <v>154</v>
      </c>
      <c r="O94" s="2">
        <v>72</v>
      </c>
      <c r="P94" s="2">
        <v>25</v>
      </c>
      <c r="Q94" s="2">
        <v>38</v>
      </c>
      <c r="R94" s="2">
        <v>125</v>
      </c>
      <c r="S94" s="2">
        <v>0.27500000000000002</v>
      </c>
      <c r="T94" s="2">
        <v>0</v>
      </c>
      <c r="U94" s="2">
        <v>5</v>
      </c>
      <c r="V94" s="2">
        <v>4</v>
      </c>
      <c r="W94" s="2">
        <v>0</v>
      </c>
      <c r="X94" s="2">
        <v>610</v>
      </c>
      <c r="Y94" s="2">
        <v>0</v>
      </c>
      <c r="Z94" s="2">
        <v>75</v>
      </c>
      <c r="AA94" s="2">
        <v>5</v>
      </c>
      <c r="AB94" s="2">
        <v>3</v>
      </c>
      <c r="AC94" s="2">
        <v>11</v>
      </c>
      <c r="AD94" s="2" t="s">
        <v>375</v>
      </c>
      <c r="AE94" s="2"/>
      <c r="AF94" s="2"/>
      <c r="AG94" s="2" t="s">
        <v>937</v>
      </c>
      <c r="AH94" s="2" t="s">
        <v>938</v>
      </c>
      <c r="AI94" s="2" t="s">
        <v>6</v>
      </c>
      <c r="AJ94" s="2">
        <v>1.3302540415704387</v>
      </c>
      <c r="AK94" s="2">
        <v>7.7944572748267884</v>
      </c>
      <c r="AL94" s="2">
        <v>13.53125</v>
      </c>
      <c r="AM94" s="2">
        <v>47</v>
      </c>
      <c r="AN94" s="2">
        <v>16</v>
      </c>
      <c r="AO94" s="2" t="s">
        <v>939</v>
      </c>
      <c r="AP94" s="2">
        <v>5</v>
      </c>
      <c r="AQ94" s="2">
        <v>1</v>
      </c>
      <c r="AR94" s="2">
        <v>4.49</v>
      </c>
      <c r="AS94" s="2">
        <v>168</v>
      </c>
      <c r="AT94" s="2">
        <v>180</v>
      </c>
      <c r="AU94" s="2">
        <v>207</v>
      </c>
      <c r="AV94" s="2">
        <v>5</v>
      </c>
      <c r="AW94" s="2">
        <v>7</v>
      </c>
      <c r="AX94" s="2">
        <v>47</v>
      </c>
      <c r="AY94" s="2">
        <v>4716</v>
      </c>
    </row>
    <row r="95" spans="1:51" x14ac:dyDescent="0.25">
      <c r="A95" s="2" t="s">
        <v>59</v>
      </c>
      <c r="B95" s="2">
        <v>2019</v>
      </c>
      <c r="C95" s="2">
        <v>1</v>
      </c>
      <c r="D95" s="2" t="s">
        <v>56</v>
      </c>
      <c r="E95" s="2" t="s">
        <v>41</v>
      </c>
      <c r="F95" s="2">
        <v>1</v>
      </c>
      <c r="G95" s="2">
        <v>13</v>
      </c>
      <c r="H95" s="2">
        <v>23</v>
      </c>
      <c r="I95" s="2">
        <v>23</v>
      </c>
      <c r="J95" s="2">
        <v>0</v>
      </c>
      <c r="K95" s="2">
        <v>0</v>
      </c>
      <c r="L95" s="2">
        <v>0</v>
      </c>
      <c r="M95" s="2">
        <v>336</v>
      </c>
      <c r="N95" s="2">
        <v>145</v>
      </c>
      <c r="O95" s="2">
        <v>86</v>
      </c>
      <c r="P95" s="2">
        <v>19</v>
      </c>
      <c r="Q95" s="2">
        <v>25</v>
      </c>
      <c r="R95" s="2">
        <v>82</v>
      </c>
      <c r="S95" s="2">
        <v>0.311</v>
      </c>
      <c r="T95" s="2">
        <v>2</v>
      </c>
      <c r="U95" s="2">
        <v>3</v>
      </c>
      <c r="V95" s="2">
        <v>6</v>
      </c>
      <c r="W95" s="2">
        <v>0</v>
      </c>
      <c r="X95" s="2">
        <v>504</v>
      </c>
      <c r="Y95" s="2">
        <v>0</v>
      </c>
      <c r="Z95" s="2">
        <v>89</v>
      </c>
      <c r="AA95" s="2">
        <v>3</v>
      </c>
      <c r="AB95" s="2">
        <v>4</v>
      </c>
      <c r="AC95" s="2">
        <v>5</v>
      </c>
      <c r="AD95" s="2" t="s">
        <v>376</v>
      </c>
      <c r="AE95" s="2"/>
      <c r="AF95" s="2"/>
      <c r="AG95" s="2" t="s">
        <v>940</v>
      </c>
      <c r="AH95" s="2" t="s">
        <v>941</v>
      </c>
      <c r="AI95" s="2" t="s">
        <v>26</v>
      </c>
      <c r="AJ95" s="2">
        <v>1.5178571428571428</v>
      </c>
      <c r="AK95" s="2">
        <v>6.5892857142857135</v>
      </c>
      <c r="AL95" s="2">
        <v>14.608695652173912</v>
      </c>
      <c r="AM95" s="2">
        <v>47</v>
      </c>
      <c r="AN95" s="2">
        <v>17</v>
      </c>
      <c r="AO95" s="2" t="s">
        <v>942</v>
      </c>
      <c r="AP95" s="2">
        <v>3</v>
      </c>
      <c r="AQ95" s="2">
        <v>0</v>
      </c>
      <c r="AR95" s="2">
        <v>6.91</v>
      </c>
      <c r="AS95" s="2">
        <v>163</v>
      </c>
      <c r="AT95" s="2">
        <v>176</v>
      </c>
      <c r="AU95" s="2">
        <v>202</v>
      </c>
      <c r="AV95" s="2">
        <v>5</v>
      </c>
      <c r="AW95" s="2">
        <v>3</v>
      </c>
      <c r="AX95" s="2">
        <v>48</v>
      </c>
      <c r="AY95" s="2">
        <v>4717</v>
      </c>
    </row>
    <row r="96" spans="1:51" x14ac:dyDescent="0.25">
      <c r="A96" s="2" t="s">
        <v>208</v>
      </c>
      <c r="B96" s="2">
        <v>2019</v>
      </c>
      <c r="C96" s="2">
        <v>1</v>
      </c>
      <c r="D96" s="2" t="s">
        <v>56</v>
      </c>
      <c r="E96" s="2" t="s">
        <v>41</v>
      </c>
      <c r="F96" s="2">
        <v>0</v>
      </c>
      <c r="G96" s="2">
        <v>2</v>
      </c>
      <c r="H96" s="2">
        <v>38</v>
      </c>
      <c r="I96" s="2">
        <v>0</v>
      </c>
      <c r="J96" s="2">
        <v>0</v>
      </c>
      <c r="K96" s="2">
        <v>0</v>
      </c>
      <c r="L96" s="2">
        <v>22</v>
      </c>
      <c r="M96" s="2">
        <v>114</v>
      </c>
      <c r="N96" s="2">
        <v>21</v>
      </c>
      <c r="O96" s="2">
        <v>5</v>
      </c>
      <c r="P96" s="2">
        <v>5</v>
      </c>
      <c r="Q96" s="2">
        <v>12</v>
      </c>
      <c r="R96" s="2">
        <v>43</v>
      </c>
      <c r="S96" s="2">
        <v>0.153</v>
      </c>
      <c r="T96" s="2">
        <v>1</v>
      </c>
      <c r="U96" s="2">
        <v>0</v>
      </c>
      <c r="V96" s="2">
        <v>1</v>
      </c>
      <c r="W96" s="2">
        <v>0</v>
      </c>
      <c r="X96" s="2">
        <v>151</v>
      </c>
      <c r="Y96" s="2">
        <v>32</v>
      </c>
      <c r="Z96" s="2">
        <v>11</v>
      </c>
      <c r="AA96" s="2">
        <v>1</v>
      </c>
      <c r="AB96" s="2">
        <v>0</v>
      </c>
      <c r="AC96" s="2">
        <v>1</v>
      </c>
      <c r="AD96" s="2" t="s">
        <v>502</v>
      </c>
      <c r="AE96" s="2" t="s">
        <v>208</v>
      </c>
      <c r="AF96" s="2">
        <v>1000</v>
      </c>
      <c r="AG96" s="2" t="s">
        <v>895</v>
      </c>
      <c r="AH96" s="2" t="s">
        <v>943</v>
      </c>
      <c r="AI96" s="2" t="s">
        <v>26</v>
      </c>
      <c r="AJ96" s="2">
        <v>0.86842105263157898</v>
      </c>
      <c r="AK96" s="2">
        <v>10.184210526315789</v>
      </c>
      <c r="AL96" s="2">
        <v>3</v>
      </c>
      <c r="AM96" s="2">
        <v>47</v>
      </c>
      <c r="AN96" s="2">
        <v>18</v>
      </c>
      <c r="AO96" s="2" t="s">
        <v>944</v>
      </c>
      <c r="AP96" s="2">
        <v>12</v>
      </c>
      <c r="AQ96" s="2">
        <v>0</v>
      </c>
      <c r="AR96" s="2">
        <v>1.18</v>
      </c>
      <c r="AS96" s="2">
        <v>174</v>
      </c>
      <c r="AT96" s="2">
        <v>185</v>
      </c>
      <c r="AU96" s="2">
        <v>212</v>
      </c>
      <c r="AV96" s="2">
        <v>13</v>
      </c>
      <c r="AW96" s="2">
        <v>9</v>
      </c>
      <c r="AX96" s="2">
        <v>15</v>
      </c>
      <c r="AY96" s="2">
        <v>4718</v>
      </c>
    </row>
    <row r="97" spans="1:51" x14ac:dyDescent="0.25">
      <c r="A97" s="2" t="s">
        <v>209</v>
      </c>
      <c r="B97" s="2">
        <v>2019</v>
      </c>
      <c r="C97" s="2">
        <v>1</v>
      </c>
      <c r="D97" s="2" t="s">
        <v>56</v>
      </c>
      <c r="E97" s="2" t="s">
        <v>41</v>
      </c>
      <c r="F97" s="2">
        <v>5</v>
      </c>
      <c r="G97" s="2">
        <v>4</v>
      </c>
      <c r="H97" s="2">
        <v>46</v>
      </c>
      <c r="I97" s="2">
        <v>0</v>
      </c>
      <c r="J97" s="2">
        <v>0</v>
      </c>
      <c r="K97" s="2">
        <v>0</v>
      </c>
      <c r="L97" s="2">
        <v>0</v>
      </c>
      <c r="M97" s="2">
        <v>239</v>
      </c>
      <c r="N97" s="2">
        <v>76</v>
      </c>
      <c r="O97" s="2">
        <v>36</v>
      </c>
      <c r="P97" s="2">
        <v>11</v>
      </c>
      <c r="Q97" s="2">
        <v>35</v>
      </c>
      <c r="R97" s="2">
        <v>74</v>
      </c>
      <c r="S97" s="2">
        <v>0.247</v>
      </c>
      <c r="T97" s="2">
        <v>4</v>
      </c>
      <c r="U97" s="2">
        <v>6</v>
      </c>
      <c r="V97" s="2">
        <v>1</v>
      </c>
      <c r="W97" s="2">
        <v>0</v>
      </c>
      <c r="X97" s="2">
        <v>348</v>
      </c>
      <c r="Y97" s="2">
        <v>7</v>
      </c>
      <c r="Z97" s="2">
        <v>45</v>
      </c>
      <c r="AA97" s="2">
        <v>1</v>
      </c>
      <c r="AB97" s="2">
        <v>3</v>
      </c>
      <c r="AC97" s="2">
        <v>5</v>
      </c>
      <c r="AD97" s="2" t="s">
        <v>503</v>
      </c>
      <c r="AE97" s="2"/>
      <c r="AF97" s="2">
        <v>239</v>
      </c>
      <c r="AG97" s="2" t="s">
        <v>911</v>
      </c>
      <c r="AH97" s="2" t="s">
        <v>945</v>
      </c>
      <c r="AI97" s="2" t="s">
        <v>6</v>
      </c>
      <c r="AJ97" s="2">
        <v>1.393305439330544</v>
      </c>
      <c r="AK97" s="2">
        <v>8.3598326359832633</v>
      </c>
      <c r="AL97" s="2">
        <v>5.1956521739130439</v>
      </c>
      <c r="AM97" s="2">
        <v>47</v>
      </c>
      <c r="AN97" s="2">
        <v>19</v>
      </c>
      <c r="AO97" s="2" t="s">
        <v>945</v>
      </c>
      <c r="AP97" s="2">
        <v>5</v>
      </c>
      <c r="AQ97" s="2">
        <v>1</v>
      </c>
      <c r="AR97" s="2">
        <v>4.07</v>
      </c>
      <c r="AS97" s="2">
        <v>170</v>
      </c>
      <c r="AT97" s="2">
        <v>182</v>
      </c>
      <c r="AU97" s="2">
        <v>208</v>
      </c>
      <c r="AV97" s="2">
        <v>4</v>
      </c>
      <c r="AW97" s="2">
        <v>6</v>
      </c>
      <c r="AX97" s="2">
        <v>15</v>
      </c>
      <c r="AY97" s="2">
        <v>4719</v>
      </c>
    </row>
    <row r="98" spans="1:51" x14ac:dyDescent="0.25">
      <c r="A98" s="2" t="s">
        <v>210</v>
      </c>
      <c r="B98" s="2">
        <v>2019</v>
      </c>
      <c r="C98" s="2">
        <v>1</v>
      </c>
      <c r="D98" s="2" t="s">
        <v>56</v>
      </c>
      <c r="E98" s="2" t="s">
        <v>41</v>
      </c>
      <c r="F98" s="2">
        <v>6</v>
      </c>
      <c r="G98" s="2">
        <v>6</v>
      </c>
      <c r="H98" s="2">
        <v>73</v>
      </c>
      <c r="I98" s="2">
        <v>1</v>
      </c>
      <c r="J98" s="2">
        <v>0</v>
      </c>
      <c r="K98" s="2">
        <v>0</v>
      </c>
      <c r="L98" s="2">
        <v>0</v>
      </c>
      <c r="M98" s="2">
        <v>203</v>
      </c>
      <c r="N98" s="2">
        <v>62</v>
      </c>
      <c r="O98" s="2">
        <v>28</v>
      </c>
      <c r="P98" s="2">
        <v>8</v>
      </c>
      <c r="Q98" s="2">
        <v>24</v>
      </c>
      <c r="R98" s="2">
        <v>73</v>
      </c>
      <c r="S98" s="2">
        <v>0.247</v>
      </c>
      <c r="T98" s="2">
        <v>2</v>
      </c>
      <c r="U98" s="2">
        <v>4</v>
      </c>
      <c r="V98" s="2">
        <v>5</v>
      </c>
      <c r="W98" s="2">
        <v>0</v>
      </c>
      <c r="X98" s="2">
        <v>288</v>
      </c>
      <c r="Y98" s="2">
        <v>8</v>
      </c>
      <c r="Z98" s="2">
        <v>32</v>
      </c>
      <c r="AA98" s="2">
        <v>4</v>
      </c>
      <c r="AB98" s="2">
        <v>4</v>
      </c>
      <c r="AC98" s="2">
        <v>8</v>
      </c>
      <c r="AD98" s="2" t="s">
        <v>504</v>
      </c>
      <c r="AE98" s="2"/>
      <c r="AF98" s="2">
        <v>203</v>
      </c>
      <c r="AG98" s="2" t="s">
        <v>946</v>
      </c>
      <c r="AH98" s="2" t="s">
        <v>947</v>
      </c>
      <c r="AI98" s="2" t="s">
        <v>26</v>
      </c>
      <c r="AJ98" s="2">
        <v>1.270935960591133</v>
      </c>
      <c r="AK98" s="2">
        <v>9.7093596059113292</v>
      </c>
      <c r="AL98" s="2">
        <v>2.7808219178082192</v>
      </c>
      <c r="AM98" s="2">
        <v>47</v>
      </c>
      <c r="AN98" s="2">
        <v>20</v>
      </c>
      <c r="AO98" s="2" t="s">
        <v>948</v>
      </c>
      <c r="AP98" s="2">
        <v>6</v>
      </c>
      <c r="AQ98" s="2">
        <v>0</v>
      </c>
      <c r="AR98" s="2">
        <v>3.72</v>
      </c>
      <c r="AS98" s="2">
        <v>173</v>
      </c>
      <c r="AT98" s="2">
        <v>184</v>
      </c>
      <c r="AU98" s="2">
        <v>211</v>
      </c>
      <c r="AV98" s="2">
        <v>8</v>
      </c>
      <c r="AW98" s="2">
        <v>5</v>
      </c>
      <c r="AX98" s="2">
        <v>15</v>
      </c>
      <c r="AY98" s="2">
        <v>4720</v>
      </c>
    </row>
    <row r="99" spans="1:51" x14ac:dyDescent="0.25">
      <c r="A99" s="2" t="s">
        <v>211</v>
      </c>
      <c r="B99" s="2">
        <v>2019</v>
      </c>
      <c r="C99" s="2">
        <v>1</v>
      </c>
      <c r="D99" s="2" t="s">
        <v>56</v>
      </c>
      <c r="E99" s="2" t="s">
        <v>41</v>
      </c>
      <c r="F99" s="2">
        <v>4</v>
      </c>
      <c r="G99" s="2">
        <v>7</v>
      </c>
      <c r="H99" s="2">
        <v>66</v>
      </c>
      <c r="I99" s="2">
        <v>0</v>
      </c>
      <c r="J99" s="2">
        <v>0</v>
      </c>
      <c r="K99" s="2">
        <v>0</v>
      </c>
      <c r="L99" s="2">
        <v>9</v>
      </c>
      <c r="M99" s="2">
        <v>179</v>
      </c>
      <c r="N99" s="2">
        <v>56</v>
      </c>
      <c r="O99" s="2">
        <v>29</v>
      </c>
      <c r="P99" s="2">
        <v>13</v>
      </c>
      <c r="Q99" s="2">
        <v>23</v>
      </c>
      <c r="R99" s="2">
        <v>82</v>
      </c>
      <c r="S99" s="2">
        <v>0.24299999999999999</v>
      </c>
      <c r="T99" s="2">
        <v>1</v>
      </c>
      <c r="U99" s="2">
        <v>1</v>
      </c>
      <c r="V99" s="2">
        <v>4</v>
      </c>
      <c r="W99" s="2">
        <v>1</v>
      </c>
      <c r="X99" s="2">
        <v>257</v>
      </c>
      <c r="Y99" s="2">
        <v>29</v>
      </c>
      <c r="Z99" s="2">
        <v>33</v>
      </c>
      <c r="AA99" s="2">
        <v>0</v>
      </c>
      <c r="AB99" s="2">
        <v>0</v>
      </c>
      <c r="AC99" s="2">
        <v>2</v>
      </c>
      <c r="AD99" s="2" t="s">
        <v>505</v>
      </c>
      <c r="AE99" s="2"/>
      <c r="AF99" s="2">
        <v>179</v>
      </c>
      <c r="AG99" s="2" t="s">
        <v>949</v>
      </c>
      <c r="AH99" s="2" t="s">
        <v>950</v>
      </c>
      <c r="AI99" s="2" t="s">
        <v>26</v>
      </c>
      <c r="AJ99" s="2">
        <v>1.3240223463687151</v>
      </c>
      <c r="AK99" s="2">
        <v>12.368715083798882</v>
      </c>
      <c r="AL99" s="2">
        <v>2.7121212121212119</v>
      </c>
      <c r="AM99" s="2">
        <v>47</v>
      </c>
      <c r="AN99" s="2">
        <v>21</v>
      </c>
      <c r="AO99" s="2" t="s">
        <v>950</v>
      </c>
      <c r="AP99" s="2">
        <v>5</v>
      </c>
      <c r="AQ99" s="2">
        <v>0</v>
      </c>
      <c r="AR99" s="2">
        <v>4.37</v>
      </c>
      <c r="AS99" s="2">
        <v>174</v>
      </c>
      <c r="AT99" s="2">
        <v>188</v>
      </c>
      <c r="AU99" s="2">
        <v>214</v>
      </c>
      <c r="AV99" s="2">
        <v>7</v>
      </c>
      <c r="AW99" s="2">
        <v>5</v>
      </c>
      <c r="AX99" s="2">
        <v>15</v>
      </c>
      <c r="AY99" s="2">
        <v>4721</v>
      </c>
    </row>
    <row r="100" spans="1:51" x14ac:dyDescent="0.25">
      <c r="A100" s="2" t="s">
        <v>212</v>
      </c>
      <c r="B100" s="2">
        <v>2019</v>
      </c>
      <c r="C100" s="2">
        <v>1</v>
      </c>
      <c r="D100" s="2" t="s">
        <v>56</v>
      </c>
      <c r="E100" s="2" t="s">
        <v>41</v>
      </c>
      <c r="F100" s="2">
        <v>4</v>
      </c>
      <c r="G100" s="2">
        <v>3</v>
      </c>
      <c r="H100" s="2">
        <v>22</v>
      </c>
      <c r="I100" s="2">
        <v>4</v>
      </c>
      <c r="J100" s="2">
        <v>0</v>
      </c>
      <c r="K100" s="2">
        <v>0</v>
      </c>
      <c r="L100" s="2">
        <v>0</v>
      </c>
      <c r="M100" s="2">
        <v>174</v>
      </c>
      <c r="N100" s="2">
        <v>70</v>
      </c>
      <c r="O100" s="2">
        <v>38</v>
      </c>
      <c r="P100" s="2">
        <v>9</v>
      </c>
      <c r="Q100" s="2">
        <v>23</v>
      </c>
      <c r="R100" s="2">
        <v>51</v>
      </c>
      <c r="S100" s="2">
        <v>0.30399999999999999</v>
      </c>
      <c r="T100" s="2">
        <v>1</v>
      </c>
      <c r="U100" s="2">
        <v>3</v>
      </c>
      <c r="V100" s="2">
        <v>4</v>
      </c>
      <c r="W100" s="2">
        <v>0</v>
      </c>
      <c r="X100" s="2">
        <v>258</v>
      </c>
      <c r="Y100" s="2">
        <v>3</v>
      </c>
      <c r="Z100" s="2">
        <v>40</v>
      </c>
      <c r="AA100" s="2">
        <v>0</v>
      </c>
      <c r="AB100" s="2">
        <v>1</v>
      </c>
      <c r="AC100" s="2">
        <v>10</v>
      </c>
      <c r="AD100" s="2" t="s">
        <v>506</v>
      </c>
      <c r="AE100" s="2"/>
      <c r="AF100" s="2">
        <v>174</v>
      </c>
      <c r="AG100" s="2" t="s">
        <v>951</v>
      </c>
      <c r="AH100" s="2" t="s">
        <v>952</v>
      </c>
      <c r="AI100" s="2" t="s">
        <v>26</v>
      </c>
      <c r="AJ100" s="2">
        <v>1.603448275862069</v>
      </c>
      <c r="AK100" s="2">
        <v>7.9137931034482758</v>
      </c>
      <c r="AL100" s="2">
        <v>7.9090909090909092</v>
      </c>
      <c r="AM100" s="2">
        <v>47</v>
      </c>
      <c r="AN100" s="2">
        <v>22</v>
      </c>
      <c r="AO100" s="2" t="s">
        <v>952</v>
      </c>
      <c r="AP100" s="2">
        <v>3</v>
      </c>
      <c r="AQ100" s="2">
        <v>0</v>
      </c>
      <c r="AR100" s="2">
        <v>5.9</v>
      </c>
      <c r="AS100" s="2">
        <v>168</v>
      </c>
      <c r="AT100" s="2">
        <v>180</v>
      </c>
      <c r="AU100" s="2">
        <v>207</v>
      </c>
      <c r="AV100" s="2">
        <v>4</v>
      </c>
      <c r="AW100" s="2">
        <v>2</v>
      </c>
      <c r="AX100" s="2">
        <v>15</v>
      </c>
      <c r="AY100" s="2">
        <v>4722</v>
      </c>
    </row>
    <row r="101" spans="1:51" x14ac:dyDescent="0.25">
      <c r="A101" s="2" t="s">
        <v>213</v>
      </c>
      <c r="B101" s="2">
        <v>2019</v>
      </c>
      <c r="C101" s="2">
        <v>1</v>
      </c>
      <c r="D101" s="2" t="s">
        <v>56</v>
      </c>
      <c r="E101" s="2" t="s">
        <v>41</v>
      </c>
      <c r="F101" s="2">
        <v>0</v>
      </c>
      <c r="G101" s="2">
        <v>5</v>
      </c>
      <c r="H101" s="2">
        <v>33</v>
      </c>
      <c r="I101" s="2">
        <v>7</v>
      </c>
      <c r="J101" s="2">
        <v>0</v>
      </c>
      <c r="K101" s="2">
        <v>0</v>
      </c>
      <c r="L101" s="2">
        <v>0</v>
      </c>
      <c r="M101" s="2">
        <v>173</v>
      </c>
      <c r="N101" s="2">
        <v>74</v>
      </c>
      <c r="O101" s="2">
        <v>37</v>
      </c>
      <c r="P101" s="2">
        <v>9</v>
      </c>
      <c r="Q101" s="2">
        <v>33</v>
      </c>
      <c r="R101" s="2">
        <v>45</v>
      </c>
      <c r="S101" s="2">
        <v>0.308</v>
      </c>
      <c r="T101" s="2">
        <v>1</v>
      </c>
      <c r="U101" s="2">
        <v>5</v>
      </c>
      <c r="V101" s="2">
        <v>0</v>
      </c>
      <c r="W101" s="2">
        <v>0</v>
      </c>
      <c r="X101" s="2">
        <v>276</v>
      </c>
      <c r="Y101" s="2">
        <v>9</v>
      </c>
      <c r="Z101" s="2">
        <v>39</v>
      </c>
      <c r="AA101" s="2">
        <v>0</v>
      </c>
      <c r="AB101" s="2">
        <v>3</v>
      </c>
      <c r="AC101" s="2">
        <v>7</v>
      </c>
      <c r="AD101" s="2" t="s">
        <v>507</v>
      </c>
      <c r="AE101" s="2"/>
      <c r="AF101" s="2">
        <v>173</v>
      </c>
      <c r="AG101" s="2" t="s">
        <v>953</v>
      </c>
      <c r="AH101" s="2" t="s">
        <v>954</v>
      </c>
      <c r="AI101" s="2" t="s">
        <v>6</v>
      </c>
      <c r="AJ101" s="2">
        <v>1.8554913294797688</v>
      </c>
      <c r="AK101" s="2">
        <v>7.0231213872832372</v>
      </c>
      <c r="AL101" s="2">
        <v>5.2424242424242422</v>
      </c>
      <c r="AM101" s="2">
        <v>47</v>
      </c>
      <c r="AN101" s="2">
        <v>23</v>
      </c>
      <c r="AO101" s="2" t="s">
        <v>955</v>
      </c>
      <c r="AP101" s="2">
        <v>1</v>
      </c>
      <c r="AQ101" s="2">
        <v>1</v>
      </c>
      <c r="AR101" s="2">
        <v>5.77</v>
      </c>
      <c r="AS101" s="2">
        <v>165</v>
      </c>
      <c r="AT101" s="2">
        <v>178</v>
      </c>
      <c r="AU101" s="2">
        <v>204</v>
      </c>
      <c r="AV101" s="2">
        <v>0</v>
      </c>
      <c r="AW101" s="2">
        <v>1</v>
      </c>
      <c r="AX101" s="2">
        <v>15</v>
      </c>
      <c r="AY101" s="2">
        <v>4723</v>
      </c>
    </row>
    <row r="102" spans="1:51" x14ac:dyDescent="0.25">
      <c r="A102" s="2" t="s">
        <v>39</v>
      </c>
      <c r="B102" s="2">
        <v>2019</v>
      </c>
      <c r="C102" s="2">
        <v>1</v>
      </c>
      <c r="D102" s="2" t="s">
        <v>40</v>
      </c>
      <c r="E102" s="2" t="s">
        <v>41</v>
      </c>
      <c r="F102" s="2">
        <v>21</v>
      </c>
      <c r="G102" s="2">
        <v>6</v>
      </c>
      <c r="H102" s="2">
        <v>34</v>
      </c>
      <c r="I102" s="2">
        <v>34</v>
      </c>
      <c r="J102" s="2">
        <v>2</v>
      </c>
      <c r="K102" s="2">
        <v>1</v>
      </c>
      <c r="L102" s="2">
        <v>0</v>
      </c>
      <c r="M102" s="2">
        <v>669</v>
      </c>
      <c r="N102" s="2">
        <v>137</v>
      </c>
      <c r="O102" s="2">
        <v>64</v>
      </c>
      <c r="P102" s="2">
        <v>36</v>
      </c>
      <c r="Q102" s="2">
        <v>42</v>
      </c>
      <c r="R102" s="2">
        <v>300</v>
      </c>
      <c r="S102" s="2">
        <v>0.17199999999999999</v>
      </c>
      <c r="T102" s="2">
        <v>0</v>
      </c>
      <c r="U102" s="2">
        <v>4</v>
      </c>
      <c r="V102" s="2">
        <v>6</v>
      </c>
      <c r="W102" s="2">
        <v>0</v>
      </c>
      <c r="X102" s="2">
        <v>847</v>
      </c>
      <c r="Y102" s="2">
        <v>0</v>
      </c>
      <c r="Z102" s="2">
        <v>66</v>
      </c>
      <c r="AA102" s="2">
        <v>0</v>
      </c>
      <c r="AB102" s="2">
        <v>2</v>
      </c>
      <c r="AC102" s="2">
        <v>7</v>
      </c>
      <c r="AD102" s="2" t="s">
        <v>361</v>
      </c>
      <c r="AE102" s="2"/>
      <c r="AF102" s="2"/>
      <c r="AG102" s="2" t="s">
        <v>956</v>
      </c>
      <c r="AH102" s="2" t="s">
        <v>957</v>
      </c>
      <c r="AI102" s="2" t="s">
        <v>26</v>
      </c>
      <c r="AJ102" s="2">
        <v>0.80269058295964124</v>
      </c>
      <c r="AK102" s="2">
        <v>12.107623318385651</v>
      </c>
      <c r="AL102" s="2">
        <v>19.676470588235293</v>
      </c>
      <c r="AM102" s="2">
        <v>42</v>
      </c>
      <c r="AN102" s="2">
        <v>14</v>
      </c>
      <c r="AO102" s="2" t="s">
        <v>958</v>
      </c>
      <c r="AP102" s="2">
        <v>12</v>
      </c>
      <c r="AQ102" s="2">
        <v>0</v>
      </c>
      <c r="AR102" s="2">
        <v>2.58</v>
      </c>
      <c r="AS102" s="2">
        <v>174</v>
      </c>
      <c r="AT102" s="2">
        <v>188</v>
      </c>
      <c r="AU102" s="2">
        <v>214</v>
      </c>
      <c r="AV102" s="2">
        <v>14</v>
      </c>
      <c r="AW102" s="2">
        <v>9</v>
      </c>
      <c r="AX102" s="2">
        <v>53</v>
      </c>
      <c r="AY102" s="2">
        <v>4214</v>
      </c>
    </row>
    <row r="103" spans="1:51" x14ac:dyDescent="0.25">
      <c r="A103" s="2" t="s">
        <v>42</v>
      </c>
      <c r="B103" s="2">
        <v>2019</v>
      </c>
      <c r="C103" s="2">
        <v>1</v>
      </c>
      <c r="D103" s="2" t="s">
        <v>40</v>
      </c>
      <c r="E103" s="2" t="s">
        <v>41</v>
      </c>
      <c r="F103" s="2">
        <v>14</v>
      </c>
      <c r="G103" s="2">
        <v>6</v>
      </c>
      <c r="H103" s="2">
        <v>33</v>
      </c>
      <c r="I103" s="2">
        <v>33</v>
      </c>
      <c r="J103" s="2">
        <v>0</v>
      </c>
      <c r="K103" s="2">
        <v>0</v>
      </c>
      <c r="L103" s="2">
        <v>0</v>
      </c>
      <c r="M103" s="2">
        <v>502</v>
      </c>
      <c r="N103" s="2">
        <v>164</v>
      </c>
      <c r="O103" s="2">
        <v>74</v>
      </c>
      <c r="P103" s="2">
        <v>23</v>
      </c>
      <c r="Q103" s="2">
        <v>61</v>
      </c>
      <c r="R103" s="2">
        <v>140</v>
      </c>
      <c r="S103" s="2">
        <v>0.254</v>
      </c>
      <c r="T103" s="2">
        <v>0</v>
      </c>
      <c r="U103" s="2">
        <v>4</v>
      </c>
      <c r="V103" s="2">
        <v>5</v>
      </c>
      <c r="W103" s="2">
        <v>2</v>
      </c>
      <c r="X103" s="2">
        <v>720</v>
      </c>
      <c r="Y103" s="2">
        <v>0</v>
      </c>
      <c r="Z103" s="2">
        <v>83</v>
      </c>
      <c r="AA103" s="2">
        <v>2</v>
      </c>
      <c r="AB103" s="2">
        <v>5</v>
      </c>
      <c r="AC103" s="2">
        <v>13</v>
      </c>
      <c r="AD103" s="2" t="s">
        <v>362</v>
      </c>
      <c r="AE103" s="2"/>
      <c r="AF103" s="2"/>
      <c r="AG103" s="2" t="s">
        <v>922</v>
      </c>
      <c r="AH103" s="2" t="s">
        <v>959</v>
      </c>
      <c r="AI103" s="2" t="s">
        <v>6</v>
      </c>
      <c r="AJ103" s="2">
        <v>1.344621513944223</v>
      </c>
      <c r="AK103" s="2">
        <v>7.5298804780876489</v>
      </c>
      <c r="AL103" s="2">
        <v>15.212121212121213</v>
      </c>
      <c r="AM103" s="2">
        <v>42</v>
      </c>
      <c r="AN103" s="2">
        <v>15</v>
      </c>
      <c r="AO103" s="2" t="s">
        <v>960</v>
      </c>
      <c r="AP103" s="2">
        <v>5</v>
      </c>
      <c r="AQ103" s="2">
        <v>1</v>
      </c>
      <c r="AR103" s="2">
        <v>3.98</v>
      </c>
      <c r="AS103" s="2">
        <v>167</v>
      </c>
      <c r="AT103" s="2">
        <v>179</v>
      </c>
      <c r="AU103" s="2">
        <v>206</v>
      </c>
      <c r="AV103" s="2">
        <v>5</v>
      </c>
      <c r="AW103" s="2">
        <v>7</v>
      </c>
      <c r="AX103" s="2">
        <v>48</v>
      </c>
      <c r="AY103" s="2">
        <v>4215</v>
      </c>
    </row>
    <row r="104" spans="1:51" x14ac:dyDescent="0.25">
      <c r="A104" s="2" t="s">
        <v>43</v>
      </c>
      <c r="B104" s="2">
        <v>2019</v>
      </c>
      <c r="C104" s="2">
        <v>1</v>
      </c>
      <c r="D104" s="2" t="s">
        <v>40</v>
      </c>
      <c r="E104" s="2" t="s">
        <v>41</v>
      </c>
      <c r="F104" s="2">
        <v>20</v>
      </c>
      <c r="G104" s="2">
        <v>5</v>
      </c>
      <c r="H104" s="2">
        <v>33</v>
      </c>
      <c r="I104" s="2">
        <v>33</v>
      </c>
      <c r="J104" s="2">
        <v>0</v>
      </c>
      <c r="K104" s="2">
        <v>0</v>
      </c>
      <c r="L104" s="2">
        <v>0</v>
      </c>
      <c r="M104" s="2">
        <v>637</v>
      </c>
      <c r="N104" s="2">
        <v>142</v>
      </c>
      <c r="O104" s="2">
        <v>59</v>
      </c>
      <c r="P104" s="2">
        <v>29</v>
      </c>
      <c r="Q104" s="2">
        <v>48</v>
      </c>
      <c r="R104" s="2">
        <v>326</v>
      </c>
      <c r="S104" s="2">
        <v>0.186</v>
      </c>
      <c r="T104" s="2">
        <v>0</v>
      </c>
      <c r="U104" s="2">
        <v>4</v>
      </c>
      <c r="V104" s="2">
        <v>3</v>
      </c>
      <c r="W104" s="2">
        <v>3</v>
      </c>
      <c r="X104" s="2">
        <v>817</v>
      </c>
      <c r="Y104" s="2">
        <v>0</v>
      </c>
      <c r="Z104" s="2">
        <v>66</v>
      </c>
      <c r="AA104" s="2">
        <v>1</v>
      </c>
      <c r="AB104" s="2">
        <v>3</v>
      </c>
      <c r="AC104" s="2">
        <v>7</v>
      </c>
      <c r="AD104" s="2" t="s">
        <v>363</v>
      </c>
      <c r="AE104" s="2"/>
      <c r="AF104" s="2"/>
      <c r="AG104" s="2" t="s">
        <v>961</v>
      </c>
      <c r="AH104" s="2" t="s">
        <v>862</v>
      </c>
      <c r="AI104" s="2" t="s">
        <v>26</v>
      </c>
      <c r="AJ104" s="2">
        <v>0.89481946624803765</v>
      </c>
      <c r="AK104" s="2">
        <v>13.817896389324959</v>
      </c>
      <c r="AL104" s="2">
        <v>19.303030303030305</v>
      </c>
      <c r="AM104" s="2">
        <v>42</v>
      </c>
      <c r="AN104" s="2">
        <v>16</v>
      </c>
      <c r="AO104" s="2" t="s">
        <v>962</v>
      </c>
      <c r="AP104" s="2">
        <v>12</v>
      </c>
      <c r="AQ104" s="2">
        <v>0</v>
      </c>
      <c r="AR104" s="2">
        <v>2.5</v>
      </c>
      <c r="AS104" s="2">
        <v>172</v>
      </c>
      <c r="AT104" s="2">
        <v>190</v>
      </c>
      <c r="AU104" s="2">
        <v>216</v>
      </c>
      <c r="AV104" s="2">
        <v>13</v>
      </c>
      <c r="AW104" s="2">
        <v>8</v>
      </c>
      <c r="AX104" s="2">
        <v>52</v>
      </c>
      <c r="AY104" s="2">
        <v>4216</v>
      </c>
    </row>
    <row r="105" spans="1:51" x14ac:dyDescent="0.25">
      <c r="A105" s="2" t="s">
        <v>44</v>
      </c>
      <c r="B105" s="2">
        <v>2019</v>
      </c>
      <c r="C105" s="2">
        <v>1</v>
      </c>
      <c r="D105" s="2" t="s">
        <v>40</v>
      </c>
      <c r="E105" s="2" t="s">
        <v>41</v>
      </c>
      <c r="F105" s="2">
        <v>7</v>
      </c>
      <c r="G105" s="2">
        <v>6</v>
      </c>
      <c r="H105" s="2">
        <v>23</v>
      </c>
      <c r="I105" s="2">
        <v>15</v>
      </c>
      <c r="J105" s="2">
        <v>0</v>
      </c>
      <c r="K105" s="2">
        <v>0</v>
      </c>
      <c r="L105" s="2">
        <v>0</v>
      </c>
      <c r="M105" s="2">
        <v>275</v>
      </c>
      <c r="N105" s="2">
        <v>78</v>
      </c>
      <c r="O105" s="2">
        <v>42</v>
      </c>
      <c r="P105" s="2">
        <v>15</v>
      </c>
      <c r="Q105" s="2">
        <v>31</v>
      </c>
      <c r="R105" s="2">
        <v>96</v>
      </c>
      <c r="S105" s="2">
        <v>0.22700000000000001</v>
      </c>
      <c r="T105" s="2">
        <v>0</v>
      </c>
      <c r="U105" s="2">
        <v>1</v>
      </c>
      <c r="V105" s="2">
        <v>5</v>
      </c>
      <c r="W105" s="2">
        <v>1</v>
      </c>
      <c r="X105" s="2">
        <v>383</v>
      </c>
      <c r="Y105" s="2">
        <v>1</v>
      </c>
      <c r="Z105" s="2">
        <v>43</v>
      </c>
      <c r="AA105" s="2">
        <v>0</v>
      </c>
      <c r="AB105" s="2">
        <v>3</v>
      </c>
      <c r="AC105" s="2">
        <v>5</v>
      </c>
      <c r="AD105" s="2" t="s">
        <v>364</v>
      </c>
      <c r="AE105" s="2"/>
      <c r="AF105" s="2"/>
      <c r="AG105" s="2" t="s">
        <v>902</v>
      </c>
      <c r="AH105" s="2" t="s">
        <v>963</v>
      </c>
      <c r="AI105" s="2" t="s">
        <v>26</v>
      </c>
      <c r="AJ105" s="2">
        <v>1.189090909090909</v>
      </c>
      <c r="AK105" s="2">
        <v>9.425454545454544</v>
      </c>
      <c r="AL105" s="2">
        <v>11.956521739130435</v>
      </c>
      <c r="AM105" s="2">
        <v>42</v>
      </c>
      <c r="AN105" s="2">
        <v>17</v>
      </c>
      <c r="AO105" s="2" t="s">
        <v>963</v>
      </c>
      <c r="AP105" s="2">
        <v>8</v>
      </c>
      <c r="AQ105" s="2">
        <v>0</v>
      </c>
      <c r="AR105" s="2">
        <v>4.12</v>
      </c>
      <c r="AS105" s="2">
        <v>172</v>
      </c>
      <c r="AT105" s="2">
        <v>184</v>
      </c>
      <c r="AU105" s="2">
        <v>211</v>
      </c>
      <c r="AV105" s="2">
        <v>9</v>
      </c>
      <c r="AW105" s="2">
        <v>6</v>
      </c>
      <c r="AX105" s="2">
        <v>45</v>
      </c>
      <c r="AY105" s="2">
        <v>4217</v>
      </c>
    </row>
    <row r="106" spans="1:51" x14ac:dyDescent="0.25">
      <c r="A106" s="2" t="s">
        <v>191</v>
      </c>
      <c r="B106" s="2">
        <v>2019</v>
      </c>
      <c r="C106" s="2">
        <v>1</v>
      </c>
      <c r="D106" s="2" t="s">
        <v>40</v>
      </c>
      <c r="E106" s="2" t="s">
        <v>41</v>
      </c>
      <c r="F106" s="2">
        <v>4</v>
      </c>
      <c r="G106" s="2">
        <v>3</v>
      </c>
      <c r="H106" s="2">
        <v>66</v>
      </c>
      <c r="I106" s="2">
        <v>0</v>
      </c>
      <c r="J106" s="2">
        <v>0</v>
      </c>
      <c r="K106" s="2">
        <v>0</v>
      </c>
      <c r="L106" s="2">
        <v>38</v>
      </c>
      <c r="M106" s="2">
        <v>195</v>
      </c>
      <c r="N106" s="2">
        <v>45</v>
      </c>
      <c r="O106" s="2">
        <v>19</v>
      </c>
      <c r="P106" s="2">
        <v>8</v>
      </c>
      <c r="Q106" s="2">
        <v>12</v>
      </c>
      <c r="R106" s="2">
        <v>73</v>
      </c>
      <c r="S106" s="2">
        <v>0.19</v>
      </c>
      <c r="T106" s="2">
        <v>0</v>
      </c>
      <c r="U106" s="2">
        <v>1</v>
      </c>
      <c r="V106" s="2">
        <v>2</v>
      </c>
      <c r="W106" s="2">
        <v>0</v>
      </c>
      <c r="X106" s="2">
        <v>253</v>
      </c>
      <c r="Y106" s="2">
        <v>56</v>
      </c>
      <c r="Z106" s="2">
        <v>20</v>
      </c>
      <c r="AA106" s="2">
        <v>1</v>
      </c>
      <c r="AB106" s="2">
        <v>1</v>
      </c>
      <c r="AC106" s="2">
        <v>2</v>
      </c>
      <c r="AD106" s="2" t="s">
        <v>483</v>
      </c>
      <c r="AE106" s="2" t="s">
        <v>191</v>
      </c>
      <c r="AF106" s="2">
        <v>1000</v>
      </c>
      <c r="AG106" s="2" t="s">
        <v>964</v>
      </c>
      <c r="AH106" s="2" t="s">
        <v>965</v>
      </c>
      <c r="AI106" s="2" t="s">
        <v>26</v>
      </c>
      <c r="AJ106" s="2">
        <v>0.87692307692307692</v>
      </c>
      <c r="AK106" s="2">
        <v>10.107692307692307</v>
      </c>
      <c r="AL106" s="2">
        <v>2.9545454545454546</v>
      </c>
      <c r="AM106" s="2">
        <v>42</v>
      </c>
      <c r="AN106" s="2">
        <v>18</v>
      </c>
      <c r="AO106" s="2" t="s">
        <v>966</v>
      </c>
      <c r="AP106" s="2">
        <v>12</v>
      </c>
      <c r="AQ106" s="2">
        <v>0</v>
      </c>
      <c r="AR106" s="2">
        <v>2.63</v>
      </c>
      <c r="AS106" s="2">
        <v>174</v>
      </c>
      <c r="AT106" s="2">
        <v>185</v>
      </c>
      <c r="AU106" s="2">
        <v>212</v>
      </c>
      <c r="AV106" s="2">
        <v>13</v>
      </c>
      <c r="AW106" s="2">
        <v>9</v>
      </c>
      <c r="AX106" s="2">
        <v>15</v>
      </c>
      <c r="AY106" s="2">
        <v>4218</v>
      </c>
    </row>
    <row r="107" spans="1:51" x14ac:dyDescent="0.25">
      <c r="A107" s="2" t="s">
        <v>192</v>
      </c>
      <c r="B107" s="2">
        <v>2019</v>
      </c>
      <c r="C107" s="2">
        <v>1</v>
      </c>
      <c r="D107" s="2" t="s">
        <v>40</v>
      </c>
      <c r="E107" s="2" t="s">
        <v>41</v>
      </c>
      <c r="F107" s="2">
        <v>4</v>
      </c>
      <c r="G107" s="2">
        <v>5</v>
      </c>
      <c r="H107" s="2">
        <v>35</v>
      </c>
      <c r="I107" s="2">
        <v>8</v>
      </c>
      <c r="J107" s="2">
        <v>0</v>
      </c>
      <c r="K107" s="2">
        <v>0</v>
      </c>
      <c r="L107" s="2">
        <v>0</v>
      </c>
      <c r="M107" s="2">
        <v>224</v>
      </c>
      <c r="N107" s="2">
        <v>62</v>
      </c>
      <c r="O107" s="2">
        <v>39</v>
      </c>
      <c r="P107" s="2">
        <v>12</v>
      </c>
      <c r="Q107" s="2">
        <v>30</v>
      </c>
      <c r="R107" s="2">
        <v>82</v>
      </c>
      <c r="S107" s="2">
        <v>0.221</v>
      </c>
      <c r="T107" s="2">
        <v>0</v>
      </c>
      <c r="U107" s="2">
        <v>0</v>
      </c>
      <c r="V107" s="2">
        <v>3</v>
      </c>
      <c r="W107" s="2">
        <v>0</v>
      </c>
      <c r="X107" s="2">
        <v>317</v>
      </c>
      <c r="Y107" s="2">
        <v>8</v>
      </c>
      <c r="Z107" s="2">
        <v>41</v>
      </c>
      <c r="AA107" s="2">
        <v>0</v>
      </c>
      <c r="AB107" s="2">
        <v>3</v>
      </c>
      <c r="AC107" s="2">
        <v>3</v>
      </c>
      <c r="AD107" s="2" t="s">
        <v>484</v>
      </c>
      <c r="AE107" s="2"/>
      <c r="AF107" s="2">
        <v>224</v>
      </c>
      <c r="AG107" s="2" t="s">
        <v>967</v>
      </c>
      <c r="AH107" s="2" t="s">
        <v>968</v>
      </c>
      <c r="AI107" s="2" t="s">
        <v>26</v>
      </c>
      <c r="AJ107" s="2">
        <v>1.232142857142857</v>
      </c>
      <c r="AK107" s="2">
        <v>9.8839285714285694</v>
      </c>
      <c r="AL107" s="2">
        <v>6.4</v>
      </c>
      <c r="AM107" s="2">
        <v>42</v>
      </c>
      <c r="AN107" s="2">
        <v>19</v>
      </c>
      <c r="AO107" s="2" t="s">
        <v>969</v>
      </c>
      <c r="AP107" s="2">
        <v>7</v>
      </c>
      <c r="AQ107" s="2">
        <v>0</v>
      </c>
      <c r="AR107" s="2">
        <v>4.7</v>
      </c>
      <c r="AS107" s="2">
        <v>173</v>
      </c>
      <c r="AT107" s="2">
        <v>185</v>
      </c>
      <c r="AU107" s="2">
        <v>211</v>
      </c>
      <c r="AV107" s="2">
        <v>8</v>
      </c>
      <c r="AW107" s="2">
        <v>6</v>
      </c>
      <c r="AX107" s="2">
        <v>15</v>
      </c>
      <c r="AY107" s="2">
        <v>4219</v>
      </c>
    </row>
    <row r="108" spans="1:51" x14ac:dyDescent="0.25">
      <c r="A108" s="2" t="s">
        <v>193</v>
      </c>
      <c r="B108" s="2">
        <v>2019</v>
      </c>
      <c r="C108" s="2">
        <v>1</v>
      </c>
      <c r="D108" s="2" t="s">
        <v>40</v>
      </c>
      <c r="E108" s="2" t="s">
        <v>41</v>
      </c>
      <c r="F108" s="2">
        <v>4</v>
      </c>
      <c r="G108" s="2">
        <v>7</v>
      </c>
      <c r="H108" s="2">
        <v>26</v>
      </c>
      <c r="I108" s="2">
        <v>8</v>
      </c>
      <c r="J108" s="2">
        <v>0</v>
      </c>
      <c r="K108" s="2">
        <v>0</v>
      </c>
      <c r="L108" s="2">
        <v>0</v>
      </c>
      <c r="M108" s="2">
        <v>212</v>
      </c>
      <c r="N108" s="2">
        <v>74</v>
      </c>
      <c r="O108" s="2">
        <v>46</v>
      </c>
      <c r="P108" s="2">
        <v>9</v>
      </c>
      <c r="Q108" s="2">
        <v>44</v>
      </c>
      <c r="R108" s="2">
        <v>68</v>
      </c>
      <c r="S108" s="2">
        <v>0.26700000000000002</v>
      </c>
      <c r="T108" s="2">
        <v>0</v>
      </c>
      <c r="U108" s="2">
        <v>4</v>
      </c>
      <c r="V108" s="2">
        <v>4</v>
      </c>
      <c r="W108" s="2">
        <v>1</v>
      </c>
      <c r="X108" s="2">
        <v>329</v>
      </c>
      <c r="Y108" s="2">
        <v>7</v>
      </c>
      <c r="Z108" s="2">
        <v>51</v>
      </c>
      <c r="AA108" s="2">
        <v>0</v>
      </c>
      <c r="AB108" s="2">
        <v>4</v>
      </c>
      <c r="AC108" s="2">
        <v>5</v>
      </c>
      <c r="AD108" s="2" t="s">
        <v>485</v>
      </c>
      <c r="AE108" s="2"/>
      <c r="AF108" s="2">
        <v>212</v>
      </c>
      <c r="AG108" s="2" t="s">
        <v>970</v>
      </c>
      <c r="AH108" s="2" t="s">
        <v>971</v>
      </c>
      <c r="AI108" s="2" t="s">
        <v>6</v>
      </c>
      <c r="AJ108" s="2">
        <v>1.6698113207547169</v>
      </c>
      <c r="AK108" s="2">
        <v>8.6603773584905657</v>
      </c>
      <c r="AL108" s="2">
        <v>8.1538461538461533</v>
      </c>
      <c r="AM108" s="2">
        <v>42</v>
      </c>
      <c r="AN108" s="2">
        <v>20</v>
      </c>
      <c r="AO108" s="2" t="s">
        <v>972</v>
      </c>
      <c r="AP108" s="2">
        <v>2</v>
      </c>
      <c r="AQ108" s="2">
        <v>1</v>
      </c>
      <c r="AR108" s="2">
        <v>5.86</v>
      </c>
      <c r="AS108" s="2">
        <v>171</v>
      </c>
      <c r="AT108" s="2">
        <v>182</v>
      </c>
      <c r="AU108" s="2">
        <v>209</v>
      </c>
      <c r="AV108" s="2">
        <v>2</v>
      </c>
      <c r="AW108" s="2">
        <v>3</v>
      </c>
      <c r="AX108" s="2">
        <v>15</v>
      </c>
      <c r="AY108" s="2">
        <v>4220</v>
      </c>
    </row>
    <row r="109" spans="1:51" x14ac:dyDescent="0.25">
      <c r="A109" s="2" t="s">
        <v>194</v>
      </c>
      <c r="B109" s="2">
        <v>2019</v>
      </c>
      <c r="C109" s="2">
        <v>1</v>
      </c>
      <c r="D109" s="2" t="s">
        <v>40</v>
      </c>
      <c r="E109" s="2" t="s">
        <v>41</v>
      </c>
      <c r="F109" s="2">
        <v>2</v>
      </c>
      <c r="G109" s="2">
        <v>3</v>
      </c>
      <c r="H109" s="2">
        <v>61</v>
      </c>
      <c r="I109" s="2">
        <v>1</v>
      </c>
      <c r="J109" s="2">
        <v>0</v>
      </c>
      <c r="K109" s="2">
        <v>0</v>
      </c>
      <c r="L109" s="2">
        <v>0</v>
      </c>
      <c r="M109" s="2">
        <v>207</v>
      </c>
      <c r="N109" s="2">
        <v>69</v>
      </c>
      <c r="O109" s="2">
        <v>37</v>
      </c>
      <c r="P109" s="2">
        <v>13</v>
      </c>
      <c r="Q109" s="2">
        <v>21</v>
      </c>
      <c r="R109" s="2">
        <v>72</v>
      </c>
      <c r="S109" s="2">
        <v>0.25600000000000001</v>
      </c>
      <c r="T109" s="2">
        <v>0</v>
      </c>
      <c r="U109" s="2">
        <v>2</v>
      </c>
      <c r="V109" s="2">
        <v>3</v>
      </c>
      <c r="W109" s="2">
        <v>0</v>
      </c>
      <c r="X109" s="2">
        <v>298</v>
      </c>
      <c r="Y109" s="2">
        <v>19</v>
      </c>
      <c r="Z109" s="2">
        <v>39</v>
      </c>
      <c r="AA109" s="2">
        <v>1</v>
      </c>
      <c r="AB109" s="2">
        <v>3</v>
      </c>
      <c r="AC109" s="2">
        <v>1</v>
      </c>
      <c r="AD109" s="2" t="s">
        <v>486</v>
      </c>
      <c r="AE109" s="2"/>
      <c r="AF109" s="2">
        <v>207</v>
      </c>
      <c r="AG109" s="2" t="s">
        <v>812</v>
      </c>
      <c r="AH109" s="2" t="s">
        <v>973</v>
      </c>
      <c r="AI109" s="2" t="s">
        <v>26</v>
      </c>
      <c r="AJ109" s="2">
        <v>1.3043478260869565</v>
      </c>
      <c r="AK109" s="2">
        <v>9.391304347826086</v>
      </c>
      <c r="AL109" s="2">
        <v>3.3934426229508197</v>
      </c>
      <c r="AM109" s="2">
        <v>42</v>
      </c>
      <c r="AN109" s="2">
        <v>21</v>
      </c>
      <c r="AO109" s="2" t="s">
        <v>973</v>
      </c>
      <c r="AP109" s="2">
        <v>6</v>
      </c>
      <c r="AQ109" s="2">
        <v>0</v>
      </c>
      <c r="AR109" s="2">
        <v>4.83</v>
      </c>
      <c r="AS109" s="2">
        <v>172</v>
      </c>
      <c r="AT109" s="2">
        <v>184</v>
      </c>
      <c r="AU109" s="2">
        <v>211</v>
      </c>
      <c r="AV109" s="2">
        <v>7</v>
      </c>
      <c r="AW109" s="2">
        <v>5</v>
      </c>
      <c r="AX109" s="2">
        <v>15</v>
      </c>
      <c r="AY109" s="2">
        <v>4221</v>
      </c>
    </row>
    <row r="110" spans="1:51" x14ac:dyDescent="0.25">
      <c r="A110" s="2" t="s">
        <v>153</v>
      </c>
      <c r="B110" s="2">
        <v>2019</v>
      </c>
      <c r="C110" s="2">
        <v>2</v>
      </c>
      <c r="D110" s="2" t="s">
        <v>40</v>
      </c>
      <c r="E110" s="2" t="s">
        <v>41</v>
      </c>
      <c r="F110" s="2">
        <v>8</v>
      </c>
      <c r="G110" s="2">
        <v>1</v>
      </c>
      <c r="H110" s="2">
        <v>10</v>
      </c>
      <c r="I110" s="2">
        <v>10</v>
      </c>
      <c r="J110" s="2">
        <v>0</v>
      </c>
      <c r="K110" s="2">
        <v>0</v>
      </c>
      <c r="L110" s="2">
        <v>0</v>
      </c>
      <c r="M110" s="2">
        <v>188</v>
      </c>
      <c r="N110" s="2">
        <v>58</v>
      </c>
      <c r="O110" s="2">
        <v>21</v>
      </c>
      <c r="P110" s="2">
        <v>6</v>
      </c>
      <c r="Q110" s="2">
        <v>9</v>
      </c>
      <c r="R110" s="2">
        <v>52</v>
      </c>
      <c r="S110" s="2">
        <v>0.246</v>
      </c>
      <c r="T110" s="2">
        <v>0</v>
      </c>
      <c r="U110" s="2">
        <v>1</v>
      </c>
      <c r="V110" s="2">
        <v>1</v>
      </c>
      <c r="W110" s="2">
        <v>1</v>
      </c>
      <c r="X110" s="2">
        <v>248</v>
      </c>
      <c r="Y110" s="2">
        <v>0</v>
      </c>
      <c r="Z110" s="2">
        <v>25</v>
      </c>
      <c r="AA110" s="2">
        <v>1</v>
      </c>
      <c r="AB110" s="2">
        <v>1</v>
      </c>
      <c r="AC110" s="2">
        <v>10</v>
      </c>
      <c r="AD110" s="2" t="s">
        <v>487</v>
      </c>
      <c r="AE110" s="2"/>
      <c r="AF110" s="2">
        <v>188</v>
      </c>
      <c r="AG110" s="2" t="s">
        <v>738</v>
      </c>
      <c r="AH110" s="1" t="s">
        <v>739</v>
      </c>
      <c r="AI110" s="1" t="s">
        <v>26</v>
      </c>
      <c r="AJ110" s="1">
        <v>1.0691489361702129</v>
      </c>
      <c r="AK110" s="1">
        <v>7.4680851063829783</v>
      </c>
      <c r="AL110" s="1">
        <v>18.8</v>
      </c>
      <c r="AM110" s="1">
        <v>42</v>
      </c>
      <c r="AN110" s="1">
        <v>22</v>
      </c>
      <c r="AO110" s="1" t="s">
        <v>739</v>
      </c>
      <c r="AP110" s="1">
        <v>11</v>
      </c>
      <c r="AQ110" s="1">
        <v>0</v>
      </c>
      <c r="AR110" s="1">
        <v>3.02</v>
      </c>
      <c r="AS110" s="1">
        <v>166</v>
      </c>
      <c r="AT110" s="1">
        <v>179</v>
      </c>
      <c r="AU110" s="1">
        <v>206</v>
      </c>
      <c r="AV110" s="1">
        <v>10</v>
      </c>
      <c r="AW110" s="1">
        <v>7</v>
      </c>
      <c r="AX110" s="1">
        <v>15</v>
      </c>
      <c r="AY110" s="1">
        <v>4222</v>
      </c>
    </row>
    <row r="111" spans="1:51" x14ac:dyDescent="0.25">
      <c r="A111" s="2" t="s">
        <v>195</v>
      </c>
      <c r="B111" s="2">
        <v>2019</v>
      </c>
      <c r="C111" s="2">
        <v>1</v>
      </c>
      <c r="D111" s="2" t="s">
        <v>40</v>
      </c>
      <c r="E111" s="2" t="s">
        <v>41</v>
      </c>
      <c r="F111" s="2">
        <v>5</v>
      </c>
      <c r="G111" s="2">
        <v>1</v>
      </c>
      <c r="H111" s="2">
        <v>49</v>
      </c>
      <c r="I111" s="2">
        <v>1</v>
      </c>
      <c r="J111" s="2">
        <v>0</v>
      </c>
      <c r="K111" s="2">
        <v>0</v>
      </c>
      <c r="L111" s="2">
        <v>1</v>
      </c>
      <c r="M111" s="2">
        <v>184</v>
      </c>
      <c r="N111" s="2">
        <v>46</v>
      </c>
      <c r="O111" s="2">
        <v>32</v>
      </c>
      <c r="P111" s="2">
        <v>10</v>
      </c>
      <c r="Q111" s="2">
        <v>35</v>
      </c>
      <c r="R111" s="2">
        <v>100</v>
      </c>
      <c r="S111" s="2">
        <v>0.20300000000000001</v>
      </c>
      <c r="T111" s="2">
        <v>0</v>
      </c>
      <c r="U111" s="2">
        <v>6</v>
      </c>
      <c r="V111" s="2">
        <v>4</v>
      </c>
      <c r="W111" s="2">
        <v>0</v>
      </c>
      <c r="X111" s="2">
        <v>266</v>
      </c>
      <c r="Y111" s="2">
        <v>18</v>
      </c>
      <c r="Z111" s="2">
        <v>34</v>
      </c>
      <c r="AA111" s="2">
        <v>0</v>
      </c>
      <c r="AB111" s="2">
        <v>0</v>
      </c>
      <c r="AC111" s="2">
        <v>1</v>
      </c>
      <c r="AD111" s="2" t="s">
        <v>488</v>
      </c>
      <c r="AE111" s="2"/>
      <c r="AF111" s="2">
        <v>184</v>
      </c>
      <c r="AG111" s="2" t="s">
        <v>771</v>
      </c>
      <c r="AH111" s="1" t="s">
        <v>974</v>
      </c>
      <c r="AI111" s="1" t="s">
        <v>26</v>
      </c>
      <c r="AJ111" s="1">
        <v>1.3206521739130435</v>
      </c>
      <c r="AK111" s="1">
        <v>14.67391304347826</v>
      </c>
      <c r="AL111" s="1">
        <v>3.7551020408163267</v>
      </c>
      <c r="AM111" s="1">
        <v>42</v>
      </c>
      <c r="AN111" s="1">
        <v>23</v>
      </c>
      <c r="AO111" s="1" t="s">
        <v>975</v>
      </c>
      <c r="AP111" s="1">
        <v>5</v>
      </c>
      <c r="AQ111" s="1">
        <v>0</v>
      </c>
      <c r="AR111" s="1">
        <v>4.7</v>
      </c>
      <c r="AS111" s="1">
        <v>170</v>
      </c>
      <c r="AT111" s="1">
        <v>190</v>
      </c>
      <c r="AU111" s="1">
        <v>217</v>
      </c>
      <c r="AV111" s="1">
        <v>7</v>
      </c>
      <c r="AW111" s="1">
        <v>5</v>
      </c>
      <c r="AX111" s="1">
        <v>15</v>
      </c>
      <c r="AY111" s="1">
        <v>4223</v>
      </c>
    </row>
    <row r="112" spans="1:51" x14ac:dyDescent="0.25">
      <c r="A112" s="2" t="s">
        <v>155</v>
      </c>
      <c r="B112" s="2">
        <v>2019</v>
      </c>
      <c r="C112" s="2">
        <v>1</v>
      </c>
      <c r="D112" s="2" t="s">
        <v>156</v>
      </c>
      <c r="E112" s="2" t="s">
        <v>41</v>
      </c>
      <c r="F112" s="2">
        <v>9</v>
      </c>
      <c r="G112" s="2">
        <v>14</v>
      </c>
      <c r="H112" s="2">
        <v>31</v>
      </c>
      <c r="I112" s="2">
        <v>31</v>
      </c>
      <c r="J112" s="2">
        <v>0</v>
      </c>
      <c r="K112" s="2">
        <v>0</v>
      </c>
      <c r="L112" s="2">
        <v>0</v>
      </c>
      <c r="M112" s="2">
        <v>526</v>
      </c>
      <c r="N112" s="2">
        <v>192</v>
      </c>
      <c r="O112" s="2">
        <v>102</v>
      </c>
      <c r="P112" s="2">
        <v>31</v>
      </c>
      <c r="Q112" s="2">
        <v>58</v>
      </c>
      <c r="R112" s="2">
        <v>164</v>
      </c>
      <c r="S112" s="2">
        <v>0.27600000000000002</v>
      </c>
      <c r="T112" s="2">
        <v>1</v>
      </c>
      <c r="U112" s="2">
        <v>4</v>
      </c>
      <c r="V112" s="2">
        <v>11</v>
      </c>
      <c r="W112" s="2">
        <v>0</v>
      </c>
      <c r="X112" s="2">
        <v>771</v>
      </c>
      <c r="Y112" s="2">
        <v>0</v>
      </c>
      <c r="Z112" s="2">
        <v>108</v>
      </c>
      <c r="AA112" s="2">
        <v>0</v>
      </c>
      <c r="AB112" s="2">
        <v>5</v>
      </c>
      <c r="AC112" s="2">
        <v>15</v>
      </c>
      <c r="AD112" s="2" t="s">
        <v>453</v>
      </c>
      <c r="AE112" s="2"/>
      <c r="AF112" s="2"/>
      <c r="AG112" s="2" t="s">
        <v>976</v>
      </c>
      <c r="AH112" s="2" t="s">
        <v>977</v>
      </c>
      <c r="AI112" s="2" t="s">
        <v>26</v>
      </c>
      <c r="AJ112" s="2">
        <v>1.4258555133079847</v>
      </c>
      <c r="AK112" s="2">
        <v>8.4182509505703429</v>
      </c>
      <c r="AL112" s="2">
        <v>16.967741935483872</v>
      </c>
      <c r="AM112" s="2">
        <v>53</v>
      </c>
      <c r="AN112" s="2">
        <v>14</v>
      </c>
      <c r="AO112" s="2" t="s">
        <v>978</v>
      </c>
      <c r="AP112" s="2">
        <v>4</v>
      </c>
      <c r="AQ112" s="2">
        <v>0</v>
      </c>
      <c r="AR112" s="2">
        <v>5.24</v>
      </c>
      <c r="AS112" s="2">
        <v>170</v>
      </c>
      <c r="AT112" s="2">
        <v>182</v>
      </c>
      <c r="AU112" s="2">
        <v>209</v>
      </c>
      <c r="AV112" s="2">
        <v>6</v>
      </c>
      <c r="AW112" s="2">
        <v>4</v>
      </c>
      <c r="AX112" s="2">
        <v>50</v>
      </c>
      <c r="AY112" s="2">
        <v>5314</v>
      </c>
    </row>
    <row r="113" spans="1:51" x14ac:dyDescent="0.25">
      <c r="A113" s="2" t="s">
        <v>157</v>
      </c>
      <c r="B113" s="2">
        <v>2019</v>
      </c>
      <c r="C113" s="2">
        <v>1</v>
      </c>
      <c r="D113" s="2" t="s">
        <v>156</v>
      </c>
      <c r="E113" s="2" t="s">
        <v>41</v>
      </c>
      <c r="F113" s="2">
        <v>7</v>
      </c>
      <c r="G113" s="2">
        <v>14</v>
      </c>
      <c r="H113" s="2">
        <v>28</v>
      </c>
      <c r="I113" s="2">
        <v>28</v>
      </c>
      <c r="J113" s="2">
        <v>0</v>
      </c>
      <c r="K113" s="2">
        <v>0</v>
      </c>
      <c r="L113" s="2">
        <v>0</v>
      </c>
      <c r="M113" s="2">
        <v>496</v>
      </c>
      <c r="N113" s="2">
        <v>154</v>
      </c>
      <c r="O113" s="2">
        <v>77</v>
      </c>
      <c r="P113" s="2">
        <v>15</v>
      </c>
      <c r="Q113" s="2">
        <v>70</v>
      </c>
      <c r="R113" s="2">
        <v>122</v>
      </c>
      <c r="S113" s="2">
        <v>0.247</v>
      </c>
      <c r="T113" s="2">
        <v>2</v>
      </c>
      <c r="U113" s="2">
        <v>9</v>
      </c>
      <c r="V113" s="2">
        <v>9</v>
      </c>
      <c r="W113" s="2">
        <v>1</v>
      </c>
      <c r="X113" s="2">
        <v>709</v>
      </c>
      <c r="Y113" s="2">
        <v>0</v>
      </c>
      <c r="Z113" s="2">
        <v>80</v>
      </c>
      <c r="AA113" s="2">
        <v>1</v>
      </c>
      <c r="AB113" s="2">
        <v>5</v>
      </c>
      <c r="AC113" s="2">
        <v>22</v>
      </c>
      <c r="AD113" s="2" t="s">
        <v>454</v>
      </c>
      <c r="AE113" s="2"/>
      <c r="AF113" s="2"/>
      <c r="AG113" s="2" t="s">
        <v>902</v>
      </c>
      <c r="AH113" s="2" t="s">
        <v>979</v>
      </c>
      <c r="AI113" s="2" t="s">
        <v>26</v>
      </c>
      <c r="AJ113" s="2">
        <v>1.3548387096774193</v>
      </c>
      <c r="AK113" s="2">
        <v>6.6411290322580649</v>
      </c>
      <c r="AL113" s="2">
        <v>17.714285714285715</v>
      </c>
      <c r="AM113" s="2">
        <v>53</v>
      </c>
      <c r="AN113" s="2">
        <v>15</v>
      </c>
      <c r="AO113" s="2" t="s">
        <v>980</v>
      </c>
      <c r="AP113" s="2">
        <v>5</v>
      </c>
      <c r="AQ113" s="2">
        <v>0</v>
      </c>
      <c r="AR113" s="2">
        <v>4.1900000000000004</v>
      </c>
      <c r="AS113" s="2">
        <v>163</v>
      </c>
      <c r="AT113" s="2">
        <v>177</v>
      </c>
      <c r="AU113" s="2">
        <v>203</v>
      </c>
      <c r="AV113" s="2">
        <v>7</v>
      </c>
      <c r="AW113" s="2">
        <v>5</v>
      </c>
      <c r="AX113" s="2">
        <v>51</v>
      </c>
      <c r="AY113" s="2">
        <v>5315</v>
      </c>
    </row>
    <row r="114" spans="1:51" x14ac:dyDescent="0.25">
      <c r="A114" s="2" t="s">
        <v>158</v>
      </c>
      <c r="B114" s="2">
        <v>2019</v>
      </c>
      <c r="C114" s="2">
        <v>1</v>
      </c>
      <c r="D114" s="2" t="s">
        <v>156</v>
      </c>
      <c r="E114" s="2" t="s">
        <v>41</v>
      </c>
      <c r="F114" s="2">
        <v>4</v>
      </c>
      <c r="G114" s="2">
        <v>11</v>
      </c>
      <c r="H114" s="2">
        <v>31</v>
      </c>
      <c r="I114" s="2">
        <v>23</v>
      </c>
      <c r="J114" s="2">
        <v>1</v>
      </c>
      <c r="K114" s="2">
        <v>1</v>
      </c>
      <c r="L114" s="2">
        <v>0</v>
      </c>
      <c r="M114" s="2">
        <v>408</v>
      </c>
      <c r="N114" s="2">
        <v>164</v>
      </c>
      <c r="O114" s="2">
        <v>91</v>
      </c>
      <c r="P114" s="2">
        <v>30</v>
      </c>
      <c r="Q114" s="2">
        <v>41</v>
      </c>
      <c r="R114" s="2">
        <v>81</v>
      </c>
      <c r="S114" s="2">
        <v>0.29599999999999999</v>
      </c>
      <c r="T114" s="2">
        <v>1</v>
      </c>
      <c r="U114" s="2">
        <v>6</v>
      </c>
      <c r="V114" s="2">
        <v>6</v>
      </c>
      <c r="W114" s="2">
        <v>2</v>
      </c>
      <c r="X114" s="2">
        <v>606</v>
      </c>
      <c r="Y114" s="2">
        <v>2</v>
      </c>
      <c r="Z114" s="2">
        <v>96</v>
      </c>
      <c r="AA114" s="2">
        <v>1</v>
      </c>
      <c r="AB114" s="2">
        <v>4</v>
      </c>
      <c r="AC114" s="2">
        <v>8</v>
      </c>
      <c r="AD114" s="2" t="s">
        <v>455</v>
      </c>
      <c r="AE114" s="2"/>
      <c r="AF114" s="2"/>
      <c r="AG114" s="2" t="s">
        <v>981</v>
      </c>
      <c r="AH114" s="2" t="s">
        <v>982</v>
      </c>
      <c r="AI114" s="2" t="s">
        <v>26</v>
      </c>
      <c r="AJ114" s="2">
        <v>1.5073529411764706</v>
      </c>
      <c r="AK114" s="2">
        <v>5.3602941176470589</v>
      </c>
      <c r="AL114" s="2">
        <v>13.161290322580646</v>
      </c>
      <c r="AM114" s="2">
        <v>53</v>
      </c>
      <c r="AN114" s="2">
        <v>16</v>
      </c>
      <c r="AO114" s="2" t="s">
        <v>982</v>
      </c>
      <c r="AP114" s="2">
        <v>3</v>
      </c>
      <c r="AQ114" s="2">
        <v>0</v>
      </c>
      <c r="AR114" s="2">
        <v>6.02</v>
      </c>
      <c r="AS114" s="2">
        <v>156</v>
      </c>
      <c r="AT114" s="2">
        <v>172</v>
      </c>
      <c r="AU114" s="2">
        <v>196</v>
      </c>
      <c r="AV114" s="2">
        <v>5</v>
      </c>
      <c r="AW114" s="2">
        <v>3</v>
      </c>
      <c r="AX114" s="2">
        <v>46</v>
      </c>
      <c r="AY114" s="2">
        <v>5316</v>
      </c>
    </row>
    <row r="115" spans="1:51" x14ac:dyDescent="0.25">
      <c r="A115" s="2" t="s">
        <v>159</v>
      </c>
      <c r="B115" s="2">
        <v>2019</v>
      </c>
      <c r="C115" s="2">
        <v>1</v>
      </c>
      <c r="D115" s="2" t="s">
        <v>156</v>
      </c>
      <c r="E115" s="2" t="s">
        <v>41</v>
      </c>
      <c r="F115" s="2">
        <v>7</v>
      </c>
      <c r="G115" s="2">
        <v>6</v>
      </c>
      <c r="H115" s="2">
        <v>23</v>
      </c>
      <c r="I115" s="2">
        <v>23</v>
      </c>
      <c r="J115" s="2">
        <v>0</v>
      </c>
      <c r="K115" s="2">
        <v>0</v>
      </c>
      <c r="L115" s="2">
        <v>0</v>
      </c>
      <c r="M115" s="2">
        <v>392</v>
      </c>
      <c r="N115" s="2">
        <v>125</v>
      </c>
      <c r="O115" s="2">
        <v>63</v>
      </c>
      <c r="P115" s="2">
        <v>21</v>
      </c>
      <c r="Q115" s="2">
        <v>46</v>
      </c>
      <c r="R115" s="2">
        <v>115</v>
      </c>
      <c r="S115" s="2">
        <v>0.251</v>
      </c>
      <c r="T115" s="2">
        <v>0</v>
      </c>
      <c r="U115" s="2">
        <v>4</v>
      </c>
      <c r="V115" s="2">
        <v>8</v>
      </c>
      <c r="W115" s="2">
        <v>0</v>
      </c>
      <c r="X115" s="2">
        <v>555</v>
      </c>
      <c r="Y115" s="2">
        <v>0</v>
      </c>
      <c r="Z115" s="2">
        <v>69</v>
      </c>
      <c r="AA115" s="2">
        <v>0</v>
      </c>
      <c r="AB115" s="2">
        <v>3</v>
      </c>
      <c r="AC115" s="2">
        <v>18</v>
      </c>
      <c r="AD115" s="2" t="s">
        <v>456</v>
      </c>
      <c r="AE115" s="2"/>
      <c r="AF115" s="2"/>
      <c r="AG115" s="2" t="s">
        <v>983</v>
      </c>
      <c r="AH115" s="2" t="s">
        <v>984</v>
      </c>
      <c r="AI115" s="2" t="s">
        <v>6</v>
      </c>
      <c r="AJ115" s="2">
        <v>1.3086734693877553</v>
      </c>
      <c r="AK115" s="2">
        <v>7.920918367346939</v>
      </c>
      <c r="AL115" s="2">
        <v>17.043478260869566</v>
      </c>
      <c r="AM115" s="2">
        <v>53</v>
      </c>
      <c r="AN115" s="2">
        <v>17</v>
      </c>
      <c r="AO115" s="2" t="s">
        <v>985</v>
      </c>
      <c r="AP115" s="2">
        <v>6</v>
      </c>
      <c r="AQ115" s="2">
        <v>1</v>
      </c>
      <c r="AR115" s="2">
        <v>4.34</v>
      </c>
      <c r="AS115" s="2">
        <v>168</v>
      </c>
      <c r="AT115" s="2">
        <v>180</v>
      </c>
      <c r="AU115" s="2">
        <v>207</v>
      </c>
      <c r="AV115" s="2">
        <v>5</v>
      </c>
      <c r="AW115" s="2">
        <v>7</v>
      </c>
      <c r="AX115" s="2">
        <v>50</v>
      </c>
      <c r="AY115" s="2">
        <v>5317</v>
      </c>
    </row>
    <row r="116" spans="1:51" x14ac:dyDescent="0.25">
      <c r="A116" s="2" t="s">
        <v>324</v>
      </c>
      <c r="B116" s="2">
        <v>2019</v>
      </c>
      <c r="C116" s="2">
        <v>1</v>
      </c>
      <c r="D116" s="2" t="s">
        <v>156</v>
      </c>
      <c r="E116" s="2" t="s">
        <v>41</v>
      </c>
      <c r="F116" s="2">
        <v>3</v>
      </c>
      <c r="G116" s="2">
        <v>2</v>
      </c>
      <c r="H116" s="2">
        <v>63</v>
      </c>
      <c r="I116" s="2">
        <v>0</v>
      </c>
      <c r="J116" s="2">
        <v>0</v>
      </c>
      <c r="K116" s="2">
        <v>0</v>
      </c>
      <c r="L116" s="2">
        <v>30</v>
      </c>
      <c r="M116" s="2">
        <v>190</v>
      </c>
      <c r="N116" s="2">
        <v>64</v>
      </c>
      <c r="O116" s="2">
        <v>24</v>
      </c>
      <c r="P116" s="2">
        <v>6</v>
      </c>
      <c r="Q116" s="2">
        <v>17</v>
      </c>
      <c r="R116" s="2">
        <v>73</v>
      </c>
      <c r="S116" s="2">
        <v>0.26100000000000001</v>
      </c>
      <c r="T116" s="2">
        <v>1</v>
      </c>
      <c r="U116" s="2">
        <v>3</v>
      </c>
      <c r="V116" s="2">
        <v>1</v>
      </c>
      <c r="W116" s="2">
        <v>0</v>
      </c>
      <c r="X116" s="2">
        <v>266</v>
      </c>
      <c r="Y116" s="2">
        <v>51</v>
      </c>
      <c r="Z116" s="2">
        <v>24</v>
      </c>
      <c r="AA116" s="2">
        <v>3</v>
      </c>
      <c r="AB116" s="2">
        <v>0</v>
      </c>
      <c r="AC116" s="2">
        <v>4</v>
      </c>
      <c r="AD116" s="2" t="s">
        <v>623</v>
      </c>
      <c r="AE116" s="2" t="s">
        <v>324</v>
      </c>
      <c r="AF116" s="2">
        <v>1000</v>
      </c>
      <c r="AG116" s="2" t="s">
        <v>986</v>
      </c>
      <c r="AH116" s="2" t="s">
        <v>987</v>
      </c>
      <c r="AI116" s="2" t="s">
        <v>26</v>
      </c>
      <c r="AJ116" s="2">
        <v>1.2789473684210526</v>
      </c>
      <c r="AK116" s="2">
        <v>10.373684210526315</v>
      </c>
      <c r="AL116" s="2">
        <v>3.0158730158730158</v>
      </c>
      <c r="AM116" s="2">
        <v>53</v>
      </c>
      <c r="AN116" s="2">
        <v>18</v>
      </c>
      <c r="AO116" s="2" t="s">
        <v>987</v>
      </c>
      <c r="AP116" s="2">
        <v>6</v>
      </c>
      <c r="AQ116" s="2">
        <v>0</v>
      </c>
      <c r="AR116" s="2">
        <v>3.41</v>
      </c>
      <c r="AS116" s="2">
        <v>174</v>
      </c>
      <c r="AT116" s="2">
        <v>186</v>
      </c>
      <c r="AU116" s="2">
        <v>212</v>
      </c>
      <c r="AV116" s="2">
        <v>8</v>
      </c>
      <c r="AW116" s="2">
        <v>5</v>
      </c>
      <c r="AX116" s="2">
        <v>15</v>
      </c>
      <c r="AY116" s="2">
        <v>5318</v>
      </c>
    </row>
    <row r="117" spans="1:51" x14ac:dyDescent="0.25">
      <c r="A117" s="2" t="s">
        <v>325</v>
      </c>
      <c r="B117" s="2">
        <v>2019</v>
      </c>
      <c r="C117" s="2">
        <v>1</v>
      </c>
      <c r="D117" s="2" t="s">
        <v>156</v>
      </c>
      <c r="E117" s="2" t="s">
        <v>41</v>
      </c>
      <c r="F117" s="2">
        <v>4</v>
      </c>
      <c r="G117" s="2">
        <v>9</v>
      </c>
      <c r="H117" s="2">
        <v>39</v>
      </c>
      <c r="I117" s="2">
        <v>18</v>
      </c>
      <c r="J117" s="2">
        <v>0</v>
      </c>
      <c r="K117" s="2">
        <v>0</v>
      </c>
      <c r="L117" s="2">
        <v>1</v>
      </c>
      <c r="M117" s="2">
        <v>371</v>
      </c>
      <c r="N117" s="2">
        <v>140</v>
      </c>
      <c r="O117" s="2">
        <v>87</v>
      </c>
      <c r="P117" s="2">
        <v>27</v>
      </c>
      <c r="Q117" s="2">
        <v>42</v>
      </c>
      <c r="R117" s="2">
        <v>109</v>
      </c>
      <c r="S117" s="2">
        <v>0.28599999999999998</v>
      </c>
      <c r="T117" s="2">
        <v>0</v>
      </c>
      <c r="U117" s="2">
        <v>6</v>
      </c>
      <c r="V117" s="2">
        <v>10</v>
      </c>
      <c r="W117" s="2">
        <v>0</v>
      </c>
      <c r="X117" s="2">
        <v>548</v>
      </c>
      <c r="Y117" s="2">
        <v>8</v>
      </c>
      <c r="Z117" s="2">
        <v>94</v>
      </c>
      <c r="AA117" s="2">
        <v>0</v>
      </c>
      <c r="AB117" s="2">
        <v>7</v>
      </c>
      <c r="AC117" s="2">
        <v>11</v>
      </c>
      <c r="AD117" s="2" t="s">
        <v>624</v>
      </c>
      <c r="AE117" s="2"/>
      <c r="AF117" s="2">
        <v>371</v>
      </c>
      <c r="AG117" s="2" t="s">
        <v>988</v>
      </c>
      <c r="AH117" s="2" t="s">
        <v>755</v>
      </c>
      <c r="AI117" s="2" t="s">
        <v>26</v>
      </c>
      <c r="AJ117" s="2">
        <v>1.4716981132075471</v>
      </c>
      <c r="AK117" s="2">
        <v>7.9326145552560643</v>
      </c>
      <c r="AL117" s="2">
        <v>9.5128205128205128</v>
      </c>
      <c r="AM117" s="2">
        <v>53</v>
      </c>
      <c r="AN117" s="2">
        <v>19</v>
      </c>
      <c r="AO117" s="2" t="s">
        <v>989</v>
      </c>
      <c r="AP117" s="2">
        <v>4</v>
      </c>
      <c r="AQ117" s="2">
        <v>0</v>
      </c>
      <c r="AR117" s="2">
        <v>6.33</v>
      </c>
      <c r="AS117" s="2">
        <v>168</v>
      </c>
      <c r="AT117" s="2">
        <v>180</v>
      </c>
      <c r="AU117" s="2">
        <v>207</v>
      </c>
      <c r="AV117" s="2">
        <v>5</v>
      </c>
      <c r="AW117" s="2">
        <v>4</v>
      </c>
      <c r="AX117" s="2">
        <v>15</v>
      </c>
      <c r="AY117" s="2">
        <v>5319</v>
      </c>
    </row>
    <row r="118" spans="1:51" x14ac:dyDescent="0.25">
      <c r="A118" s="2" t="s">
        <v>314</v>
      </c>
      <c r="B118" s="2">
        <v>2019</v>
      </c>
      <c r="C118" s="2">
        <v>1</v>
      </c>
      <c r="D118" s="2" t="s">
        <v>156</v>
      </c>
      <c r="E118" s="2" t="s">
        <v>41</v>
      </c>
      <c r="F118" s="2">
        <v>7</v>
      </c>
      <c r="G118" s="2">
        <v>6</v>
      </c>
      <c r="H118" s="2">
        <v>18</v>
      </c>
      <c r="I118" s="2">
        <v>18</v>
      </c>
      <c r="J118" s="2">
        <v>0</v>
      </c>
      <c r="K118" s="2">
        <v>0</v>
      </c>
      <c r="L118" s="2">
        <v>0</v>
      </c>
      <c r="M118" s="2">
        <v>270</v>
      </c>
      <c r="N118" s="2">
        <v>89</v>
      </c>
      <c r="O118" s="2">
        <v>48</v>
      </c>
      <c r="P118" s="2">
        <v>12</v>
      </c>
      <c r="Q118" s="2">
        <v>38</v>
      </c>
      <c r="R118" s="2">
        <v>81</v>
      </c>
      <c r="S118" s="2">
        <v>0.25800000000000001</v>
      </c>
      <c r="T118" s="2">
        <v>0</v>
      </c>
      <c r="U118" s="2">
        <v>2</v>
      </c>
      <c r="V118" s="2">
        <v>2</v>
      </c>
      <c r="W118" s="2">
        <v>0</v>
      </c>
      <c r="X118" s="2">
        <v>389</v>
      </c>
      <c r="Y118" s="2">
        <v>0</v>
      </c>
      <c r="Z118" s="2">
        <v>49</v>
      </c>
      <c r="AA118" s="2">
        <v>1</v>
      </c>
      <c r="AB118" s="2">
        <v>3</v>
      </c>
      <c r="AC118" s="2">
        <v>6</v>
      </c>
      <c r="AD118" s="2" t="s">
        <v>625</v>
      </c>
      <c r="AE118" s="2"/>
      <c r="AF118" s="2">
        <v>270</v>
      </c>
      <c r="AG118" s="2" t="s">
        <v>990</v>
      </c>
      <c r="AH118" s="2" t="s">
        <v>991</v>
      </c>
      <c r="AI118" s="2" t="s">
        <v>26</v>
      </c>
      <c r="AJ118" s="2">
        <v>1.4111111111111112</v>
      </c>
      <c r="AK118" s="2">
        <v>8.1</v>
      </c>
      <c r="AL118" s="2">
        <v>15</v>
      </c>
      <c r="AM118" s="2">
        <v>53</v>
      </c>
      <c r="AN118" s="2">
        <v>20</v>
      </c>
      <c r="AO118" s="2" t="s">
        <v>992</v>
      </c>
      <c r="AP118" s="2">
        <v>4</v>
      </c>
      <c r="AQ118" s="2">
        <v>0</v>
      </c>
      <c r="AR118" s="2">
        <v>4.8</v>
      </c>
      <c r="AS118" s="2">
        <v>169</v>
      </c>
      <c r="AT118" s="2">
        <v>181</v>
      </c>
      <c r="AU118" s="2">
        <v>208</v>
      </c>
      <c r="AV118" s="2">
        <v>6</v>
      </c>
      <c r="AW118" s="2">
        <v>4</v>
      </c>
      <c r="AX118" s="2">
        <v>15</v>
      </c>
      <c r="AY118" s="2">
        <v>5320</v>
      </c>
    </row>
    <row r="119" spans="1:51" x14ac:dyDescent="0.25">
      <c r="A119" s="2" t="s">
        <v>326</v>
      </c>
      <c r="B119" s="2">
        <v>2019</v>
      </c>
      <c r="C119" s="2">
        <v>1</v>
      </c>
      <c r="D119" s="2" t="s">
        <v>156</v>
      </c>
      <c r="E119" s="2" t="s">
        <v>41</v>
      </c>
      <c r="F119" s="2">
        <v>3</v>
      </c>
      <c r="G119" s="2">
        <v>3</v>
      </c>
      <c r="H119" s="2">
        <v>61</v>
      </c>
      <c r="I119" s="2">
        <v>0</v>
      </c>
      <c r="J119" s="2">
        <v>0</v>
      </c>
      <c r="K119" s="2">
        <v>0</v>
      </c>
      <c r="L119" s="2">
        <v>1</v>
      </c>
      <c r="M119" s="2">
        <v>211</v>
      </c>
      <c r="N119" s="2">
        <v>64</v>
      </c>
      <c r="O119" s="2">
        <v>33</v>
      </c>
      <c r="P119" s="2">
        <v>6</v>
      </c>
      <c r="Q119" s="2">
        <v>37</v>
      </c>
      <c r="R119" s="2">
        <v>92</v>
      </c>
      <c r="S119" s="2">
        <v>0.24</v>
      </c>
      <c r="T119" s="2">
        <v>3</v>
      </c>
      <c r="U119" s="2">
        <v>5</v>
      </c>
      <c r="V119" s="2">
        <v>3</v>
      </c>
      <c r="W119" s="2">
        <v>1</v>
      </c>
      <c r="X119" s="2">
        <v>310</v>
      </c>
      <c r="Y119" s="2">
        <v>7</v>
      </c>
      <c r="Z119" s="2">
        <v>33</v>
      </c>
      <c r="AA119" s="2">
        <v>2</v>
      </c>
      <c r="AB119" s="2">
        <v>1</v>
      </c>
      <c r="AC119" s="2">
        <v>2</v>
      </c>
      <c r="AD119" s="2" t="s">
        <v>626</v>
      </c>
      <c r="AE119" s="2"/>
      <c r="AF119" s="2">
        <v>211</v>
      </c>
      <c r="AG119" s="2" t="s">
        <v>717</v>
      </c>
      <c r="AH119" s="2" t="s">
        <v>993</v>
      </c>
      <c r="AI119" s="2" t="s">
        <v>26</v>
      </c>
      <c r="AJ119" s="2">
        <v>1.4360189573459716</v>
      </c>
      <c r="AK119" s="2">
        <v>11.772511848341233</v>
      </c>
      <c r="AL119" s="2">
        <v>3.459016393442623</v>
      </c>
      <c r="AM119" s="2">
        <v>53</v>
      </c>
      <c r="AN119" s="2">
        <v>21</v>
      </c>
      <c r="AO119" s="2" t="s">
        <v>994</v>
      </c>
      <c r="AP119" s="2">
        <v>4</v>
      </c>
      <c r="AQ119" s="2">
        <v>0</v>
      </c>
      <c r="AR119" s="2">
        <v>4.22</v>
      </c>
      <c r="AS119" s="2">
        <v>175</v>
      </c>
      <c r="AT119" s="2">
        <v>188</v>
      </c>
      <c r="AU119" s="2">
        <v>214</v>
      </c>
      <c r="AV119" s="2">
        <v>6</v>
      </c>
      <c r="AW119" s="2">
        <v>4</v>
      </c>
      <c r="AX119" s="2">
        <v>15</v>
      </c>
      <c r="AY119" s="2">
        <v>5321</v>
      </c>
    </row>
    <row r="120" spans="1:51" x14ac:dyDescent="0.25">
      <c r="A120" s="2" t="s">
        <v>327</v>
      </c>
      <c r="B120" s="2">
        <v>2019</v>
      </c>
      <c r="C120" s="2">
        <v>2</v>
      </c>
      <c r="D120" s="2" t="s">
        <v>156</v>
      </c>
      <c r="E120" s="2" t="s">
        <v>41</v>
      </c>
      <c r="F120" s="2">
        <v>2</v>
      </c>
      <c r="G120" s="2">
        <v>7</v>
      </c>
      <c r="H120" s="2">
        <v>13</v>
      </c>
      <c r="I120" s="2">
        <v>13</v>
      </c>
      <c r="J120" s="2">
        <v>0</v>
      </c>
      <c r="K120" s="2">
        <v>0</v>
      </c>
      <c r="L120" s="2">
        <v>0</v>
      </c>
      <c r="M120" s="2">
        <v>192</v>
      </c>
      <c r="N120" s="2">
        <v>78</v>
      </c>
      <c r="O120" s="2">
        <v>33</v>
      </c>
      <c r="P120" s="2">
        <v>12</v>
      </c>
      <c r="Q120" s="2">
        <v>21</v>
      </c>
      <c r="R120" s="2">
        <v>51</v>
      </c>
      <c r="S120" s="2">
        <v>0.31</v>
      </c>
      <c r="T120" s="2">
        <v>0</v>
      </c>
      <c r="U120" s="2">
        <v>3</v>
      </c>
      <c r="V120" s="2">
        <v>4</v>
      </c>
      <c r="W120" s="2">
        <v>0</v>
      </c>
      <c r="X120" s="2">
        <v>279</v>
      </c>
      <c r="Y120" s="2">
        <v>0</v>
      </c>
      <c r="Z120" s="2">
        <v>37</v>
      </c>
      <c r="AA120" s="2">
        <v>2</v>
      </c>
      <c r="AB120" s="2">
        <v>0</v>
      </c>
      <c r="AC120" s="2">
        <v>9</v>
      </c>
      <c r="AD120" s="2" t="s">
        <v>627</v>
      </c>
      <c r="AE120" s="2"/>
      <c r="AF120" s="2">
        <v>192</v>
      </c>
      <c r="AG120" s="2" t="s">
        <v>762</v>
      </c>
      <c r="AH120" s="2" t="s">
        <v>995</v>
      </c>
      <c r="AI120" s="2" t="s">
        <v>6</v>
      </c>
      <c r="AJ120" s="2">
        <v>1.546875</v>
      </c>
      <c r="AK120" s="2">
        <v>7.171875</v>
      </c>
      <c r="AL120" s="2">
        <v>14.76923076923077</v>
      </c>
      <c r="AM120" s="2">
        <v>53</v>
      </c>
      <c r="AN120" s="2">
        <v>22</v>
      </c>
      <c r="AO120" s="2" t="s">
        <v>996</v>
      </c>
      <c r="AP120" s="2">
        <v>3</v>
      </c>
      <c r="AQ120" s="2">
        <v>1</v>
      </c>
      <c r="AR120" s="2">
        <v>4.6399999999999997</v>
      </c>
      <c r="AS120" s="2">
        <v>165</v>
      </c>
      <c r="AT120" s="2">
        <v>178</v>
      </c>
      <c r="AU120" s="2">
        <v>205</v>
      </c>
      <c r="AV120" s="2">
        <v>3</v>
      </c>
      <c r="AW120" s="2">
        <v>4</v>
      </c>
      <c r="AX120" s="2">
        <v>15</v>
      </c>
      <c r="AY120" s="2">
        <v>5322</v>
      </c>
    </row>
    <row r="121" spans="1:51" x14ac:dyDescent="0.25">
      <c r="A121" s="2" t="s">
        <v>328</v>
      </c>
      <c r="B121" s="2">
        <v>2019</v>
      </c>
      <c r="C121" s="2">
        <v>1</v>
      </c>
      <c r="D121" s="2" t="s">
        <v>156</v>
      </c>
      <c r="E121" s="2" t="s">
        <v>41</v>
      </c>
      <c r="F121" s="2">
        <v>4</v>
      </c>
      <c r="G121" s="2">
        <v>2</v>
      </c>
      <c r="H121" s="2">
        <v>56</v>
      </c>
      <c r="I121" s="2">
        <v>0</v>
      </c>
      <c r="J121" s="2">
        <v>0</v>
      </c>
      <c r="K121" s="2">
        <v>0</v>
      </c>
      <c r="L121" s="2">
        <v>1</v>
      </c>
      <c r="M121" s="2">
        <v>181</v>
      </c>
      <c r="N121" s="2">
        <v>68</v>
      </c>
      <c r="O121" s="2">
        <v>30</v>
      </c>
      <c r="P121" s="2">
        <v>4</v>
      </c>
      <c r="Q121" s="2">
        <v>21</v>
      </c>
      <c r="R121" s="2">
        <v>38</v>
      </c>
      <c r="S121" s="2">
        <v>0.28499999999999998</v>
      </c>
      <c r="T121" s="2">
        <v>6</v>
      </c>
      <c r="U121" s="2">
        <v>2</v>
      </c>
      <c r="V121" s="2">
        <v>2</v>
      </c>
      <c r="W121" s="2">
        <v>0</v>
      </c>
      <c r="X121" s="2">
        <v>268</v>
      </c>
      <c r="Y121" s="2">
        <v>14</v>
      </c>
      <c r="Z121" s="2">
        <v>31</v>
      </c>
      <c r="AA121" s="2">
        <v>2</v>
      </c>
      <c r="AB121" s="2">
        <v>4</v>
      </c>
      <c r="AC121" s="2">
        <v>5</v>
      </c>
      <c r="AD121" s="2" t="s">
        <v>628</v>
      </c>
      <c r="AE121" s="2"/>
      <c r="AF121" s="2">
        <v>181</v>
      </c>
      <c r="AG121" s="2" t="s">
        <v>769</v>
      </c>
      <c r="AH121" s="2" t="s">
        <v>997</v>
      </c>
      <c r="AI121" s="2" t="s">
        <v>26</v>
      </c>
      <c r="AJ121" s="2">
        <v>1.4751381215469612</v>
      </c>
      <c r="AK121" s="2">
        <v>5.6685082872928172</v>
      </c>
      <c r="AL121" s="2">
        <v>3.2321428571428572</v>
      </c>
      <c r="AM121" s="2">
        <v>53</v>
      </c>
      <c r="AN121" s="2">
        <v>23</v>
      </c>
      <c r="AO121" s="2" t="s">
        <v>997</v>
      </c>
      <c r="AP121" s="2">
        <v>4</v>
      </c>
      <c r="AQ121" s="2">
        <v>0</v>
      </c>
      <c r="AR121" s="2">
        <v>4.4800000000000004</v>
      </c>
      <c r="AS121" s="2">
        <v>158</v>
      </c>
      <c r="AT121" s="2">
        <v>173</v>
      </c>
      <c r="AU121" s="2">
        <v>198</v>
      </c>
      <c r="AV121" s="2">
        <v>5</v>
      </c>
      <c r="AW121" s="2">
        <v>4</v>
      </c>
      <c r="AX121" s="2">
        <v>15</v>
      </c>
      <c r="AY121" s="2">
        <v>5323</v>
      </c>
    </row>
    <row r="122" spans="1:51" x14ac:dyDescent="0.25">
      <c r="A122" s="2" t="s">
        <v>110</v>
      </c>
      <c r="B122" s="2">
        <v>2019</v>
      </c>
      <c r="C122" s="2">
        <v>1</v>
      </c>
      <c r="D122" s="2" t="s">
        <v>111</v>
      </c>
      <c r="E122" s="2" t="s">
        <v>41</v>
      </c>
      <c r="F122" s="2">
        <v>4</v>
      </c>
      <c r="G122" s="2">
        <v>6</v>
      </c>
      <c r="H122" s="2">
        <v>18</v>
      </c>
      <c r="I122" s="2">
        <v>18</v>
      </c>
      <c r="J122" s="2">
        <v>0</v>
      </c>
      <c r="K122" s="2">
        <v>0</v>
      </c>
      <c r="L122" s="2">
        <v>0</v>
      </c>
      <c r="M122" s="2">
        <v>286</v>
      </c>
      <c r="N122" s="2">
        <v>93</v>
      </c>
      <c r="O122" s="2">
        <v>52</v>
      </c>
      <c r="P122" s="2">
        <v>20</v>
      </c>
      <c r="Q122" s="2">
        <v>30</v>
      </c>
      <c r="R122" s="2">
        <v>118</v>
      </c>
      <c r="S122" s="2">
        <v>0.251</v>
      </c>
      <c r="T122" s="2">
        <v>1</v>
      </c>
      <c r="U122" s="2">
        <v>4</v>
      </c>
      <c r="V122" s="2">
        <v>7</v>
      </c>
      <c r="W122" s="2">
        <v>0</v>
      </c>
      <c r="X122" s="2">
        <v>409</v>
      </c>
      <c r="Y122" s="2">
        <v>0</v>
      </c>
      <c r="Z122" s="2">
        <v>53</v>
      </c>
      <c r="AA122" s="2">
        <v>0</v>
      </c>
      <c r="AB122" s="2">
        <v>2</v>
      </c>
      <c r="AC122" s="2">
        <v>5</v>
      </c>
      <c r="AD122" s="2" t="s">
        <v>417</v>
      </c>
      <c r="AE122" s="2"/>
      <c r="AF122" s="2"/>
      <c r="AG122" s="2" t="s">
        <v>784</v>
      </c>
      <c r="AH122" s="1" t="s">
        <v>998</v>
      </c>
      <c r="AI122" s="1" t="s">
        <v>6</v>
      </c>
      <c r="AJ122" s="1">
        <v>1.2902097902097902</v>
      </c>
      <c r="AK122" s="1">
        <v>11.139860139860142</v>
      </c>
      <c r="AL122" s="1">
        <v>15.888888888888889</v>
      </c>
      <c r="AM122" s="1">
        <v>36</v>
      </c>
      <c r="AN122" s="1">
        <v>14</v>
      </c>
      <c r="AO122" s="1" t="s">
        <v>999</v>
      </c>
      <c r="AP122" s="1">
        <v>6</v>
      </c>
      <c r="AQ122" s="1">
        <v>1</v>
      </c>
      <c r="AR122" s="1">
        <v>4.91</v>
      </c>
      <c r="AS122" s="1">
        <v>175</v>
      </c>
      <c r="AT122" s="1">
        <v>187</v>
      </c>
      <c r="AU122" s="1">
        <v>213</v>
      </c>
      <c r="AV122" s="1">
        <v>5</v>
      </c>
      <c r="AW122" s="1">
        <v>8</v>
      </c>
      <c r="AX122" s="1">
        <v>49</v>
      </c>
      <c r="AY122" s="1">
        <v>3614</v>
      </c>
    </row>
    <row r="123" spans="1:51" x14ac:dyDescent="0.25">
      <c r="A123" s="2" t="s">
        <v>112</v>
      </c>
      <c r="B123" s="2">
        <v>2019</v>
      </c>
      <c r="C123" s="2">
        <v>1</v>
      </c>
      <c r="D123" s="2" t="s">
        <v>111</v>
      </c>
      <c r="E123" s="2" t="s">
        <v>41</v>
      </c>
      <c r="F123" s="2">
        <v>5</v>
      </c>
      <c r="G123" s="2">
        <v>6</v>
      </c>
      <c r="H123" s="2">
        <v>18</v>
      </c>
      <c r="I123" s="2">
        <v>17</v>
      </c>
      <c r="J123" s="2">
        <v>0</v>
      </c>
      <c r="K123" s="2">
        <v>0</v>
      </c>
      <c r="L123" s="2">
        <v>0</v>
      </c>
      <c r="M123" s="2">
        <v>271</v>
      </c>
      <c r="N123" s="2">
        <v>80</v>
      </c>
      <c r="O123" s="2">
        <v>46</v>
      </c>
      <c r="P123" s="2">
        <v>14</v>
      </c>
      <c r="Q123" s="2">
        <v>30</v>
      </c>
      <c r="R123" s="2">
        <v>96</v>
      </c>
      <c r="S123" s="2">
        <v>0.23499999999999999</v>
      </c>
      <c r="T123" s="2">
        <v>0</v>
      </c>
      <c r="U123" s="2">
        <v>9</v>
      </c>
      <c r="V123" s="2">
        <v>8</v>
      </c>
      <c r="W123" s="2">
        <v>1</v>
      </c>
      <c r="X123" s="2">
        <v>384</v>
      </c>
      <c r="Y123" s="2">
        <v>1</v>
      </c>
      <c r="Z123" s="2">
        <v>46</v>
      </c>
      <c r="AA123" s="2">
        <v>1</v>
      </c>
      <c r="AB123" s="2">
        <v>4</v>
      </c>
      <c r="AC123" s="2">
        <v>2</v>
      </c>
      <c r="AD123" s="2" t="s">
        <v>418</v>
      </c>
      <c r="AE123" s="2"/>
      <c r="AF123" s="2"/>
      <c r="AG123" s="2" t="s">
        <v>1000</v>
      </c>
      <c r="AH123" s="1" t="s">
        <v>1001</v>
      </c>
      <c r="AI123" s="1" t="s">
        <v>26</v>
      </c>
      <c r="AJ123" s="1">
        <v>1.2177121771217714</v>
      </c>
      <c r="AK123" s="1">
        <v>9.5645756457564577</v>
      </c>
      <c r="AL123" s="1">
        <v>15.055555555555555</v>
      </c>
      <c r="AM123" s="1">
        <v>36</v>
      </c>
      <c r="AN123" s="1">
        <v>15</v>
      </c>
      <c r="AO123" s="1" t="s">
        <v>1001</v>
      </c>
      <c r="AP123" s="1">
        <v>7</v>
      </c>
      <c r="AQ123" s="1">
        <v>0</v>
      </c>
      <c r="AR123" s="1">
        <v>4.58</v>
      </c>
      <c r="AS123" s="1">
        <v>173</v>
      </c>
      <c r="AT123" s="1">
        <v>184</v>
      </c>
      <c r="AU123" s="1">
        <v>211</v>
      </c>
      <c r="AV123" s="1">
        <v>9</v>
      </c>
      <c r="AW123" s="1">
        <v>6</v>
      </c>
      <c r="AX123" s="1">
        <v>48</v>
      </c>
      <c r="AY123" s="1">
        <v>3615</v>
      </c>
    </row>
    <row r="124" spans="1:51" x14ac:dyDescent="0.25">
      <c r="A124" s="2" t="s">
        <v>113</v>
      </c>
      <c r="B124" s="2">
        <v>2019</v>
      </c>
      <c r="C124" s="2">
        <v>1</v>
      </c>
      <c r="D124" s="2" t="s">
        <v>111</v>
      </c>
      <c r="E124" s="2" t="s">
        <v>41</v>
      </c>
      <c r="F124" s="2">
        <v>2</v>
      </c>
      <c r="G124" s="2">
        <v>6</v>
      </c>
      <c r="H124" s="2">
        <v>19</v>
      </c>
      <c r="I124" s="2">
        <v>15</v>
      </c>
      <c r="J124" s="2">
        <v>0</v>
      </c>
      <c r="K124" s="2">
        <v>0</v>
      </c>
      <c r="L124" s="2">
        <v>0</v>
      </c>
      <c r="M124" s="2">
        <v>243</v>
      </c>
      <c r="N124" s="2">
        <v>100</v>
      </c>
      <c r="O124" s="2">
        <v>64</v>
      </c>
      <c r="P124" s="2">
        <v>23</v>
      </c>
      <c r="Q124" s="2">
        <v>33</v>
      </c>
      <c r="R124" s="2">
        <v>72</v>
      </c>
      <c r="S124" s="2">
        <v>0.30399999999999999</v>
      </c>
      <c r="T124" s="2">
        <v>1</v>
      </c>
      <c r="U124" s="2">
        <v>5</v>
      </c>
      <c r="V124" s="2">
        <v>10</v>
      </c>
      <c r="W124" s="2">
        <v>1</v>
      </c>
      <c r="X124" s="2">
        <v>375</v>
      </c>
      <c r="Y124" s="2">
        <v>0</v>
      </c>
      <c r="Z124" s="2">
        <v>67</v>
      </c>
      <c r="AA124" s="2">
        <v>1</v>
      </c>
      <c r="AB124" s="2">
        <v>2</v>
      </c>
      <c r="AC124" s="2">
        <v>8</v>
      </c>
      <c r="AD124" s="2" t="s">
        <v>419</v>
      </c>
      <c r="AE124" s="2"/>
      <c r="AF124" s="2"/>
      <c r="AG124" s="2" t="s">
        <v>852</v>
      </c>
      <c r="AH124" s="1" t="s">
        <v>1002</v>
      </c>
      <c r="AI124" s="1" t="s">
        <v>6</v>
      </c>
      <c r="AJ124" s="1">
        <v>1.6419753086419753</v>
      </c>
      <c r="AK124" s="1">
        <v>8</v>
      </c>
      <c r="AL124" s="1">
        <v>12.789473684210526</v>
      </c>
      <c r="AM124" s="1">
        <v>36</v>
      </c>
      <c r="AN124" s="1">
        <v>16</v>
      </c>
      <c r="AO124" s="1" t="s">
        <v>1003</v>
      </c>
      <c r="AP124" s="1">
        <v>2</v>
      </c>
      <c r="AQ124" s="1">
        <v>1</v>
      </c>
      <c r="AR124" s="1">
        <v>7.11</v>
      </c>
      <c r="AS124" s="1">
        <v>168</v>
      </c>
      <c r="AT124" s="1">
        <v>181</v>
      </c>
      <c r="AU124" s="1">
        <v>207</v>
      </c>
      <c r="AV124" s="1">
        <v>2</v>
      </c>
      <c r="AW124" s="1">
        <v>3</v>
      </c>
      <c r="AX124" s="1">
        <v>46</v>
      </c>
      <c r="AY124" s="1">
        <v>3616</v>
      </c>
    </row>
    <row r="125" spans="1:51" x14ac:dyDescent="0.25">
      <c r="A125" s="2" t="s">
        <v>114</v>
      </c>
      <c r="B125" s="2">
        <v>2019</v>
      </c>
      <c r="C125" s="2">
        <v>1</v>
      </c>
      <c r="D125" s="2" t="s">
        <v>111</v>
      </c>
      <c r="E125" s="2" t="s">
        <v>41</v>
      </c>
      <c r="F125" s="2">
        <v>7</v>
      </c>
      <c r="G125" s="2">
        <v>7</v>
      </c>
      <c r="H125" s="2">
        <v>15</v>
      </c>
      <c r="I125" s="2">
        <v>15</v>
      </c>
      <c r="J125" s="2">
        <v>0</v>
      </c>
      <c r="K125" s="2">
        <v>0</v>
      </c>
      <c r="L125" s="2">
        <v>0</v>
      </c>
      <c r="M125" s="2">
        <v>239</v>
      </c>
      <c r="N125" s="2">
        <v>73</v>
      </c>
      <c r="O125" s="2">
        <v>38</v>
      </c>
      <c r="P125" s="2">
        <v>9</v>
      </c>
      <c r="Q125" s="2">
        <v>28</v>
      </c>
      <c r="R125" s="2">
        <v>78</v>
      </c>
      <c r="S125" s="2">
        <v>0.24199999999999999</v>
      </c>
      <c r="T125" s="2">
        <v>0</v>
      </c>
      <c r="U125" s="2">
        <v>2</v>
      </c>
      <c r="V125" s="2">
        <v>2</v>
      </c>
      <c r="W125" s="2">
        <v>2</v>
      </c>
      <c r="X125" s="2">
        <v>335</v>
      </c>
      <c r="Y125" s="2">
        <v>0</v>
      </c>
      <c r="Z125" s="2">
        <v>41</v>
      </c>
      <c r="AA125" s="2">
        <v>1</v>
      </c>
      <c r="AB125" s="2">
        <v>2</v>
      </c>
      <c r="AC125" s="2">
        <v>6</v>
      </c>
      <c r="AD125" s="2" t="s">
        <v>420</v>
      </c>
      <c r="AE125" s="2"/>
      <c r="AF125" s="2"/>
      <c r="AG125" s="2" t="s">
        <v>865</v>
      </c>
      <c r="AH125" s="1" t="s">
        <v>1004</v>
      </c>
      <c r="AI125" s="1" t="s">
        <v>6</v>
      </c>
      <c r="AJ125" s="1">
        <v>1.2677824267782427</v>
      </c>
      <c r="AK125" s="1">
        <v>8.8117154811715466</v>
      </c>
      <c r="AL125" s="1">
        <v>15.933333333333334</v>
      </c>
      <c r="AM125" s="1">
        <v>36</v>
      </c>
      <c r="AN125" s="1">
        <v>17</v>
      </c>
      <c r="AO125" s="1" t="s">
        <v>1005</v>
      </c>
      <c r="AP125" s="1">
        <v>6</v>
      </c>
      <c r="AQ125" s="1">
        <v>1</v>
      </c>
      <c r="AR125" s="1">
        <v>4.29</v>
      </c>
      <c r="AS125" s="1">
        <v>171</v>
      </c>
      <c r="AT125" s="1">
        <v>183</v>
      </c>
      <c r="AU125" s="1">
        <v>209</v>
      </c>
      <c r="AV125" s="1">
        <v>5</v>
      </c>
      <c r="AW125" s="1">
        <v>8</v>
      </c>
      <c r="AX125" s="1">
        <v>49</v>
      </c>
      <c r="AY125" s="1">
        <v>3617</v>
      </c>
    </row>
    <row r="126" spans="1:51" x14ac:dyDescent="0.25">
      <c r="A126" s="2" t="s">
        <v>266</v>
      </c>
      <c r="B126" s="2">
        <v>2019</v>
      </c>
      <c r="C126" s="2">
        <v>1</v>
      </c>
      <c r="D126" s="2" t="s">
        <v>111</v>
      </c>
      <c r="E126" s="2" t="s">
        <v>41</v>
      </c>
      <c r="F126" s="2">
        <v>5</v>
      </c>
      <c r="G126" s="2">
        <v>1</v>
      </c>
      <c r="H126" s="2">
        <v>71</v>
      </c>
      <c r="I126" s="2">
        <v>1</v>
      </c>
      <c r="J126" s="2">
        <v>0</v>
      </c>
      <c r="K126" s="2">
        <v>0</v>
      </c>
      <c r="L126" s="2">
        <v>23</v>
      </c>
      <c r="M126" s="2">
        <v>218</v>
      </c>
      <c r="N126" s="2">
        <v>58</v>
      </c>
      <c r="O126" s="2">
        <v>20</v>
      </c>
      <c r="P126" s="2">
        <v>6</v>
      </c>
      <c r="Q126" s="2">
        <v>16</v>
      </c>
      <c r="R126" s="2">
        <v>75</v>
      </c>
      <c r="S126" s="2">
        <v>0.221</v>
      </c>
      <c r="T126" s="2">
        <v>1</v>
      </c>
      <c r="U126" s="2">
        <v>4</v>
      </c>
      <c r="V126" s="2">
        <v>0</v>
      </c>
      <c r="W126" s="2">
        <v>1</v>
      </c>
      <c r="X126" s="2">
        <v>283</v>
      </c>
      <c r="Y126" s="2">
        <v>51</v>
      </c>
      <c r="Z126" s="2">
        <v>20</v>
      </c>
      <c r="AA126" s="2">
        <v>2</v>
      </c>
      <c r="AB126" s="2">
        <v>3</v>
      </c>
      <c r="AC126" s="2">
        <v>6</v>
      </c>
      <c r="AD126" s="2" t="s">
        <v>563</v>
      </c>
      <c r="AE126" s="2" t="s">
        <v>266</v>
      </c>
      <c r="AF126" s="2">
        <v>1000</v>
      </c>
      <c r="AG126" s="2" t="s">
        <v>1006</v>
      </c>
      <c r="AH126" s="2" t="s">
        <v>1007</v>
      </c>
      <c r="AI126" s="2" t="s">
        <v>26</v>
      </c>
      <c r="AJ126" s="2">
        <v>1.0183486238532109</v>
      </c>
      <c r="AK126" s="2">
        <v>9.2889908256880727</v>
      </c>
      <c r="AL126" s="2">
        <v>3.0704225352112675</v>
      </c>
      <c r="AM126" s="2">
        <v>36</v>
      </c>
      <c r="AN126" s="2">
        <v>18</v>
      </c>
      <c r="AO126" s="2" t="s">
        <v>1008</v>
      </c>
      <c r="AP126" s="2">
        <v>12</v>
      </c>
      <c r="AQ126" s="2">
        <v>0</v>
      </c>
      <c r="AR126" s="2">
        <v>2.48</v>
      </c>
      <c r="AS126" s="2">
        <v>172</v>
      </c>
      <c r="AT126" s="2">
        <v>184</v>
      </c>
      <c r="AU126" s="2">
        <v>210</v>
      </c>
      <c r="AV126" s="2">
        <v>11</v>
      </c>
      <c r="AW126" s="2">
        <v>7</v>
      </c>
      <c r="AX126" s="2">
        <v>15</v>
      </c>
      <c r="AY126" s="2">
        <v>3618</v>
      </c>
    </row>
    <row r="127" spans="1:51" x14ac:dyDescent="0.25">
      <c r="A127" s="2" t="s">
        <v>267</v>
      </c>
      <c r="B127" s="2">
        <v>2019</v>
      </c>
      <c r="C127" s="2">
        <v>1</v>
      </c>
      <c r="D127" s="2" t="s">
        <v>111</v>
      </c>
      <c r="E127" s="2" t="s">
        <v>41</v>
      </c>
      <c r="F127" s="2">
        <v>4</v>
      </c>
      <c r="G127" s="2">
        <v>9</v>
      </c>
      <c r="H127" s="2">
        <v>37</v>
      </c>
      <c r="I127" s="2">
        <v>11</v>
      </c>
      <c r="J127" s="2">
        <v>0</v>
      </c>
      <c r="K127" s="2">
        <v>0</v>
      </c>
      <c r="L127" s="2">
        <v>0</v>
      </c>
      <c r="M127" s="2">
        <v>307</v>
      </c>
      <c r="N127" s="2">
        <v>111</v>
      </c>
      <c r="O127" s="2">
        <v>68</v>
      </c>
      <c r="P127" s="2">
        <v>25</v>
      </c>
      <c r="Q127" s="2">
        <v>39</v>
      </c>
      <c r="R127" s="2">
        <v>81</v>
      </c>
      <c r="S127" s="2">
        <v>0.27300000000000002</v>
      </c>
      <c r="T127" s="2">
        <v>0</v>
      </c>
      <c r="U127" s="2">
        <v>14</v>
      </c>
      <c r="V127" s="2">
        <v>6</v>
      </c>
      <c r="W127" s="2">
        <v>0</v>
      </c>
      <c r="X127" s="2">
        <v>455</v>
      </c>
      <c r="Y127" s="2">
        <v>12</v>
      </c>
      <c r="Z127" s="2">
        <v>71</v>
      </c>
      <c r="AA127" s="2">
        <v>0</v>
      </c>
      <c r="AB127" s="2">
        <v>4</v>
      </c>
      <c r="AC127" s="2">
        <v>5</v>
      </c>
      <c r="AD127" s="2" t="s">
        <v>564</v>
      </c>
      <c r="AE127" s="2"/>
      <c r="AF127" s="2">
        <v>307</v>
      </c>
      <c r="AG127" s="2" t="s">
        <v>890</v>
      </c>
      <c r="AH127" s="2" t="s">
        <v>1009</v>
      </c>
      <c r="AI127" s="2" t="s">
        <v>26</v>
      </c>
      <c r="AJ127" s="2">
        <v>1.4657980456026058</v>
      </c>
      <c r="AK127" s="2">
        <v>7.1237785016286646</v>
      </c>
      <c r="AL127" s="2">
        <v>8.2972972972972965</v>
      </c>
      <c r="AM127" s="2">
        <v>36</v>
      </c>
      <c r="AN127" s="2">
        <v>19</v>
      </c>
      <c r="AO127" s="2" t="s">
        <v>1010</v>
      </c>
      <c r="AP127" s="2">
        <v>4</v>
      </c>
      <c r="AQ127" s="2">
        <v>0</v>
      </c>
      <c r="AR127" s="2">
        <v>5.98</v>
      </c>
      <c r="AS127" s="2">
        <v>165</v>
      </c>
      <c r="AT127" s="2">
        <v>178</v>
      </c>
      <c r="AU127" s="2">
        <v>205</v>
      </c>
      <c r="AV127" s="2">
        <v>5</v>
      </c>
      <c r="AW127" s="2">
        <v>4</v>
      </c>
      <c r="AX127" s="2">
        <v>15</v>
      </c>
      <c r="AY127" s="2">
        <v>3619</v>
      </c>
    </row>
    <row r="128" spans="1:51" x14ac:dyDescent="0.25">
      <c r="A128" s="2" t="s">
        <v>268</v>
      </c>
      <c r="B128" s="2">
        <v>2019</v>
      </c>
      <c r="C128" s="2">
        <v>1</v>
      </c>
      <c r="D128" s="2" t="s">
        <v>111</v>
      </c>
      <c r="E128" s="2" t="s">
        <v>41</v>
      </c>
      <c r="F128" s="2">
        <v>8</v>
      </c>
      <c r="G128" s="2">
        <v>3</v>
      </c>
      <c r="H128" s="2">
        <v>22</v>
      </c>
      <c r="I128" s="2">
        <v>7</v>
      </c>
      <c r="J128" s="2">
        <v>0</v>
      </c>
      <c r="K128" s="2">
        <v>0</v>
      </c>
      <c r="L128" s="2">
        <v>0</v>
      </c>
      <c r="M128" s="2">
        <v>289</v>
      </c>
      <c r="N128" s="2">
        <v>80</v>
      </c>
      <c r="O128" s="2">
        <v>49</v>
      </c>
      <c r="P128" s="2">
        <v>16</v>
      </c>
      <c r="Q128" s="2">
        <v>34</v>
      </c>
      <c r="R128" s="2">
        <v>101</v>
      </c>
      <c r="S128" s="2">
        <v>0.219</v>
      </c>
      <c r="T128" s="2">
        <v>0</v>
      </c>
      <c r="U128" s="2">
        <v>8</v>
      </c>
      <c r="V128" s="2">
        <v>6</v>
      </c>
      <c r="W128" s="2">
        <v>0</v>
      </c>
      <c r="X128" s="2">
        <v>407</v>
      </c>
      <c r="Y128" s="2">
        <v>1</v>
      </c>
      <c r="Z128" s="2">
        <v>56</v>
      </c>
      <c r="AA128" s="2">
        <v>0</v>
      </c>
      <c r="AB128" s="2">
        <v>1</v>
      </c>
      <c r="AC128" s="2">
        <v>5</v>
      </c>
      <c r="AD128" s="2" t="s">
        <v>565</v>
      </c>
      <c r="AE128" s="2"/>
      <c r="AF128" s="2">
        <v>289</v>
      </c>
      <c r="AG128" s="2" t="s">
        <v>1011</v>
      </c>
      <c r="AH128" s="2" t="s">
        <v>711</v>
      </c>
      <c r="AI128" s="2" t="s">
        <v>26</v>
      </c>
      <c r="AJ128" s="2">
        <v>1.1833910034602078</v>
      </c>
      <c r="AK128" s="2">
        <v>9.4359861591695502</v>
      </c>
      <c r="AL128" s="2">
        <v>13.136363636363637</v>
      </c>
      <c r="AM128" s="2">
        <v>36</v>
      </c>
      <c r="AN128" s="2">
        <v>20</v>
      </c>
      <c r="AO128" s="2" t="s">
        <v>1012</v>
      </c>
      <c r="AP128" s="2">
        <v>8</v>
      </c>
      <c r="AQ128" s="2">
        <v>0</v>
      </c>
      <c r="AR128" s="2">
        <v>4.58</v>
      </c>
      <c r="AS128" s="2">
        <v>172</v>
      </c>
      <c r="AT128" s="2">
        <v>184</v>
      </c>
      <c r="AU128" s="2">
        <v>211</v>
      </c>
      <c r="AV128" s="2">
        <v>9</v>
      </c>
      <c r="AW128" s="2">
        <v>6</v>
      </c>
      <c r="AX128" s="2">
        <v>15</v>
      </c>
      <c r="AY128" s="2">
        <v>3620</v>
      </c>
    </row>
    <row r="129" spans="1:51" x14ac:dyDescent="0.25">
      <c r="A129" s="2" t="s">
        <v>269</v>
      </c>
      <c r="B129" s="2">
        <v>2019</v>
      </c>
      <c r="C129" s="2">
        <v>1</v>
      </c>
      <c r="D129" s="2" t="s">
        <v>111</v>
      </c>
      <c r="E129" s="2" t="s">
        <v>41</v>
      </c>
      <c r="F129" s="2">
        <v>4</v>
      </c>
      <c r="G129" s="2">
        <v>10</v>
      </c>
      <c r="H129" s="2">
        <v>19</v>
      </c>
      <c r="I129" s="2">
        <v>13</v>
      </c>
      <c r="J129" s="2">
        <v>0</v>
      </c>
      <c r="K129" s="2">
        <v>0</v>
      </c>
      <c r="L129" s="2">
        <v>0</v>
      </c>
      <c r="M129" s="2">
        <v>248</v>
      </c>
      <c r="N129" s="2">
        <v>92</v>
      </c>
      <c r="O129" s="2">
        <v>59</v>
      </c>
      <c r="P129" s="2">
        <v>24</v>
      </c>
      <c r="Q129" s="2">
        <v>27</v>
      </c>
      <c r="R129" s="2">
        <v>75</v>
      </c>
      <c r="S129" s="2">
        <v>0.27500000000000002</v>
      </c>
      <c r="T129" s="2">
        <v>0</v>
      </c>
      <c r="U129" s="2">
        <v>1</v>
      </c>
      <c r="V129" s="2">
        <v>2</v>
      </c>
      <c r="W129" s="2">
        <v>0</v>
      </c>
      <c r="X129" s="2">
        <v>365</v>
      </c>
      <c r="Y129" s="2">
        <v>1</v>
      </c>
      <c r="Z129" s="2">
        <v>61</v>
      </c>
      <c r="AA129" s="2">
        <v>0</v>
      </c>
      <c r="AB129" s="2">
        <v>2</v>
      </c>
      <c r="AC129" s="2">
        <v>2</v>
      </c>
      <c r="AD129" s="2" t="s">
        <v>566</v>
      </c>
      <c r="AE129" s="2"/>
      <c r="AF129" s="2">
        <v>248</v>
      </c>
      <c r="AG129" s="2" t="s">
        <v>1013</v>
      </c>
      <c r="AH129" s="2" t="s">
        <v>1014</v>
      </c>
      <c r="AI129" s="2" t="s">
        <v>26</v>
      </c>
      <c r="AJ129" s="2">
        <v>1.439516129032258</v>
      </c>
      <c r="AK129" s="2">
        <v>8.1653225806451601</v>
      </c>
      <c r="AL129" s="2">
        <v>13.052631578947368</v>
      </c>
      <c r="AM129" s="2">
        <v>36</v>
      </c>
      <c r="AN129" s="2">
        <v>21</v>
      </c>
      <c r="AO129" s="2" t="s">
        <v>1015</v>
      </c>
      <c r="AP129" s="2">
        <v>4</v>
      </c>
      <c r="AQ129" s="2">
        <v>0</v>
      </c>
      <c r="AR129" s="2">
        <v>6.42</v>
      </c>
      <c r="AS129" s="2">
        <v>169</v>
      </c>
      <c r="AT129" s="2">
        <v>181</v>
      </c>
      <c r="AU129" s="2">
        <v>208</v>
      </c>
      <c r="AV129" s="2">
        <v>6</v>
      </c>
      <c r="AW129" s="2">
        <v>4</v>
      </c>
      <c r="AX129" s="2">
        <v>15</v>
      </c>
      <c r="AY129" s="2">
        <v>3621</v>
      </c>
    </row>
    <row r="130" spans="1:51" x14ac:dyDescent="0.25">
      <c r="A130" s="2" t="s">
        <v>270</v>
      </c>
      <c r="B130" s="2">
        <v>2019</v>
      </c>
      <c r="C130" s="2">
        <v>1</v>
      </c>
      <c r="D130" s="2" t="s">
        <v>111</v>
      </c>
      <c r="E130" s="2" t="s">
        <v>41</v>
      </c>
      <c r="F130" s="2">
        <v>6</v>
      </c>
      <c r="G130" s="2">
        <v>7</v>
      </c>
      <c r="H130" s="2">
        <v>72</v>
      </c>
      <c r="I130" s="2">
        <v>0</v>
      </c>
      <c r="J130" s="2">
        <v>0</v>
      </c>
      <c r="K130" s="2">
        <v>0</v>
      </c>
      <c r="L130" s="2">
        <v>2</v>
      </c>
      <c r="M130" s="2">
        <v>217</v>
      </c>
      <c r="N130" s="2">
        <v>69</v>
      </c>
      <c r="O130" s="2">
        <v>32</v>
      </c>
      <c r="P130" s="2">
        <v>8</v>
      </c>
      <c r="Q130" s="2">
        <v>23</v>
      </c>
      <c r="R130" s="2">
        <v>84</v>
      </c>
      <c r="S130" s="2">
        <v>0.247</v>
      </c>
      <c r="T130" s="2">
        <v>0</v>
      </c>
      <c r="U130" s="2">
        <v>6</v>
      </c>
      <c r="V130" s="2">
        <v>5</v>
      </c>
      <c r="W130" s="2">
        <v>0</v>
      </c>
      <c r="X130" s="2">
        <v>309</v>
      </c>
      <c r="Y130" s="2">
        <v>6</v>
      </c>
      <c r="Z130" s="2">
        <v>34</v>
      </c>
      <c r="AA130" s="2">
        <v>0</v>
      </c>
      <c r="AB130" s="2">
        <v>2</v>
      </c>
      <c r="AC130" s="2">
        <v>5</v>
      </c>
      <c r="AD130" s="2" t="s">
        <v>567</v>
      </c>
      <c r="AE130" s="2"/>
      <c r="AF130" s="2">
        <v>217</v>
      </c>
      <c r="AG130" s="2" t="s">
        <v>1016</v>
      </c>
      <c r="AH130" s="2" t="s">
        <v>1017</v>
      </c>
      <c r="AI130" s="2" t="s">
        <v>26</v>
      </c>
      <c r="AJ130" s="2">
        <v>1.271889400921659</v>
      </c>
      <c r="AK130" s="2">
        <v>10.451612903225808</v>
      </c>
      <c r="AL130" s="2">
        <v>3.0138888888888888</v>
      </c>
      <c r="AM130" s="2">
        <v>36</v>
      </c>
      <c r="AN130" s="2">
        <v>22</v>
      </c>
      <c r="AO130" s="2" t="s">
        <v>1017</v>
      </c>
      <c r="AP130" s="2">
        <v>6</v>
      </c>
      <c r="AQ130" s="2">
        <v>0</v>
      </c>
      <c r="AR130" s="2">
        <v>3.98</v>
      </c>
      <c r="AS130" s="2">
        <v>174</v>
      </c>
      <c r="AT130" s="2">
        <v>186</v>
      </c>
      <c r="AU130" s="2">
        <v>212</v>
      </c>
      <c r="AV130" s="2">
        <v>8</v>
      </c>
      <c r="AW130" s="2">
        <v>5</v>
      </c>
      <c r="AX130" s="2">
        <v>15</v>
      </c>
      <c r="AY130" s="2">
        <v>3622</v>
      </c>
    </row>
    <row r="131" spans="1:51" x14ac:dyDescent="0.25">
      <c r="A131" s="2" t="s">
        <v>271</v>
      </c>
      <c r="B131" s="2">
        <v>2019</v>
      </c>
      <c r="C131" s="2">
        <v>1</v>
      </c>
      <c r="D131" s="2" t="s">
        <v>111</v>
      </c>
      <c r="E131" s="2" t="s">
        <v>41</v>
      </c>
      <c r="F131" s="2">
        <v>4</v>
      </c>
      <c r="G131" s="2">
        <v>4</v>
      </c>
      <c r="H131" s="2">
        <v>17</v>
      </c>
      <c r="I131" s="2">
        <v>12</v>
      </c>
      <c r="J131" s="2">
        <v>0</v>
      </c>
      <c r="K131" s="2">
        <v>0</v>
      </c>
      <c r="L131" s="2">
        <v>0</v>
      </c>
      <c r="M131" s="2">
        <v>216</v>
      </c>
      <c r="N131" s="2">
        <v>85</v>
      </c>
      <c r="O131" s="2">
        <v>43</v>
      </c>
      <c r="P131" s="2">
        <v>18</v>
      </c>
      <c r="Q131" s="2">
        <v>26</v>
      </c>
      <c r="R131" s="2">
        <v>55</v>
      </c>
      <c r="S131" s="2">
        <v>0.28999999999999998</v>
      </c>
      <c r="T131" s="2">
        <v>1</v>
      </c>
      <c r="U131" s="2">
        <v>1</v>
      </c>
      <c r="V131" s="2">
        <v>5</v>
      </c>
      <c r="W131" s="2">
        <v>2</v>
      </c>
      <c r="X131" s="2">
        <v>327</v>
      </c>
      <c r="Y131" s="2">
        <v>1</v>
      </c>
      <c r="Z131" s="2">
        <v>50</v>
      </c>
      <c r="AA131" s="2">
        <v>1</v>
      </c>
      <c r="AB131" s="2">
        <v>2</v>
      </c>
      <c r="AC131" s="2">
        <v>7</v>
      </c>
      <c r="AD131" s="2" t="s">
        <v>568</v>
      </c>
      <c r="AE131" s="2"/>
      <c r="AF131" s="2">
        <v>216</v>
      </c>
      <c r="AG131" s="2" t="s">
        <v>1018</v>
      </c>
      <c r="AH131" s="2" t="s">
        <v>1019</v>
      </c>
      <c r="AI131" s="2" t="s">
        <v>6</v>
      </c>
      <c r="AJ131" s="2">
        <v>1.5416666666666667</v>
      </c>
      <c r="AK131" s="2">
        <v>6.875</v>
      </c>
      <c r="AL131" s="2">
        <v>12.705882352941176</v>
      </c>
      <c r="AM131" s="2">
        <v>36</v>
      </c>
      <c r="AN131" s="2">
        <v>23</v>
      </c>
      <c r="AO131" s="2" t="s">
        <v>1020</v>
      </c>
      <c r="AP131" s="2">
        <v>3</v>
      </c>
      <c r="AQ131" s="2">
        <v>1</v>
      </c>
      <c r="AR131" s="2">
        <v>5.38</v>
      </c>
      <c r="AS131" s="2">
        <v>164</v>
      </c>
      <c r="AT131" s="2">
        <v>177</v>
      </c>
      <c r="AU131" s="2">
        <v>204</v>
      </c>
      <c r="AV131" s="2">
        <v>3</v>
      </c>
      <c r="AW131" s="2">
        <v>4</v>
      </c>
      <c r="AX131" s="2">
        <v>15</v>
      </c>
      <c r="AY131" s="2">
        <v>3623</v>
      </c>
    </row>
    <row r="132" spans="1:51" x14ac:dyDescent="0.25">
      <c r="A132" s="2" t="s">
        <v>100</v>
      </c>
      <c r="B132" s="2">
        <v>2019</v>
      </c>
      <c r="C132" s="2">
        <v>1</v>
      </c>
      <c r="D132" s="2" t="s">
        <v>101</v>
      </c>
      <c r="E132" s="2" t="s">
        <v>35</v>
      </c>
      <c r="F132" s="2">
        <v>14</v>
      </c>
      <c r="G132" s="2">
        <v>4</v>
      </c>
      <c r="H132" s="2">
        <v>30</v>
      </c>
      <c r="I132" s="2">
        <v>30</v>
      </c>
      <c r="J132" s="2">
        <v>2</v>
      </c>
      <c r="K132" s="2">
        <v>0</v>
      </c>
      <c r="L132" s="2">
        <v>0</v>
      </c>
      <c r="M132" s="2">
        <v>547</v>
      </c>
      <c r="N132" s="2">
        <v>153</v>
      </c>
      <c r="O132" s="2">
        <v>66</v>
      </c>
      <c r="P132" s="2">
        <v>20</v>
      </c>
      <c r="Q132" s="2">
        <v>37</v>
      </c>
      <c r="R132" s="2">
        <v>215</v>
      </c>
      <c r="S132" s="2">
        <v>0.223</v>
      </c>
      <c r="T132" s="2">
        <v>0</v>
      </c>
      <c r="U132" s="2">
        <v>4</v>
      </c>
      <c r="V132" s="2">
        <v>7</v>
      </c>
      <c r="W132" s="2">
        <v>0</v>
      </c>
      <c r="X132" s="2">
        <v>737</v>
      </c>
      <c r="Y132" s="2">
        <v>0</v>
      </c>
      <c r="Z132" s="2">
        <v>77</v>
      </c>
      <c r="AA132" s="2">
        <v>2</v>
      </c>
      <c r="AB132" s="2">
        <v>6</v>
      </c>
      <c r="AC132" s="2">
        <v>8</v>
      </c>
      <c r="AD132" s="2" t="s">
        <v>409</v>
      </c>
      <c r="AE132" s="2"/>
      <c r="AF132" s="2"/>
      <c r="AG132" s="2" t="s">
        <v>721</v>
      </c>
      <c r="AH132" s="1" t="s">
        <v>1021</v>
      </c>
      <c r="AI132" s="1" t="s">
        <v>26</v>
      </c>
      <c r="AJ132" s="1">
        <v>1.0420475319926874</v>
      </c>
      <c r="AK132" s="1">
        <v>10.612431444241317</v>
      </c>
      <c r="AL132" s="1">
        <v>18.233333333333334</v>
      </c>
      <c r="AM132" s="1">
        <v>45</v>
      </c>
      <c r="AN132" s="1">
        <v>14</v>
      </c>
      <c r="AO132" s="1" t="s">
        <v>1021</v>
      </c>
      <c r="AP132" s="1">
        <v>12</v>
      </c>
      <c r="AQ132" s="1">
        <v>0</v>
      </c>
      <c r="AR132" s="1">
        <v>3.26</v>
      </c>
      <c r="AS132" s="1">
        <v>174</v>
      </c>
      <c r="AT132" s="1">
        <v>186</v>
      </c>
      <c r="AU132" s="1">
        <v>213</v>
      </c>
      <c r="AV132" s="1">
        <v>11</v>
      </c>
      <c r="AW132" s="1">
        <v>7</v>
      </c>
      <c r="AX132" s="1">
        <v>51</v>
      </c>
      <c r="AY132" s="1">
        <v>4514</v>
      </c>
    </row>
    <row r="133" spans="1:51" x14ac:dyDescent="0.25">
      <c r="A133" s="2" t="s">
        <v>102</v>
      </c>
      <c r="B133" s="2">
        <v>2019</v>
      </c>
      <c r="C133" s="2">
        <v>1</v>
      </c>
      <c r="D133" s="2" t="s">
        <v>101</v>
      </c>
      <c r="E133" s="2" t="s">
        <v>35</v>
      </c>
      <c r="F133" s="2">
        <v>14</v>
      </c>
      <c r="G133" s="2">
        <v>5</v>
      </c>
      <c r="H133" s="2">
        <v>29</v>
      </c>
      <c r="I133" s="2">
        <v>29</v>
      </c>
      <c r="J133" s="2">
        <v>1</v>
      </c>
      <c r="K133" s="2">
        <v>1</v>
      </c>
      <c r="L133" s="2">
        <v>0</v>
      </c>
      <c r="M133" s="2">
        <v>548</v>
      </c>
      <c r="N133" s="2">
        <v>160</v>
      </c>
      <c r="O133" s="2">
        <v>47</v>
      </c>
      <c r="P133" s="2">
        <v>17</v>
      </c>
      <c r="Q133" s="2">
        <v>24</v>
      </c>
      <c r="R133" s="2">
        <v>163</v>
      </c>
      <c r="S133" s="2">
        <v>0.23400000000000001</v>
      </c>
      <c r="T133" s="2">
        <v>2</v>
      </c>
      <c r="U133" s="2">
        <v>0</v>
      </c>
      <c r="V133" s="2">
        <v>4</v>
      </c>
      <c r="W133" s="2">
        <v>0</v>
      </c>
      <c r="X133" s="2">
        <v>723</v>
      </c>
      <c r="Y133" s="2">
        <v>0</v>
      </c>
      <c r="Z133" s="2">
        <v>53</v>
      </c>
      <c r="AA133" s="2">
        <v>8</v>
      </c>
      <c r="AB133" s="2">
        <v>2</v>
      </c>
      <c r="AC133" s="2">
        <v>17</v>
      </c>
      <c r="AD133" s="2" t="s">
        <v>410</v>
      </c>
      <c r="AE133" s="2"/>
      <c r="AF133" s="2"/>
      <c r="AG133" s="2" t="s">
        <v>1022</v>
      </c>
      <c r="AH133" s="1" t="s">
        <v>1023</v>
      </c>
      <c r="AI133" s="1" t="s">
        <v>6</v>
      </c>
      <c r="AJ133" s="1">
        <v>1.0072992700729928</v>
      </c>
      <c r="AK133" s="1">
        <v>8.0310218978102181</v>
      </c>
      <c r="AL133" s="1">
        <v>18.896551724137932</v>
      </c>
      <c r="AM133" s="1">
        <v>45</v>
      </c>
      <c r="AN133" s="1">
        <v>15</v>
      </c>
      <c r="AO133" s="1" t="s">
        <v>1024</v>
      </c>
      <c r="AP133" s="1">
        <v>12</v>
      </c>
      <c r="AQ133" s="1">
        <v>1</v>
      </c>
      <c r="AR133" s="1">
        <v>2.3199999999999998</v>
      </c>
      <c r="AS133" s="1">
        <v>169</v>
      </c>
      <c r="AT133" s="1">
        <v>181</v>
      </c>
      <c r="AU133" s="1">
        <v>208</v>
      </c>
      <c r="AV133" s="1">
        <v>7</v>
      </c>
      <c r="AW133" s="1">
        <v>11</v>
      </c>
      <c r="AX133" s="1">
        <v>52</v>
      </c>
      <c r="AY133" s="1">
        <v>4515</v>
      </c>
    </row>
    <row r="134" spans="1:51" x14ac:dyDescent="0.25">
      <c r="A134" s="2" t="s">
        <v>103</v>
      </c>
      <c r="B134" s="2">
        <v>2019</v>
      </c>
      <c r="C134" s="2">
        <v>1</v>
      </c>
      <c r="D134" s="2" t="s">
        <v>101</v>
      </c>
      <c r="E134" s="2" t="s">
        <v>35</v>
      </c>
      <c r="F134" s="2">
        <v>16</v>
      </c>
      <c r="G134" s="2">
        <v>5</v>
      </c>
      <c r="H134" s="2">
        <v>29</v>
      </c>
      <c r="I134" s="2">
        <v>28</v>
      </c>
      <c r="J134" s="2">
        <v>0</v>
      </c>
      <c r="K134" s="2">
        <v>0</v>
      </c>
      <c r="L134" s="2">
        <v>0</v>
      </c>
      <c r="M134" s="2">
        <v>535</v>
      </c>
      <c r="N134" s="2">
        <v>145</v>
      </c>
      <c r="O134" s="2">
        <v>60</v>
      </c>
      <c r="P134" s="2">
        <v>28</v>
      </c>
      <c r="Q134" s="2">
        <v>41</v>
      </c>
      <c r="R134" s="2">
        <v>189</v>
      </c>
      <c r="S134" s="2">
        <v>0.222</v>
      </c>
      <c r="T134" s="2">
        <v>0</v>
      </c>
      <c r="U134" s="2">
        <v>7</v>
      </c>
      <c r="V134" s="2">
        <v>2</v>
      </c>
      <c r="W134" s="2">
        <v>1</v>
      </c>
      <c r="X134" s="2">
        <v>706</v>
      </c>
      <c r="Y134" s="2">
        <v>0</v>
      </c>
      <c r="Z134" s="2">
        <v>63</v>
      </c>
      <c r="AA134" s="2">
        <v>6</v>
      </c>
      <c r="AB134" s="2">
        <v>1</v>
      </c>
      <c r="AC134" s="2">
        <v>17</v>
      </c>
      <c r="AD134" s="2" t="s">
        <v>411</v>
      </c>
      <c r="AE134" s="2"/>
      <c r="AF134" s="2"/>
      <c r="AG134" s="2" t="s">
        <v>1025</v>
      </c>
      <c r="AH134" s="2" t="s">
        <v>1026</v>
      </c>
      <c r="AI134" s="2" t="s">
        <v>6</v>
      </c>
      <c r="AJ134" s="2">
        <v>1.0429906542056073</v>
      </c>
      <c r="AK134" s="2">
        <v>9.5383177570093469</v>
      </c>
      <c r="AL134" s="2">
        <v>18.448275862068964</v>
      </c>
      <c r="AM134" s="2">
        <v>45</v>
      </c>
      <c r="AN134" s="2">
        <v>16</v>
      </c>
      <c r="AO134" s="2" t="s">
        <v>1026</v>
      </c>
      <c r="AP134" s="2">
        <v>12</v>
      </c>
      <c r="AQ134" s="2">
        <v>1</v>
      </c>
      <c r="AR134" s="2">
        <v>3.03</v>
      </c>
      <c r="AS134" s="2">
        <v>173</v>
      </c>
      <c r="AT134" s="2">
        <v>184</v>
      </c>
      <c r="AU134" s="2">
        <v>211</v>
      </c>
      <c r="AV134" s="2">
        <v>7</v>
      </c>
      <c r="AW134" s="2">
        <v>11</v>
      </c>
      <c r="AX134" s="2">
        <v>51</v>
      </c>
      <c r="AY134" s="2">
        <v>4516</v>
      </c>
    </row>
    <row r="135" spans="1:51" x14ac:dyDescent="0.25">
      <c r="A135" s="2" t="s">
        <v>104</v>
      </c>
      <c r="B135" s="2">
        <v>2019</v>
      </c>
      <c r="C135" s="2">
        <v>1</v>
      </c>
      <c r="D135" s="2" t="s">
        <v>101</v>
      </c>
      <c r="E135" s="2" t="s">
        <v>35</v>
      </c>
      <c r="F135" s="2">
        <v>10</v>
      </c>
      <c r="G135" s="2">
        <v>8</v>
      </c>
      <c r="H135" s="2">
        <v>37</v>
      </c>
      <c r="I135" s="2">
        <v>26</v>
      </c>
      <c r="J135" s="2">
        <v>0</v>
      </c>
      <c r="K135" s="2">
        <v>0</v>
      </c>
      <c r="L135" s="2">
        <v>3</v>
      </c>
      <c r="M135" s="2">
        <v>461</v>
      </c>
      <c r="N135" s="2">
        <v>114</v>
      </c>
      <c r="O135" s="2">
        <v>69</v>
      </c>
      <c r="P135" s="2">
        <v>22</v>
      </c>
      <c r="Q135" s="2">
        <v>51</v>
      </c>
      <c r="R135" s="2">
        <v>169</v>
      </c>
      <c r="S135" s="2">
        <v>0.20200000000000001</v>
      </c>
      <c r="T135" s="2">
        <v>1</v>
      </c>
      <c r="U135" s="2">
        <v>3</v>
      </c>
      <c r="V135" s="2">
        <v>4</v>
      </c>
      <c r="W135" s="2">
        <v>0</v>
      </c>
      <c r="X135" s="2">
        <v>624</v>
      </c>
      <c r="Y135" s="2">
        <v>3</v>
      </c>
      <c r="Z135" s="2">
        <v>70</v>
      </c>
      <c r="AA135" s="2">
        <v>2</v>
      </c>
      <c r="AB135" s="2">
        <v>3</v>
      </c>
      <c r="AC135" s="2">
        <v>7</v>
      </c>
      <c r="AD135" s="2" t="s">
        <v>412</v>
      </c>
      <c r="AE135" s="2"/>
      <c r="AF135" s="2"/>
      <c r="AG135" s="2" t="s">
        <v>1027</v>
      </c>
      <c r="AH135" s="2" t="s">
        <v>1028</v>
      </c>
      <c r="AI135" s="2" t="s">
        <v>26</v>
      </c>
      <c r="AJ135" s="2">
        <v>1.0737527114967462</v>
      </c>
      <c r="AK135" s="2">
        <v>9.8980477223427332</v>
      </c>
      <c r="AL135" s="2">
        <v>12.45945945945946</v>
      </c>
      <c r="AM135" s="2">
        <v>45</v>
      </c>
      <c r="AN135" s="2">
        <v>17</v>
      </c>
      <c r="AO135" s="2" t="s">
        <v>1029</v>
      </c>
      <c r="AP135" s="2">
        <v>11</v>
      </c>
      <c r="AQ135" s="2">
        <v>0</v>
      </c>
      <c r="AR135" s="2">
        <v>4.04</v>
      </c>
      <c r="AS135" s="2">
        <v>173</v>
      </c>
      <c r="AT135" s="2">
        <v>185</v>
      </c>
      <c r="AU135" s="2">
        <v>212</v>
      </c>
      <c r="AV135" s="2">
        <v>10</v>
      </c>
      <c r="AW135" s="2">
        <v>7</v>
      </c>
      <c r="AX135" s="2">
        <v>45</v>
      </c>
      <c r="AY135" s="2">
        <v>4517</v>
      </c>
    </row>
    <row r="136" spans="1:51" x14ac:dyDescent="0.25">
      <c r="A136" s="2" t="s">
        <v>254</v>
      </c>
      <c r="B136" s="2">
        <v>2019</v>
      </c>
      <c r="C136" s="2">
        <v>1</v>
      </c>
      <c r="D136" s="2" t="s">
        <v>101</v>
      </c>
      <c r="E136" s="2" t="s">
        <v>35</v>
      </c>
      <c r="F136" s="2">
        <v>5</v>
      </c>
      <c r="G136" s="2">
        <v>3</v>
      </c>
      <c r="H136" s="2">
        <v>62</v>
      </c>
      <c r="I136" s="2">
        <v>0</v>
      </c>
      <c r="J136" s="2">
        <v>0</v>
      </c>
      <c r="K136" s="2">
        <v>0</v>
      </c>
      <c r="L136" s="2">
        <v>33</v>
      </c>
      <c r="M136" s="2">
        <v>189</v>
      </c>
      <c r="N136" s="2">
        <v>51</v>
      </c>
      <c r="O136" s="2">
        <v>26</v>
      </c>
      <c r="P136" s="2">
        <v>9</v>
      </c>
      <c r="Q136" s="2">
        <v>16</v>
      </c>
      <c r="R136" s="2">
        <v>80</v>
      </c>
      <c r="S136" s="2">
        <v>0.21299999999999999</v>
      </c>
      <c r="T136" s="2">
        <v>0</v>
      </c>
      <c r="U136" s="2">
        <v>2</v>
      </c>
      <c r="V136" s="2">
        <v>4</v>
      </c>
      <c r="W136" s="2">
        <v>3</v>
      </c>
      <c r="X136" s="2">
        <v>263</v>
      </c>
      <c r="Y136" s="2">
        <v>51</v>
      </c>
      <c r="Z136" s="2">
        <v>28</v>
      </c>
      <c r="AA136" s="2">
        <v>0</v>
      </c>
      <c r="AB136" s="2">
        <v>3</v>
      </c>
      <c r="AC136" s="2">
        <v>3</v>
      </c>
      <c r="AD136" s="2" t="s">
        <v>551</v>
      </c>
      <c r="AE136" s="2" t="s">
        <v>254</v>
      </c>
      <c r="AF136" s="2">
        <v>1000</v>
      </c>
      <c r="AG136" s="2" t="s">
        <v>1030</v>
      </c>
      <c r="AH136" s="1" t="s">
        <v>1031</v>
      </c>
      <c r="AI136" s="1" t="s">
        <v>26</v>
      </c>
      <c r="AJ136" s="1">
        <v>1.0634920634920635</v>
      </c>
      <c r="AK136" s="1">
        <v>11.428571428571427</v>
      </c>
      <c r="AL136" s="1">
        <v>3.0483870967741935</v>
      </c>
      <c r="AM136" s="1">
        <v>45</v>
      </c>
      <c r="AN136" s="1">
        <v>18</v>
      </c>
      <c r="AO136" s="1" t="s">
        <v>1032</v>
      </c>
      <c r="AP136" s="1">
        <v>11</v>
      </c>
      <c r="AQ136" s="1">
        <v>0</v>
      </c>
      <c r="AR136" s="1">
        <v>3.71</v>
      </c>
      <c r="AS136" s="1">
        <v>175</v>
      </c>
      <c r="AT136" s="1">
        <v>187</v>
      </c>
      <c r="AU136" s="1">
        <v>213</v>
      </c>
      <c r="AV136" s="1">
        <v>10</v>
      </c>
      <c r="AW136" s="1">
        <v>7</v>
      </c>
      <c r="AX136" s="1">
        <v>15</v>
      </c>
      <c r="AY136" s="1">
        <v>4518</v>
      </c>
    </row>
    <row r="137" spans="1:51" x14ac:dyDescent="0.25">
      <c r="A137" s="2" t="s">
        <v>255</v>
      </c>
      <c r="B137" s="2">
        <v>2019</v>
      </c>
      <c r="C137" s="2">
        <v>1</v>
      </c>
      <c r="D137" s="2" t="s">
        <v>101</v>
      </c>
      <c r="E137" s="2" t="s">
        <v>35</v>
      </c>
      <c r="F137" s="2">
        <v>4</v>
      </c>
      <c r="G137" s="2">
        <v>4</v>
      </c>
      <c r="H137" s="2">
        <v>32</v>
      </c>
      <c r="I137" s="2">
        <v>15</v>
      </c>
      <c r="J137" s="2">
        <v>0</v>
      </c>
      <c r="K137" s="2">
        <v>0</v>
      </c>
      <c r="L137" s="2">
        <v>0</v>
      </c>
      <c r="M137" s="2">
        <v>272</v>
      </c>
      <c r="N137" s="2">
        <v>84</v>
      </c>
      <c r="O137" s="2">
        <v>35</v>
      </c>
      <c r="P137" s="2">
        <v>11</v>
      </c>
      <c r="Q137" s="2">
        <v>20</v>
      </c>
      <c r="R137" s="2">
        <v>93</v>
      </c>
      <c r="S137" s="2">
        <v>0.24399999999999999</v>
      </c>
      <c r="T137" s="2">
        <v>0</v>
      </c>
      <c r="U137" s="2">
        <v>4</v>
      </c>
      <c r="V137" s="2">
        <v>2</v>
      </c>
      <c r="W137" s="2">
        <v>0</v>
      </c>
      <c r="X137" s="2">
        <v>370</v>
      </c>
      <c r="Y137" s="2">
        <v>4</v>
      </c>
      <c r="Z137" s="2">
        <v>40</v>
      </c>
      <c r="AA137" s="2">
        <v>0</v>
      </c>
      <c r="AB137" s="2">
        <v>4</v>
      </c>
      <c r="AC137" s="2">
        <v>5</v>
      </c>
      <c r="AD137" s="2" t="s">
        <v>552</v>
      </c>
      <c r="AE137" s="2"/>
      <c r="AF137" s="2">
        <v>272</v>
      </c>
      <c r="AG137" s="2" t="s">
        <v>840</v>
      </c>
      <c r="AH137" s="1" t="s">
        <v>1033</v>
      </c>
      <c r="AI137" s="1" t="s">
        <v>26</v>
      </c>
      <c r="AJ137" s="1">
        <v>1.1470588235294117</v>
      </c>
      <c r="AK137" s="1">
        <v>9.2316176470588225</v>
      </c>
      <c r="AL137" s="1">
        <v>8.5</v>
      </c>
      <c r="AM137" s="1">
        <v>45</v>
      </c>
      <c r="AN137" s="1">
        <v>19</v>
      </c>
      <c r="AO137" s="1" t="s">
        <v>1034</v>
      </c>
      <c r="AP137" s="1">
        <v>9</v>
      </c>
      <c r="AQ137" s="1">
        <v>0</v>
      </c>
      <c r="AR137" s="1">
        <v>3.47</v>
      </c>
      <c r="AS137" s="1">
        <v>172</v>
      </c>
      <c r="AT137" s="1">
        <v>184</v>
      </c>
      <c r="AU137" s="1">
        <v>210</v>
      </c>
      <c r="AV137" s="1">
        <v>9</v>
      </c>
      <c r="AW137" s="1">
        <v>6</v>
      </c>
      <c r="AX137" s="1">
        <v>15</v>
      </c>
      <c r="AY137" s="1">
        <v>4519</v>
      </c>
    </row>
    <row r="138" spans="1:51" x14ac:dyDescent="0.25">
      <c r="A138" s="2" t="s">
        <v>256</v>
      </c>
      <c r="B138" s="2">
        <v>2019</v>
      </c>
      <c r="C138" s="2">
        <v>1</v>
      </c>
      <c r="D138" s="2" t="s">
        <v>101</v>
      </c>
      <c r="E138" s="2" t="s">
        <v>35</v>
      </c>
      <c r="F138" s="2">
        <v>4</v>
      </c>
      <c r="G138" s="2">
        <v>3</v>
      </c>
      <c r="H138" s="2">
        <v>37</v>
      </c>
      <c r="I138" s="2">
        <v>8</v>
      </c>
      <c r="J138" s="2">
        <v>0</v>
      </c>
      <c r="K138" s="2">
        <v>0</v>
      </c>
      <c r="L138" s="2">
        <v>4</v>
      </c>
      <c r="M138" s="2">
        <v>239</v>
      </c>
      <c r="N138" s="2">
        <v>59</v>
      </c>
      <c r="O138" s="2">
        <v>22</v>
      </c>
      <c r="P138" s="2">
        <v>7</v>
      </c>
      <c r="Q138" s="2">
        <v>27</v>
      </c>
      <c r="R138" s="2">
        <v>85</v>
      </c>
      <c r="S138" s="2">
        <v>0.20100000000000001</v>
      </c>
      <c r="T138" s="2">
        <v>1</v>
      </c>
      <c r="U138" s="2">
        <v>2</v>
      </c>
      <c r="V138" s="2">
        <v>5</v>
      </c>
      <c r="W138" s="2">
        <v>1</v>
      </c>
      <c r="X138" s="2">
        <v>326</v>
      </c>
      <c r="Y138" s="2">
        <v>7</v>
      </c>
      <c r="Z138" s="2">
        <v>28</v>
      </c>
      <c r="AA138" s="2">
        <v>0</v>
      </c>
      <c r="AB138" s="2">
        <v>1</v>
      </c>
      <c r="AC138" s="2">
        <v>5</v>
      </c>
      <c r="AD138" s="2" t="s">
        <v>553</v>
      </c>
      <c r="AE138" s="2"/>
      <c r="AF138" s="2">
        <v>239</v>
      </c>
      <c r="AG138" s="2" t="s">
        <v>757</v>
      </c>
      <c r="AH138" s="2" t="s">
        <v>1035</v>
      </c>
      <c r="AI138" s="2" t="s">
        <v>6</v>
      </c>
      <c r="AJ138" s="2">
        <v>1.0794979079497908</v>
      </c>
      <c r="AK138" s="2">
        <v>9.6025104602510449</v>
      </c>
      <c r="AL138" s="2">
        <v>6.4594594594594597</v>
      </c>
      <c r="AM138" s="2">
        <v>45</v>
      </c>
      <c r="AN138" s="2">
        <v>20</v>
      </c>
      <c r="AO138" s="2" t="s">
        <v>1036</v>
      </c>
      <c r="AP138" s="2">
        <v>10</v>
      </c>
      <c r="AQ138" s="2">
        <v>1</v>
      </c>
      <c r="AR138" s="2">
        <v>2.4900000000000002</v>
      </c>
      <c r="AS138" s="2">
        <v>173</v>
      </c>
      <c r="AT138" s="2">
        <v>184</v>
      </c>
      <c r="AU138" s="2">
        <v>211</v>
      </c>
      <c r="AV138" s="2">
        <v>7</v>
      </c>
      <c r="AW138" s="2">
        <v>10</v>
      </c>
      <c r="AX138" s="2">
        <v>15</v>
      </c>
      <c r="AY138" s="2">
        <v>4520</v>
      </c>
    </row>
    <row r="139" spans="1:51" x14ac:dyDescent="0.25">
      <c r="A139" s="2" t="s">
        <v>257</v>
      </c>
      <c r="B139" s="2">
        <v>2019</v>
      </c>
      <c r="C139" s="2">
        <v>1</v>
      </c>
      <c r="D139" s="2" t="s">
        <v>101</v>
      </c>
      <c r="E139" s="2" t="s">
        <v>35</v>
      </c>
      <c r="F139" s="2">
        <v>7</v>
      </c>
      <c r="G139" s="2">
        <v>2</v>
      </c>
      <c r="H139" s="2">
        <v>71</v>
      </c>
      <c r="I139" s="2">
        <v>0</v>
      </c>
      <c r="J139" s="2">
        <v>0</v>
      </c>
      <c r="K139" s="2">
        <v>0</v>
      </c>
      <c r="L139" s="2">
        <v>1</v>
      </c>
      <c r="M139" s="2">
        <v>209</v>
      </c>
      <c r="N139" s="2">
        <v>43</v>
      </c>
      <c r="O139" s="2">
        <v>24</v>
      </c>
      <c r="P139" s="2">
        <v>6</v>
      </c>
      <c r="Q139" s="2">
        <v>23</v>
      </c>
      <c r="R139" s="2">
        <v>69</v>
      </c>
      <c r="S139" s="2">
        <v>0.17399999999999999</v>
      </c>
      <c r="T139" s="2">
        <v>1</v>
      </c>
      <c r="U139" s="2">
        <v>0</v>
      </c>
      <c r="V139" s="2">
        <v>4</v>
      </c>
      <c r="W139" s="2">
        <v>0</v>
      </c>
      <c r="X139" s="2">
        <v>276</v>
      </c>
      <c r="Y139" s="2">
        <v>9</v>
      </c>
      <c r="Z139" s="2">
        <v>30</v>
      </c>
      <c r="AA139" s="2">
        <v>2</v>
      </c>
      <c r="AB139" s="2">
        <v>0</v>
      </c>
      <c r="AC139" s="2">
        <v>7</v>
      </c>
      <c r="AD139" s="2" t="s">
        <v>554</v>
      </c>
      <c r="AE139" s="2"/>
      <c r="AF139" s="2">
        <v>209</v>
      </c>
      <c r="AG139" s="2" t="s">
        <v>1037</v>
      </c>
      <c r="AH139" s="2" t="s">
        <v>1038</v>
      </c>
      <c r="AI139" s="2" t="s">
        <v>26</v>
      </c>
      <c r="AJ139" s="2">
        <v>0.94736842105263153</v>
      </c>
      <c r="AK139" s="2">
        <v>8.9138755980861237</v>
      </c>
      <c r="AL139" s="2">
        <v>2.943661971830986</v>
      </c>
      <c r="AM139" s="2">
        <v>45</v>
      </c>
      <c r="AN139" s="2">
        <v>21</v>
      </c>
      <c r="AO139" s="2" t="s">
        <v>1039</v>
      </c>
      <c r="AP139" s="2">
        <v>12</v>
      </c>
      <c r="AQ139" s="2">
        <v>0</v>
      </c>
      <c r="AR139" s="2">
        <v>3.1</v>
      </c>
      <c r="AS139" s="2">
        <v>171</v>
      </c>
      <c r="AT139" s="2">
        <v>183</v>
      </c>
      <c r="AU139" s="2">
        <v>210</v>
      </c>
      <c r="AV139" s="2">
        <v>12</v>
      </c>
      <c r="AW139" s="2">
        <v>8</v>
      </c>
      <c r="AX139" s="2">
        <v>15</v>
      </c>
      <c r="AY139" s="2">
        <v>4521</v>
      </c>
    </row>
    <row r="140" spans="1:51" x14ac:dyDescent="0.25">
      <c r="A140" s="2" t="s">
        <v>258</v>
      </c>
      <c r="B140" s="2">
        <v>2019</v>
      </c>
      <c r="C140" s="2">
        <v>1</v>
      </c>
      <c r="D140" s="2" t="s">
        <v>101</v>
      </c>
      <c r="E140" s="2" t="s">
        <v>35</v>
      </c>
      <c r="F140" s="2">
        <v>1</v>
      </c>
      <c r="G140" s="2">
        <v>4</v>
      </c>
      <c r="H140" s="2">
        <v>64</v>
      </c>
      <c r="I140" s="2">
        <v>0</v>
      </c>
      <c r="J140" s="2">
        <v>0</v>
      </c>
      <c r="K140" s="2">
        <v>0</v>
      </c>
      <c r="L140" s="2">
        <v>0</v>
      </c>
      <c r="M140" s="2">
        <v>187</v>
      </c>
      <c r="N140" s="2">
        <v>40</v>
      </c>
      <c r="O140" s="2">
        <v>25</v>
      </c>
      <c r="P140" s="2">
        <v>15</v>
      </c>
      <c r="Q140" s="2">
        <v>14</v>
      </c>
      <c r="R140" s="2">
        <v>66</v>
      </c>
      <c r="S140" s="2">
        <v>0.17799999999999999</v>
      </c>
      <c r="T140" s="2">
        <v>2</v>
      </c>
      <c r="U140" s="2">
        <v>1</v>
      </c>
      <c r="V140" s="2">
        <v>6</v>
      </c>
      <c r="W140" s="2">
        <v>1</v>
      </c>
      <c r="X140" s="2">
        <v>247</v>
      </c>
      <c r="Y140" s="2">
        <v>22</v>
      </c>
      <c r="Z140" s="2">
        <v>28</v>
      </c>
      <c r="AA140" s="2">
        <v>1</v>
      </c>
      <c r="AB140" s="2">
        <v>1</v>
      </c>
      <c r="AC140" s="2">
        <v>1</v>
      </c>
      <c r="AD140" s="2" t="s">
        <v>555</v>
      </c>
      <c r="AE140" s="2"/>
      <c r="AF140" s="2">
        <v>187</v>
      </c>
      <c r="AG140" s="2" t="s">
        <v>1040</v>
      </c>
      <c r="AH140" s="2" t="s">
        <v>1041</v>
      </c>
      <c r="AI140" s="2" t="s">
        <v>26</v>
      </c>
      <c r="AJ140" s="2">
        <v>0.86631016042780751</v>
      </c>
      <c r="AK140" s="2">
        <v>9.5294117647058822</v>
      </c>
      <c r="AL140" s="2">
        <v>2.921875</v>
      </c>
      <c r="AM140" s="2">
        <v>45</v>
      </c>
      <c r="AN140" s="2">
        <v>22</v>
      </c>
      <c r="AO140" s="2" t="s">
        <v>1042</v>
      </c>
      <c r="AP140" s="2">
        <v>12</v>
      </c>
      <c r="AQ140" s="2">
        <v>0</v>
      </c>
      <c r="AR140" s="2">
        <v>3.61</v>
      </c>
      <c r="AS140" s="2">
        <v>173</v>
      </c>
      <c r="AT140" s="2">
        <v>184</v>
      </c>
      <c r="AU140" s="2">
        <v>211</v>
      </c>
      <c r="AV140" s="2">
        <v>13</v>
      </c>
      <c r="AW140" s="2">
        <v>9</v>
      </c>
      <c r="AX140" s="2">
        <v>15</v>
      </c>
      <c r="AY140" s="2">
        <v>4522</v>
      </c>
    </row>
    <row r="141" spans="1:51" x14ac:dyDescent="0.25">
      <c r="A141" s="2" t="s">
        <v>259</v>
      </c>
      <c r="B141" s="2">
        <v>2019</v>
      </c>
      <c r="C141" s="2">
        <v>1</v>
      </c>
      <c r="D141" s="2" t="s">
        <v>101</v>
      </c>
      <c r="E141" s="2" t="s">
        <v>35</v>
      </c>
      <c r="F141" s="2">
        <v>4</v>
      </c>
      <c r="G141" s="2">
        <v>1</v>
      </c>
      <c r="H141" s="2">
        <v>13</v>
      </c>
      <c r="I141" s="2">
        <v>13</v>
      </c>
      <c r="J141" s="2">
        <v>0</v>
      </c>
      <c r="K141" s="2">
        <v>0</v>
      </c>
      <c r="L141" s="2">
        <v>0</v>
      </c>
      <c r="M141" s="2">
        <v>176</v>
      </c>
      <c r="N141" s="2">
        <v>48</v>
      </c>
      <c r="O141" s="2">
        <v>16</v>
      </c>
      <c r="P141" s="2">
        <v>10</v>
      </c>
      <c r="Q141" s="2">
        <v>18</v>
      </c>
      <c r="R141" s="2">
        <v>72</v>
      </c>
      <c r="S141" s="2">
        <v>0.223</v>
      </c>
      <c r="T141" s="2">
        <v>2</v>
      </c>
      <c r="U141" s="2">
        <v>0</v>
      </c>
      <c r="V141" s="2">
        <v>4</v>
      </c>
      <c r="W141" s="2">
        <v>0</v>
      </c>
      <c r="X141" s="2">
        <v>242</v>
      </c>
      <c r="Y141" s="2">
        <v>0</v>
      </c>
      <c r="Z141" s="2">
        <v>20</v>
      </c>
      <c r="AA141" s="2">
        <v>4</v>
      </c>
      <c r="AB141" s="2">
        <v>1</v>
      </c>
      <c r="AC141" s="2">
        <v>5</v>
      </c>
      <c r="AD141" s="2" t="s">
        <v>556</v>
      </c>
      <c r="AE141" s="2"/>
      <c r="AF141" s="2">
        <v>176</v>
      </c>
      <c r="AG141" s="2" t="s">
        <v>1043</v>
      </c>
      <c r="AH141" s="2" t="s">
        <v>1044</v>
      </c>
      <c r="AI141" s="2" t="s">
        <v>6</v>
      </c>
      <c r="AJ141" s="2">
        <v>1.125</v>
      </c>
      <c r="AK141" s="2">
        <v>11.045454545454545</v>
      </c>
      <c r="AL141" s="2">
        <v>13.538461538461538</v>
      </c>
      <c r="AM141" s="2">
        <v>45</v>
      </c>
      <c r="AN141" s="2">
        <v>23</v>
      </c>
      <c r="AO141" s="2" t="s">
        <v>1045</v>
      </c>
      <c r="AP141" s="2">
        <v>9</v>
      </c>
      <c r="AQ141" s="2">
        <v>1</v>
      </c>
      <c r="AR141" s="2">
        <v>2.4500000000000002</v>
      </c>
      <c r="AS141" s="2">
        <v>174</v>
      </c>
      <c r="AT141" s="2">
        <v>187</v>
      </c>
      <c r="AU141" s="2">
        <v>213</v>
      </c>
      <c r="AV141" s="2">
        <v>6</v>
      </c>
      <c r="AW141" s="2">
        <v>10</v>
      </c>
      <c r="AX141" s="2">
        <v>15</v>
      </c>
      <c r="AY141" s="2">
        <v>4523</v>
      </c>
    </row>
    <row r="142" spans="1:51" x14ac:dyDescent="0.25">
      <c r="A142" s="2" t="s">
        <v>95</v>
      </c>
      <c r="B142" s="2">
        <v>2019</v>
      </c>
      <c r="C142" s="2">
        <v>1</v>
      </c>
      <c r="D142" s="2" t="s">
        <v>96</v>
      </c>
      <c r="E142" s="2" t="s">
        <v>35</v>
      </c>
      <c r="F142" s="2">
        <v>6</v>
      </c>
      <c r="G142" s="2">
        <v>14</v>
      </c>
      <c r="H142" s="2">
        <v>32</v>
      </c>
      <c r="I142" s="2">
        <v>32</v>
      </c>
      <c r="J142" s="2">
        <v>2</v>
      </c>
      <c r="K142" s="2">
        <v>2</v>
      </c>
      <c r="L142" s="2">
        <v>0</v>
      </c>
      <c r="M142" s="2">
        <v>592</v>
      </c>
      <c r="N142" s="2">
        <v>179</v>
      </c>
      <c r="O142" s="2">
        <v>85</v>
      </c>
      <c r="P142" s="2">
        <v>23</v>
      </c>
      <c r="Q142" s="2">
        <v>81</v>
      </c>
      <c r="R142" s="2">
        <v>151</v>
      </c>
      <c r="S142" s="2">
        <v>0.24099999999999999</v>
      </c>
      <c r="T142" s="2">
        <v>5</v>
      </c>
      <c r="U142" s="2">
        <v>4</v>
      </c>
      <c r="V142" s="2">
        <v>8</v>
      </c>
      <c r="W142" s="2">
        <v>1</v>
      </c>
      <c r="X142" s="2">
        <v>838</v>
      </c>
      <c r="Y142" s="2">
        <v>0</v>
      </c>
      <c r="Z142" s="2">
        <v>94</v>
      </c>
      <c r="AA142" s="2">
        <v>5</v>
      </c>
      <c r="AB142" s="2">
        <v>1</v>
      </c>
      <c r="AC142" s="2">
        <v>23</v>
      </c>
      <c r="AD142" s="2" t="s">
        <v>405</v>
      </c>
      <c r="AE142" s="2"/>
      <c r="AF142" s="2"/>
      <c r="AG142" s="2" t="s">
        <v>1046</v>
      </c>
      <c r="AH142" s="2" t="s">
        <v>1047</v>
      </c>
      <c r="AI142" s="2" t="s">
        <v>26</v>
      </c>
      <c r="AJ142" s="2">
        <v>1.3175675675675675</v>
      </c>
      <c r="AK142" s="2">
        <v>6.8868243243243237</v>
      </c>
      <c r="AL142" s="2">
        <v>18.5</v>
      </c>
      <c r="AM142" s="2">
        <v>37</v>
      </c>
      <c r="AN142" s="2">
        <v>14</v>
      </c>
      <c r="AO142" s="2" t="s">
        <v>1048</v>
      </c>
      <c r="AP142" s="2">
        <v>6</v>
      </c>
      <c r="AQ142" s="2">
        <v>0</v>
      </c>
      <c r="AR142" s="2">
        <v>3.88</v>
      </c>
      <c r="AS142" s="2">
        <v>164</v>
      </c>
      <c r="AT142" s="2">
        <v>177</v>
      </c>
      <c r="AU142" s="2">
        <v>204</v>
      </c>
      <c r="AV142" s="2">
        <v>7</v>
      </c>
      <c r="AW142" s="2">
        <v>5</v>
      </c>
      <c r="AX142" s="2">
        <v>52</v>
      </c>
      <c r="AY142" s="2">
        <v>3714</v>
      </c>
    </row>
    <row r="143" spans="1:51" x14ac:dyDescent="0.25">
      <c r="A143" s="2" t="s">
        <v>97</v>
      </c>
      <c r="B143" s="2">
        <v>2019</v>
      </c>
      <c r="C143" s="2">
        <v>1</v>
      </c>
      <c r="D143" s="2" t="s">
        <v>96</v>
      </c>
      <c r="E143" s="2" t="s">
        <v>35</v>
      </c>
      <c r="F143" s="2">
        <v>10</v>
      </c>
      <c r="G143" s="2">
        <v>11</v>
      </c>
      <c r="H143" s="2">
        <v>28</v>
      </c>
      <c r="I143" s="2">
        <v>28</v>
      </c>
      <c r="J143" s="2">
        <v>0</v>
      </c>
      <c r="K143" s="2">
        <v>0</v>
      </c>
      <c r="L143" s="2">
        <v>0</v>
      </c>
      <c r="M143" s="2">
        <v>460</v>
      </c>
      <c r="N143" s="2">
        <v>128</v>
      </c>
      <c r="O143" s="2">
        <v>77</v>
      </c>
      <c r="P143" s="2">
        <v>33</v>
      </c>
      <c r="Q143" s="2">
        <v>60</v>
      </c>
      <c r="R143" s="2">
        <v>168</v>
      </c>
      <c r="S143" s="2">
        <v>0.223</v>
      </c>
      <c r="T143" s="2">
        <v>2</v>
      </c>
      <c r="U143" s="2">
        <v>6</v>
      </c>
      <c r="V143" s="2">
        <v>6</v>
      </c>
      <c r="W143" s="2">
        <v>1</v>
      </c>
      <c r="X143" s="2">
        <v>646</v>
      </c>
      <c r="Y143" s="2">
        <v>0</v>
      </c>
      <c r="Z143" s="2">
        <v>82</v>
      </c>
      <c r="AA143" s="2">
        <v>2</v>
      </c>
      <c r="AB143" s="2">
        <v>5</v>
      </c>
      <c r="AC143" s="2">
        <v>5</v>
      </c>
      <c r="AD143" s="2" t="s">
        <v>406</v>
      </c>
      <c r="AE143" s="2"/>
      <c r="AF143" s="2"/>
      <c r="AG143" s="2" t="s">
        <v>1049</v>
      </c>
      <c r="AH143" s="2" t="s">
        <v>719</v>
      </c>
      <c r="AI143" s="2" t="s">
        <v>6</v>
      </c>
      <c r="AJ143" s="2">
        <v>1.2260869565217392</v>
      </c>
      <c r="AK143" s="2">
        <v>9.8608695652173903</v>
      </c>
      <c r="AL143" s="2">
        <v>16.428571428571427</v>
      </c>
      <c r="AM143" s="2">
        <v>37</v>
      </c>
      <c r="AN143" s="2">
        <v>15</v>
      </c>
      <c r="AO143" s="2" t="s">
        <v>1050</v>
      </c>
      <c r="AP143" s="2">
        <v>7</v>
      </c>
      <c r="AQ143" s="2">
        <v>1</v>
      </c>
      <c r="AR143" s="2">
        <v>4.5199999999999996</v>
      </c>
      <c r="AS143" s="2">
        <v>173</v>
      </c>
      <c r="AT143" s="2">
        <v>185</v>
      </c>
      <c r="AU143" s="2">
        <v>211</v>
      </c>
      <c r="AV143" s="2">
        <v>6</v>
      </c>
      <c r="AW143" s="2">
        <v>8</v>
      </c>
      <c r="AX143" s="2">
        <v>49</v>
      </c>
      <c r="AY143" s="2">
        <v>3715</v>
      </c>
    </row>
    <row r="144" spans="1:51" x14ac:dyDescent="0.25">
      <c r="A144" s="2" t="s">
        <v>98</v>
      </c>
      <c r="B144" s="2">
        <v>2019</v>
      </c>
      <c r="C144" s="2">
        <v>1</v>
      </c>
      <c r="D144" s="2" t="s">
        <v>96</v>
      </c>
      <c r="E144" s="2" t="s">
        <v>35</v>
      </c>
      <c r="F144" s="2">
        <v>5</v>
      </c>
      <c r="G144" s="2">
        <v>8</v>
      </c>
      <c r="H144" s="2">
        <v>21</v>
      </c>
      <c r="I144" s="2">
        <v>21</v>
      </c>
      <c r="J144" s="2">
        <v>0</v>
      </c>
      <c r="K144" s="2">
        <v>0</v>
      </c>
      <c r="L144" s="2">
        <v>0</v>
      </c>
      <c r="M144" s="2">
        <v>334</v>
      </c>
      <c r="N144" s="2">
        <v>111</v>
      </c>
      <c r="O144" s="2">
        <v>63</v>
      </c>
      <c r="P144" s="2">
        <v>15</v>
      </c>
      <c r="Q144" s="2">
        <v>27</v>
      </c>
      <c r="R144" s="2">
        <v>95</v>
      </c>
      <c r="S144" s="2">
        <v>0.26100000000000001</v>
      </c>
      <c r="T144" s="2">
        <v>3</v>
      </c>
      <c r="U144" s="2">
        <v>6</v>
      </c>
      <c r="V144" s="2">
        <v>11</v>
      </c>
      <c r="W144" s="2">
        <v>2</v>
      </c>
      <c r="X144" s="2">
        <v>469</v>
      </c>
      <c r="Y144" s="2">
        <v>0</v>
      </c>
      <c r="Z144" s="2">
        <v>64</v>
      </c>
      <c r="AA144" s="2">
        <v>4</v>
      </c>
      <c r="AB144" s="2">
        <v>2</v>
      </c>
      <c r="AC144" s="2">
        <v>10</v>
      </c>
      <c r="AD144" s="2" t="s">
        <v>407</v>
      </c>
      <c r="AE144" s="2"/>
      <c r="AF144" s="2"/>
      <c r="AG144" s="2" t="s">
        <v>1051</v>
      </c>
      <c r="AH144" s="1" t="s">
        <v>755</v>
      </c>
      <c r="AI144" s="1" t="s">
        <v>26</v>
      </c>
      <c r="AJ144" s="1">
        <v>1.2395209580838324</v>
      </c>
      <c r="AK144" s="1">
        <v>7.6796407185628741</v>
      </c>
      <c r="AL144" s="1">
        <v>15.904761904761905</v>
      </c>
      <c r="AM144" s="1">
        <v>37</v>
      </c>
      <c r="AN144" s="1">
        <v>16</v>
      </c>
      <c r="AO144" s="1" t="s">
        <v>1052</v>
      </c>
      <c r="AP144" s="1">
        <v>7</v>
      </c>
      <c r="AQ144" s="1">
        <v>0</v>
      </c>
      <c r="AR144" s="1">
        <v>5.09</v>
      </c>
      <c r="AS144" s="1">
        <v>167</v>
      </c>
      <c r="AT144" s="1">
        <v>180</v>
      </c>
      <c r="AU144" s="1">
        <v>206</v>
      </c>
      <c r="AV144" s="1">
        <v>8</v>
      </c>
      <c r="AW144" s="1">
        <v>6</v>
      </c>
      <c r="AX144" s="1">
        <v>49</v>
      </c>
      <c r="AY144" s="1">
        <v>3716</v>
      </c>
    </row>
    <row r="145" spans="1:51" x14ac:dyDescent="0.25">
      <c r="A145" s="2" t="s">
        <v>99</v>
      </c>
      <c r="B145" s="2">
        <v>2019</v>
      </c>
      <c r="C145" s="2">
        <v>1</v>
      </c>
      <c r="D145" s="2" t="s">
        <v>96</v>
      </c>
      <c r="E145" s="2" t="s">
        <v>35</v>
      </c>
      <c r="F145" s="2">
        <v>3</v>
      </c>
      <c r="G145" s="2">
        <v>12</v>
      </c>
      <c r="H145" s="2">
        <v>23</v>
      </c>
      <c r="I145" s="2">
        <v>20</v>
      </c>
      <c r="J145" s="2">
        <v>0</v>
      </c>
      <c r="K145" s="2">
        <v>0</v>
      </c>
      <c r="L145" s="2">
        <v>0</v>
      </c>
      <c r="M145" s="2">
        <v>336</v>
      </c>
      <c r="N145" s="2">
        <v>104</v>
      </c>
      <c r="O145" s="2">
        <v>56</v>
      </c>
      <c r="P145" s="2">
        <v>16</v>
      </c>
      <c r="Q145" s="2">
        <v>51</v>
      </c>
      <c r="R145" s="2">
        <v>103</v>
      </c>
      <c r="S145" s="2">
        <v>0.248</v>
      </c>
      <c r="T145" s="2">
        <v>6</v>
      </c>
      <c r="U145" s="2">
        <v>4</v>
      </c>
      <c r="V145" s="2">
        <v>5</v>
      </c>
      <c r="W145" s="2">
        <v>0</v>
      </c>
      <c r="X145" s="2">
        <v>483</v>
      </c>
      <c r="Y145" s="2">
        <v>1</v>
      </c>
      <c r="Z145" s="2">
        <v>56</v>
      </c>
      <c r="AA145" s="2">
        <v>4</v>
      </c>
      <c r="AB145" s="2">
        <v>4</v>
      </c>
      <c r="AC145" s="2">
        <v>8</v>
      </c>
      <c r="AD145" s="2" t="s">
        <v>408</v>
      </c>
      <c r="AE145" s="2"/>
      <c r="AF145" s="2"/>
      <c r="AG145" s="2" t="s">
        <v>890</v>
      </c>
      <c r="AH145" s="1" t="s">
        <v>1053</v>
      </c>
      <c r="AI145" s="1" t="s">
        <v>26</v>
      </c>
      <c r="AJ145" s="1">
        <v>1.3839285714285714</v>
      </c>
      <c r="AK145" s="1">
        <v>8.2767857142857135</v>
      </c>
      <c r="AL145" s="1">
        <v>14.608695652173912</v>
      </c>
      <c r="AM145" s="1">
        <v>37</v>
      </c>
      <c r="AN145" s="1">
        <v>17</v>
      </c>
      <c r="AO145" s="1" t="s">
        <v>1053</v>
      </c>
      <c r="AP145" s="1">
        <v>5</v>
      </c>
      <c r="AQ145" s="1">
        <v>0</v>
      </c>
      <c r="AR145" s="1">
        <v>4.5</v>
      </c>
      <c r="AS145" s="1">
        <v>169</v>
      </c>
      <c r="AT145" s="1">
        <v>181</v>
      </c>
      <c r="AU145" s="1">
        <v>208</v>
      </c>
      <c r="AV145" s="1">
        <v>6</v>
      </c>
      <c r="AW145" s="1">
        <v>4</v>
      </c>
      <c r="AX145" s="1">
        <v>48</v>
      </c>
      <c r="AY145" s="1">
        <v>3717</v>
      </c>
    </row>
    <row r="146" spans="1:51" x14ac:dyDescent="0.25">
      <c r="A146" s="2" t="s">
        <v>202</v>
      </c>
      <c r="B146" s="2">
        <v>2019</v>
      </c>
      <c r="C146" s="2">
        <v>1</v>
      </c>
      <c r="D146" s="2" t="s">
        <v>96</v>
      </c>
      <c r="E146" s="2" t="s">
        <v>35</v>
      </c>
      <c r="F146" s="2">
        <v>2</v>
      </c>
      <c r="G146" s="2">
        <v>0</v>
      </c>
      <c r="H146" s="2">
        <v>38</v>
      </c>
      <c r="I146" s="2">
        <v>0</v>
      </c>
      <c r="J146" s="2">
        <v>0</v>
      </c>
      <c r="K146" s="2">
        <v>0</v>
      </c>
      <c r="L146" s="2">
        <v>17</v>
      </c>
      <c r="M146" s="2">
        <v>113</v>
      </c>
      <c r="N146" s="2">
        <v>33</v>
      </c>
      <c r="O146" s="2">
        <v>15</v>
      </c>
      <c r="P146" s="2">
        <v>4</v>
      </c>
      <c r="Q146" s="2">
        <v>13</v>
      </c>
      <c r="R146" s="2">
        <v>33</v>
      </c>
      <c r="S146" s="2">
        <v>0.23599999999999999</v>
      </c>
      <c r="T146" s="2">
        <v>3</v>
      </c>
      <c r="U146" s="2">
        <v>2</v>
      </c>
      <c r="V146" s="2">
        <v>0</v>
      </c>
      <c r="W146" s="2">
        <v>1</v>
      </c>
      <c r="X146" s="2">
        <v>156</v>
      </c>
      <c r="Y146" s="2">
        <v>28</v>
      </c>
      <c r="Z146" s="2">
        <v>18</v>
      </c>
      <c r="AA146" s="2">
        <v>0</v>
      </c>
      <c r="AB146" s="2">
        <v>3</v>
      </c>
      <c r="AC146" s="2">
        <v>4</v>
      </c>
      <c r="AD146" s="2" t="s">
        <v>605</v>
      </c>
      <c r="AE146" s="2" t="s">
        <v>202</v>
      </c>
      <c r="AF146" s="2">
        <v>1000</v>
      </c>
      <c r="AG146" s="2" t="s">
        <v>1054</v>
      </c>
      <c r="AH146" s="2" t="s">
        <v>1055</v>
      </c>
      <c r="AI146" s="2" t="s">
        <v>26</v>
      </c>
      <c r="AJ146" s="2">
        <v>1.2212389380530975</v>
      </c>
      <c r="AK146" s="2">
        <v>7.8849557522123899</v>
      </c>
      <c r="AL146" s="2">
        <v>2.9736842105263159</v>
      </c>
      <c r="AM146" s="2">
        <v>37</v>
      </c>
      <c r="AN146" s="2">
        <v>18</v>
      </c>
      <c r="AO146" s="2" t="s">
        <v>1056</v>
      </c>
      <c r="AP146" s="2">
        <v>7</v>
      </c>
      <c r="AQ146" s="2">
        <v>0</v>
      </c>
      <c r="AR146" s="2">
        <v>3.58</v>
      </c>
      <c r="AS146" s="2">
        <v>168</v>
      </c>
      <c r="AT146" s="2">
        <v>180</v>
      </c>
      <c r="AU146" s="2">
        <v>207</v>
      </c>
      <c r="AV146" s="2">
        <v>9</v>
      </c>
      <c r="AW146" s="2">
        <v>6</v>
      </c>
      <c r="AX146" s="2">
        <v>15</v>
      </c>
      <c r="AY146" s="2">
        <v>3718</v>
      </c>
    </row>
    <row r="147" spans="1:51" x14ac:dyDescent="0.25">
      <c r="A147" s="2" t="s">
        <v>307</v>
      </c>
      <c r="B147" s="2">
        <v>2019</v>
      </c>
      <c r="C147" s="2">
        <v>1</v>
      </c>
      <c r="D147" s="2" t="s">
        <v>96</v>
      </c>
      <c r="E147" s="2" t="s">
        <v>35</v>
      </c>
      <c r="F147" s="2">
        <v>4</v>
      </c>
      <c r="G147" s="2">
        <v>10</v>
      </c>
      <c r="H147" s="2">
        <v>24</v>
      </c>
      <c r="I147" s="2">
        <v>13</v>
      </c>
      <c r="J147" s="2">
        <v>0</v>
      </c>
      <c r="K147" s="2">
        <v>0</v>
      </c>
      <c r="L147" s="2">
        <v>3</v>
      </c>
      <c r="M147" s="2">
        <v>254</v>
      </c>
      <c r="N147" s="2">
        <v>99</v>
      </c>
      <c r="O147" s="2">
        <v>49</v>
      </c>
      <c r="P147" s="2">
        <v>13</v>
      </c>
      <c r="Q147" s="2">
        <v>26</v>
      </c>
      <c r="R147" s="2">
        <v>62</v>
      </c>
      <c r="S147" s="2">
        <v>0.29299999999999998</v>
      </c>
      <c r="T147" s="2">
        <v>3</v>
      </c>
      <c r="U147" s="2">
        <v>2</v>
      </c>
      <c r="V147" s="2">
        <v>2</v>
      </c>
      <c r="W147" s="2">
        <v>0</v>
      </c>
      <c r="X147" s="2">
        <v>369</v>
      </c>
      <c r="Y147" s="2">
        <v>8</v>
      </c>
      <c r="Z147" s="2">
        <v>53</v>
      </c>
      <c r="AA147" s="2">
        <v>1</v>
      </c>
      <c r="AB147" s="2">
        <v>2</v>
      </c>
      <c r="AC147" s="2">
        <v>11</v>
      </c>
      <c r="AD147" s="2" t="s">
        <v>606</v>
      </c>
      <c r="AE147" s="2"/>
      <c r="AF147" s="2">
        <v>254</v>
      </c>
      <c r="AG147" s="2" t="s">
        <v>852</v>
      </c>
      <c r="AH147" s="2" t="s">
        <v>1057</v>
      </c>
      <c r="AI147" s="2" t="s">
        <v>26</v>
      </c>
      <c r="AJ147" s="2">
        <v>1.4763779527559053</v>
      </c>
      <c r="AK147" s="2">
        <v>6.5905511811023612</v>
      </c>
      <c r="AL147" s="2">
        <v>10.583333333333334</v>
      </c>
      <c r="AM147" s="2">
        <v>37</v>
      </c>
      <c r="AN147" s="2">
        <v>19</v>
      </c>
      <c r="AO147" s="2" t="s">
        <v>1058</v>
      </c>
      <c r="AP147" s="2">
        <v>4</v>
      </c>
      <c r="AQ147" s="2">
        <v>0</v>
      </c>
      <c r="AR147" s="2">
        <v>5.21</v>
      </c>
      <c r="AS147" s="2">
        <v>163</v>
      </c>
      <c r="AT147" s="2">
        <v>176</v>
      </c>
      <c r="AU147" s="2">
        <v>202</v>
      </c>
      <c r="AV147" s="2">
        <v>5</v>
      </c>
      <c r="AW147" s="2">
        <v>4</v>
      </c>
      <c r="AX147" s="2">
        <v>15</v>
      </c>
      <c r="AY147" s="2">
        <v>3719</v>
      </c>
    </row>
    <row r="148" spans="1:51" x14ac:dyDescent="0.25">
      <c r="A148" s="2" t="s">
        <v>308</v>
      </c>
      <c r="B148" s="2">
        <v>2019</v>
      </c>
      <c r="C148" s="2">
        <v>1</v>
      </c>
      <c r="D148" s="2" t="s">
        <v>96</v>
      </c>
      <c r="E148" s="2" t="s">
        <v>35</v>
      </c>
      <c r="F148" s="2">
        <v>3</v>
      </c>
      <c r="G148" s="2">
        <v>5</v>
      </c>
      <c r="H148" s="2">
        <v>21</v>
      </c>
      <c r="I148" s="2">
        <v>15</v>
      </c>
      <c r="J148" s="2">
        <v>0</v>
      </c>
      <c r="K148" s="2">
        <v>0</v>
      </c>
      <c r="L148" s="2">
        <v>0</v>
      </c>
      <c r="M148" s="2">
        <v>247</v>
      </c>
      <c r="N148" s="2">
        <v>76</v>
      </c>
      <c r="O148" s="2">
        <v>46</v>
      </c>
      <c r="P148" s="2">
        <v>20</v>
      </c>
      <c r="Q148" s="2">
        <v>26</v>
      </c>
      <c r="R148" s="2">
        <v>85</v>
      </c>
      <c r="S148" s="2">
        <v>0.24199999999999999</v>
      </c>
      <c r="T148" s="2">
        <v>1</v>
      </c>
      <c r="U148" s="2">
        <v>2</v>
      </c>
      <c r="V148" s="2">
        <v>9</v>
      </c>
      <c r="W148" s="2">
        <v>1</v>
      </c>
      <c r="X148" s="2">
        <v>353</v>
      </c>
      <c r="Y148" s="2">
        <v>1</v>
      </c>
      <c r="Z148" s="2">
        <v>49</v>
      </c>
      <c r="AA148" s="2">
        <v>3</v>
      </c>
      <c r="AB148" s="2">
        <v>1</v>
      </c>
      <c r="AC148" s="2">
        <v>4</v>
      </c>
      <c r="AD148" s="2" t="s">
        <v>607</v>
      </c>
      <c r="AE148" s="2"/>
      <c r="AF148" s="2">
        <v>247</v>
      </c>
      <c r="AG148" s="2" t="s">
        <v>1059</v>
      </c>
      <c r="AH148" s="2" t="s">
        <v>1060</v>
      </c>
      <c r="AI148" s="2" t="s">
        <v>26</v>
      </c>
      <c r="AJ148" s="2">
        <v>1.2388663967611337</v>
      </c>
      <c r="AK148" s="2">
        <v>9.2914979757085021</v>
      </c>
      <c r="AL148" s="2">
        <v>11.761904761904763</v>
      </c>
      <c r="AM148" s="2">
        <v>37</v>
      </c>
      <c r="AN148" s="2">
        <v>20</v>
      </c>
      <c r="AO148" s="2" t="s">
        <v>1061</v>
      </c>
      <c r="AP148" s="2">
        <v>7</v>
      </c>
      <c r="AQ148" s="2">
        <v>0</v>
      </c>
      <c r="AR148" s="2">
        <v>5.03</v>
      </c>
      <c r="AS148" s="2">
        <v>172</v>
      </c>
      <c r="AT148" s="2">
        <v>184</v>
      </c>
      <c r="AU148" s="2">
        <v>210</v>
      </c>
      <c r="AV148" s="2">
        <v>8</v>
      </c>
      <c r="AW148" s="2">
        <v>6</v>
      </c>
      <c r="AX148" s="2">
        <v>15</v>
      </c>
      <c r="AY148" s="2">
        <v>3720</v>
      </c>
    </row>
    <row r="149" spans="1:51" x14ac:dyDescent="0.25">
      <c r="A149" s="2" t="s">
        <v>309</v>
      </c>
      <c r="B149" s="2">
        <v>2019</v>
      </c>
      <c r="C149" s="2">
        <v>1</v>
      </c>
      <c r="D149" s="2" t="s">
        <v>96</v>
      </c>
      <c r="E149" s="2" t="s">
        <v>35</v>
      </c>
      <c r="F149" s="2">
        <v>4</v>
      </c>
      <c r="G149" s="2">
        <v>5</v>
      </c>
      <c r="H149" s="2">
        <v>15</v>
      </c>
      <c r="I149" s="2">
        <v>15</v>
      </c>
      <c r="J149" s="2">
        <v>0</v>
      </c>
      <c r="K149" s="2">
        <v>0</v>
      </c>
      <c r="L149" s="2">
        <v>0</v>
      </c>
      <c r="M149" s="2">
        <v>236</v>
      </c>
      <c r="N149" s="2">
        <v>54</v>
      </c>
      <c r="O149" s="2">
        <v>39</v>
      </c>
      <c r="P149" s="2">
        <v>11</v>
      </c>
      <c r="Q149" s="2">
        <v>36</v>
      </c>
      <c r="R149" s="2">
        <v>82</v>
      </c>
      <c r="S149" s="2">
        <v>0.191</v>
      </c>
      <c r="T149" s="2">
        <v>1</v>
      </c>
      <c r="U149" s="2">
        <v>5</v>
      </c>
      <c r="V149" s="2">
        <v>5</v>
      </c>
      <c r="W149" s="2">
        <v>0</v>
      </c>
      <c r="X149" s="2">
        <v>325</v>
      </c>
      <c r="Y149" s="2">
        <v>0</v>
      </c>
      <c r="Z149" s="2">
        <v>42</v>
      </c>
      <c r="AA149" s="2">
        <v>0</v>
      </c>
      <c r="AB149" s="2">
        <v>2</v>
      </c>
      <c r="AC149" s="2">
        <v>5</v>
      </c>
      <c r="AD149" s="2" t="s">
        <v>608</v>
      </c>
      <c r="AE149" s="2"/>
      <c r="AF149" s="2">
        <v>236</v>
      </c>
      <c r="AG149" s="2" t="s">
        <v>940</v>
      </c>
      <c r="AH149" s="2" t="s">
        <v>1062</v>
      </c>
      <c r="AI149" s="2" t="s">
        <v>26</v>
      </c>
      <c r="AJ149" s="2">
        <v>1.1440677966101693</v>
      </c>
      <c r="AK149" s="2">
        <v>9.3813559322033893</v>
      </c>
      <c r="AL149" s="2">
        <v>15.733333333333333</v>
      </c>
      <c r="AM149" s="2">
        <v>37</v>
      </c>
      <c r="AN149" s="2">
        <v>21</v>
      </c>
      <c r="AO149" s="2" t="s">
        <v>1062</v>
      </c>
      <c r="AP149" s="2">
        <v>9</v>
      </c>
      <c r="AQ149" s="2">
        <v>0</v>
      </c>
      <c r="AR149" s="2">
        <v>4.46</v>
      </c>
      <c r="AS149" s="2">
        <v>172</v>
      </c>
      <c r="AT149" s="2">
        <v>184</v>
      </c>
      <c r="AU149" s="2">
        <v>211</v>
      </c>
      <c r="AV149" s="2">
        <v>9</v>
      </c>
      <c r="AW149" s="2">
        <v>6</v>
      </c>
      <c r="AX149" s="2">
        <v>15</v>
      </c>
      <c r="AY149" s="2">
        <v>3721</v>
      </c>
    </row>
    <row r="150" spans="1:51" x14ac:dyDescent="0.25">
      <c r="A150" s="2" t="s">
        <v>310</v>
      </c>
      <c r="B150" s="2">
        <v>2019</v>
      </c>
      <c r="C150" s="2">
        <v>1</v>
      </c>
      <c r="D150" s="2" t="s">
        <v>96</v>
      </c>
      <c r="E150" s="2" t="s">
        <v>35</v>
      </c>
      <c r="F150" s="2">
        <v>0</v>
      </c>
      <c r="G150" s="2">
        <v>1</v>
      </c>
      <c r="H150" s="2">
        <v>45</v>
      </c>
      <c r="I150" s="2">
        <v>0</v>
      </c>
      <c r="J150" s="2">
        <v>0</v>
      </c>
      <c r="K150" s="2">
        <v>0</v>
      </c>
      <c r="L150" s="2">
        <v>0</v>
      </c>
      <c r="M150" s="2">
        <v>205</v>
      </c>
      <c r="N150" s="2">
        <v>87</v>
      </c>
      <c r="O150" s="2">
        <v>50</v>
      </c>
      <c r="P150" s="2">
        <v>15</v>
      </c>
      <c r="Q150" s="2">
        <v>18</v>
      </c>
      <c r="R150" s="2">
        <v>63</v>
      </c>
      <c r="S150" s="2">
        <v>0.311</v>
      </c>
      <c r="T150" s="2">
        <v>2</v>
      </c>
      <c r="U150" s="2">
        <v>2</v>
      </c>
      <c r="V150" s="2">
        <v>5</v>
      </c>
      <c r="W150" s="2">
        <v>0</v>
      </c>
      <c r="X150" s="2">
        <v>307</v>
      </c>
      <c r="Y150" s="2">
        <v>14</v>
      </c>
      <c r="Z150" s="2">
        <v>54</v>
      </c>
      <c r="AA150" s="2">
        <v>2</v>
      </c>
      <c r="AB150" s="2">
        <v>2</v>
      </c>
      <c r="AC150" s="2">
        <v>7</v>
      </c>
      <c r="AD150" s="2" t="s">
        <v>609</v>
      </c>
      <c r="AE150" s="2"/>
      <c r="AF150" s="2">
        <v>205</v>
      </c>
      <c r="AG150" s="2" t="s">
        <v>1063</v>
      </c>
      <c r="AH150" s="2" t="s">
        <v>1064</v>
      </c>
      <c r="AI150" s="2" t="s">
        <v>6</v>
      </c>
      <c r="AJ150" s="2">
        <v>1.5365853658536586</v>
      </c>
      <c r="AK150" s="2">
        <v>8.2975609756097573</v>
      </c>
      <c r="AL150" s="2">
        <v>4.5555555555555554</v>
      </c>
      <c r="AM150" s="2">
        <v>37</v>
      </c>
      <c r="AN150" s="2">
        <v>22</v>
      </c>
      <c r="AO150" s="2" t="s">
        <v>1065</v>
      </c>
      <c r="AP150" s="2">
        <v>3</v>
      </c>
      <c r="AQ150" s="2">
        <v>1</v>
      </c>
      <c r="AR150" s="2">
        <v>6.59</v>
      </c>
      <c r="AS150" s="2">
        <v>169</v>
      </c>
      <c r="AT150" s="2">
        <v>181</v>
      </c>
      <c r="AU150" s="2">
        <v>208</v>
      </c>
      <c r="AV150" s="2">
        <v>3</v>
      </c>
      <c r="AW150" s="2">
        <v>5</v>
      </c>
      <c r="AX150" s="2">
        <v>15</v>
      </c>
      <c r="AY150" s="2">
        <v>3722</v>
      </c>
    </row>
    <row r="151" spans="1:51" x14ac:dyDescent="0.25">
      <c r="A151" s="2" t="s">
        <v>311</v>
      </c>
      <c r="B151" s="2">
        <v>2019</v>
      </c>
      <c r="C151" s="2">
        <v>1</v>
      </c>
      <c r="D151" s="2" t="s">
        <v>96</v>
      </c>
      <c r="E151" s="2" t="s">
        <v>35</v>
      </c>
      <c r="F151" s="2">
        <v>2</v>
      </c>
      <c r="G151" s="2">
        <v>11</v>
      </c>
      <c r="H151" s="2">
        <v>60</v>
      </c>
      <c r="I151" s="2">
        <v>0</v>
      </c>
      <c r="J151" s="2">
        <v>0</v>
      </c>
      <c r="K151" s="2">
        <v>0</v>
      </c>
      <c r="L151" s="2">
        <v>2</v>
      </c>
      <c r="M151" s="2">
        <v>182</v>
      </c>
      <c r="N151" s="2">
        <v>76</v>
      </c>
      <c r="O151" s="2">
        <v>44</v>
      </c>
      <c r="P151" s="2">
        <v>10</v>
      </c>
      <c r="Q151" s="2">
        <v>29</v>
      </c>
      <c r="R151" s="2">
        <v>53</v>
      </c>
      <c r="S151" s="2">
        <v>0.308</v>
      </c>
      <c r="T151" s="2">
        <v>6</v>
      </c>
      <c r="U151" s="2">
        <v>2</v>
      </c>
      <c r="V151" s="2">
        <v>3</v>
      </c>
      <c r="W151" s="2">
        <v>0</v>
      </c>
      <c r="X151" s="2">
        <v>283</v>
      </c>
      <c r="Y151" s="2">
        <v>18</v>
      </c>
      <c r="Z151" s="2">
        <v>45</v>
      </c>
      <c r="AA151" s="2">
        <v>2</v>
      </c>
      <c r="AB151" s="2">
        <v>1</v>
      </c>
      <c r="AC151" s="2">
        <v>4</v>
      </c>
      <c r="AD151" s="2" t="s">
        <v>610</v>
      </c>
      <c r="AE151" s="2"/>
      <c r="AF151" s="2">
        <v>182</v>
      </c>
      <c r="AG151" s="2" t="s">
        <v>905</v>
      </c>
      <c r="AH151" s="2" t="s">
        <v>1066</v>
      </c>
      <c r="AI151" s="2" t="s">
        <v>6</v>
      </c>
      <c r="AJ151" s="2">
        <v>1.7307692307692308</v>
      </c>
      <c r="AK151" s="2">
        <v>7.8626373626373631</v>
      </c>
      <c r="AL151" s="2">
        <v>3.0333333333333332</v>
      </c>
      <c r="AM151" s="2">
        <v>37</v>
      </c>
      <c r="AN151" s="2">
        <v>23</v>
      </c>
      <c r="AO151" s="2" t="s">
        <v>1067</v>
      </c>
      <c r="AP151" s="2">
        <v>2</v>
      </c>
      <c r="AQ151" s="2">
        <v>1</v>
      </c>
      <c r="AR151" s="2">
        <v>6.53</v>
      </c>
      <c r="AS151" s="2">
        <v>168</v>
      </c>
      <c r="AT151" s="2">
        <v>180</v>
      </c>
      <c r="AU151" s="2">
        <v>207</v>
      </c>
      <c r="AV151" s="2">
        <v>1</v>
      </c>
      <c r="AW151" s="2">
        <v>2</v>
      </c>
      <c r="AX151" s="2">
        <v>15</v>
      </c>
      <c r="AY151" s="2">
        <v>3723</v>
      </c>
    </row>
    <row r="152" spans="1:51" x14ac:dyDescent="0.25">
      <c r="A152" s="2" t="s">
        <v>90</v>
      </c>
      <c r="B152" s="2">
        <v>2019</v>
      </c>
      <c r="C152" s="2">
        <v>1</v>
      </c>
      <c r="D152" s="2" t="s">
        <v>91</v>
      </c>
      <c r="E152" s="2" t="s">
        <v>35</v>
      </c>
      <c r="F152" s="2">
        <v>10</v>
      </c>
      <c r="G152" s="2">
        <v>7</v>
      </c>
      <c r="H152" s="2">
        <v>31</v>
      </c>
      <c r="I152" s="2">
        <v>31</v>
      </c>
      <c r="J152" s="2">
        <v>0</v>
      </c>
      <c r="K152" s="2">
        <v>0</v>
      </c>
      <c r="L152" s="2">
        <v>0</v>
      </c>
      <c r="M152" s="2">
        <v>479</v>
      </c>
      <c r="N152" s="2">
        <v>155</v>
      </c>
      <c r="O152" s="2">
        <v>63</v>
      </c>
      <c r="P152" s="2">
        <v>20</v>
      </c>
      <c r="Q152" s="2">
        <v>51</v>
      </c>
      <c r="R152" s="2">
        <v>102</v>
      </c>
      <c r="S152" s="2">
        <v>0.25600000000000001</v>
      </c>
      <c r="T152" s="2">
        <v>0</v>
      </c>
      <c r="U152" s="2">
        <v>4</v>
      </c>
      <c r="V152" s="2">
        <v>2</v>
      </c>
      <c r="W152" s="2">
        <v>0</v>
      </c>
      <c r="X152" s="2">
        <v>672</v>
      </c>
      <c r="Y152" s="2">
        <v>0</v>
      </c>
      <c r="Z152" s="2">
        <v>73</v>
      </c>
      <c r="AA152" s="2">
        <v>7</v>
      </c>
      <c r="AB152" s="2">
        <v>5</v>
      </c>
      <c r="AC152" s="2">
        <v>14</v>
      </c>
      <c r="AD152" s="2" t="s">
        <v>401</v>
      </c>
      <c r="AE152" s="2"/>
      <c r="AF152" s="2"/>
      <c r="AG152" s="2" t="s">
        <v>898</v>
      </c>
      <c r="AH152" s="2" t="s">
        <v>1068</v>
      </c>
      <c r="AI152" s="2" t="s">
        <v>26</v>
      </c>
      <c r="AJ152" s="2">
        <v>1.2901878914405012</v>
      </c>
      <c r="AK152" s="2">
        <v>5.7494780793319418</v>
      </c>
      <c r="AL152" s="2">
        <v>15.451612903225806</v>
      </c>
      <c r="AM152" s="2">
        <v>44</v>
      </c>
      <c r="AN152" s="2">
        <v>14</v>
      </c>
      <c r="AO152" s="2" t="s">
        <v>1069</v>
      </c>
      <c r="AP152" s="2">
        <v>6</v>
      </c>
      <c r="AQ152" s="2">
        <v>0</v>
      </c>
      <c r="AR152" s="2">
        <v>3.55</v>
      </c>
      <c r="AS152" s="2">
        <v>158</v>
      </c>
      <c r="AT152" s="2">
        <v>173</v>
      </c>
      <c r="AU152" s="2">
        <v>198</v>
      </c>
      <c r="AV152" s="2">
        <v>8</v>
      </c>
      <c r="AW152" s="2">
        <v>5</v>
      </c>
      <c r="AX152" s="2">
        <v>48</v>
      </c>
      <c r="AY152" s="2">
        <v>4414</v>
      </c>
    </row>
    <row r="153" spans="1:51" x14ac:dyDescent="0.25">
      <c r="A153" s="2" t="s">
        <v>92</v>
      </c>
      <c r="B153" s="2">
        <v>2019</v>
      </c>
      <c r="C153" s="2">
        <v>1</v>
      </c>
      <c r="D153" s="2" t="s">
        <v>91</v>
      </c>
      <c r="E153" s="2" t="s">
        <v>35</v>
      </c>
      <c r="F153" s="2">
        <v>8</v>
      </c>
      <c r="G153" s="2">
        <v>4</v>
      </c>
      <c r="H153" s="2">
        <v>32</v>
      </c>
      <c r="I153" s="2">
        <v>27</v>
      </c>
      <c r="J153" s="2">
        <v>0</v>
      </c>
      <c r="K153" s="2">
        <v>0</v>
      </c>
      <c r="L153" s="2">
        <v>0</v>
      </c>
      <c r="M153" s="2">
        <v>417</v>
      </c>
      <c r="N153" s="2">
        <v>126</v>
      </c>
      <c r="O153" s="2">
        <v>65</v>
      </c>
      <c r="P153" s="2">
        <v>23</v>
      </c>
      <c r="Q153" s="2">
        <v>50</v>
      </c>
      <c r="R153" s="2">
        <v>124</v>
      </c>
      <c r="S153" s="2">
        <v>0.24</v>
      </c>
      <c r="T153" s="2">
        <v>2</v>
      </c>
      <c r="U153" s="2">
        <v>1</v>
      </c>
      <c r="V153" s="2">
        <v>8</v>
      </c>
      <c r="W153" s="2">
        <v>1</v>
      </c>
      <c r="X153" s="2">
        <v>592</v>
      </c>
      <c r="Y153" s="2">
        <v>1</v>
      </c>
      <c r="Z153" s="2">
        <v>67</v>
      </c>
      <c r="AA153" s="2">
        <v>6</v>
      </c>
      <c r="AB153" s="2">
        <v>2</v>
      </c>
      <c r="AC153" s="2">
        <v>6</v>
      </c>
      <c r="AD153" s="2" t="s">
        <v>402</v>
      </c>
      <c r="AE153" s="2"/>
      <c r="AF153" s="2"/>
      <c r="AG153" s="2" t="s">
        <v>1070</v>
      </c>
      <c r="AH153" s="2" t="s">
        <v>704</v>
      </c>
      <c r="AI153" s="2" t="s">
        <v>26</v>
      </c>
      <c r="AJ153" s="2">
        <v>1.2661870503597121</v>
      </c>
      <c r="AK153" s="2">
        <v>8.028776978417266</v>
      </c>
      <c r="AL153" s="2">
        <v>13.03125</v>
      </c>
      <c r="AM153" s="2">
        <v>44</v>
      </c>
      <c r="AN153" s="2">
        <v>15</v>
      </c>
      <c r="AO153" s="2" t="s">
        <v>704</v>
      </c>
      <c r="AP153" s="2">
        <v>6</v>
      </c>
      <c r="AQ153" s="2">
        <v>0</v>
      </c>
      <c r="AR153" s="2">
        <v>4.21</v>
      </c>
      <c r="AS153" s="2">
        <v>169</v>
      </c>
      <c r="AT153" s="2">
        <v>181</v>
      </c>
      <c r="AU153" s="2">
        <v>208</v>
      </c>
      <c r="AV153" s="2">
        <v>8</v>
      </c>
      <c r="AW153" s="2">
        <v>5</v>
      </c>
      <c r="AX153" s="2">
        <v>46</v>
      </c>
      <c r="AY153" s="2">
        <v>4415</v>
      </c>
    </row>
    <row r="154" spans="1:51" x14ac:dyDescent="0.25">
      <c r="A154" s="2" t="s">
        <v>93</v>
      </c>
      <c r="B154" s="2">
        <v>2019</v>
      </c>
      <c r="C154" s="2">
        <v>1</v>
      </c>
      <c r="D154" s="2" t="s">
        <v>91</v>
      </c>
      <c r="E154" s="2" t="s">
        <v>35</v>
      </c>
      <c r="F154" s="2">
        <v>11</v>
      </c>
      <c r="G154" s="2">
        <v>3</v>
      </c>
      <c r="H154" s="2">
        <v>22</v>
      </c>
      <c r="I154" s="2">
        <v>22</v>
      </c>
      <c r="J154" s="2">
        <v>0</v>
      </c>
      <c r="K154" s="2">
        <v>0</v>
      </c>
      <c r="L154" s="2">
        <v>0</v>
      </c>
      <c r="M154" s="2">
        <v>365</v>
      </c>
      <c r="N154" s="2">
        <v>109</v>
      </c>
      <c r="O154" s="2">
        <v>49</v>
      </c>
      <c r="P154" s="2">
        <v>12</v>
      </c>
      <c r="Q154" s="2">
        <v>30</v>
      </c>
      <c r="R154" s="2">
        <v>143</v>
      </c>
      <c r="S154" s="2">
        <v>0.24</v>
      </c>
      <c r="T154" s="2">
        <v>0</v>
      </c>
      <c r="U154" s="2">
        <v>1</v>
      </c>
      <c r="V154" s="2">
        <v>5</v>
      </c>
      <c r="W154" s="2">
        <v>1</v>
      </c>
      <c r="X154" s="2">
        <v>493</v>
      </c>
      <c r="Y154" s="2">
        <v>0</v>
      </c>
      <c r="Z154" s="2">
        <v>49</v>
      </c>
      <c r="AA154" s="2">
        <v>2</v>
      </c>
      <c r="AB154" s="2">
        <v>2</v>
      </c>
      <c r="AC154" s="2">
        <v>12</v>
      </c>
      <c r="AD154" s="2" t="s">
        <v>403</v>
      </c>
      <c r="AE154" s="2"/>
      <c r="AF154" s="2"/>
      <c r="AG154" s="2" t="s">
        <v>816</v>
      </c>
      <c r="AH154" s="2" t="s">
        <v>1071</v>
      </c>
      <c r="AI154" s="2" t="s">
        <v>26</v>
      </c>
      <c r="AJ154" s="2">
        <v>1.1424657534246574</v>
      </c>
      <c r="AK154" s="2">
        <v>10.578082191780821</v>
      </c>
      <c r="AL154" s="2">
        <v>16.59090909090909</v>
      </c>
      <c r="AM154" s="2">
        <v>44</v>
      </c>
      <c r="AN154" s="2">
        <v>16</v>
      </c>
      <c r="AO154" s="2" t="s">
        <v>1071</v>
      </c>
      <c r="AP154" s="2">
        <v>9</v>
      </c>
      <c r="AQ154" s="2">
        <v>0</v>
      </c>
      <c r="AR154" s="2">
        <v>3.62</v>
      </c>
      <c r="AS154" s="2">
        <v>174</v>
      </c>
      <c r="AT154" s="2">
        <v>186</v>
      </c>
      <c r="AU154" s="2">
        <v>212</v>
      </c>
      <c r="AV154" s="2">
        <v>9</v>
      </c>
      <c r="AW154" s="2">
        <v>6</v>
      </c>
      <c r="AX154" s="2">
        <v>50</v>
      </c>
      <c r="AY154" s="2">
        <v>4416</v>
      </c>
    </row>
    <row r="155" spans="1:51" x14ac:dyDescent="0.25">
      <c r="A155" s="2" t="s">
        <v>94</v>
      </c>
      <c r="B155" s="2">
        <v>2019</v>
      </c>
      <c r="C155" s="2">
        <v>1</v>
      </c>
      <c r="D155" s="2" t="s">
        <v>91</v>
      </c>
      <c r="E155" s="2" t="s">
        <v>35</v>
      </c>
      <c r="F155" s="2">
        <v>3</v>
      </c>
      <c r="G155" s="2">
        <v>10</v>
      </c>
      <c r="H155" s="2">
        <v>19</v>
      </c>
      <c r="I155" s="2">
        <v>19</v>
      </c>
      <c r="J155" s="2">
        <v>0</v>
      </c>
      <c r="K155" s="2">
        <v>0</v>
      </c>
      <c r="L155" s="2">
        <v>0</v>
      </c>
      <c r="M155" s="2">
        <v>266</v>
      </c>
      <c r="N155" s="2">
        <v>99</v>
      </c>
      <c r="O155" s="2">
        <v>57</v>
      </c>
      <c r="P155" s="2">
        <v>19</v>
      </c>
      <c r="Q155" s="2">
        <v>39</v>
      </c>
      <c r="R155" s="2">
        <v>80</v>
      </c>
      <c r="S155" s="2">
        <v>0.28199999999999997</v>
      </c>
      <c r="T155" s="2">
        <v>1</v>
      </c>
      <c r="U155" s="2">
        <v>3</v>
      </c>
      <c r="V155" s="2">
        <v>5</v>
      </c>
      <c r="W155" s="2">
        <v>0</v>
      </c>
      <c r="X155" s="2">
        <v>403</v>
      </c>
      <c r="Y155" s="2">
        <v>0</v>
      </c>
      <c r="Z155" s="2">
        <v>61</v>
      </c>
      <c r="AA155" s="2">
        <v>4</v>
      </c>
      <c r="AB155" s="2">
        <v>4</v>
      </c>
      <c r="AC155" s="2">
        <v>6</v>
      </c>
      <c r="AD155" s="2" t="s">
        <v>404</v>
      </c>
      <c r="AE155" s="2"/>
      <c r="AF155" s="2"/>
      <c r="AG155" s="2" t="s">
        <v>1072</v>
      </c>
      <c r="AH155" s="2" t="s">
        <v>1073</v>
      </c>
      <c r="AI155" s="2" t="s">
        <v>26</v>
      </c>
      <c r="AJ155" s="2">
        <v>1.5563909774436089</v>
      </c>
      <c r="AK155" s="2">
        <v>8.1203007518796984</v>
      </c>
      <c r="AL155" s="2">
        <v>14</v>
      </c>
      <c r="AM155" s="2">
        <v>44</v>
      </c>
      <c r="AN155" s="2">
        <v>17</v>
      </c>
      <c r="AO155" s="2" t="s">
        <v>1074</v>
      </c>
      <c r="AP155" s="2">
        <v>3</v>
      </c>
      <c r="AQ155" s="2">
        <v>0</v>
      </c>
      <c r="AR155" s="2">
        <v>5.79</v>
      </c>
      <c r="AS155" s="2">
        <v>169</v>
      </c>
      <c r="AT155" s="2">
        <v>181</v>
      </c>
      <c r="AU155" s="2">
        <v>208</v>
      </c>
      <c r="AV155" s="2">
        <v>4</v>
      </c>
      <c r="AW155" s="2">
        <v>3</v>
      </c>
      <c r="AX155" s="2">
        <v>47</v>
      </c>
      <c r="AY155" s="2">
        <v>4417</v>
      </c>
    </row>
    <row r="156" spans="1:51" x14ac:dyDescent="0.25">
      <c r="A156" s="2" t="s">
        <v>248</v>
      </c>
      <c r="B156" s="2">
        <v>2019</v>
      </c>
      <c r="C156" s="2">
        <v>1</v>
      </c>
      <c r="D156" s="2" t="s">
        <v>91</v>
      </c>
      <c r="E156" s="2" t="s">
        <v>35</v>
      </c>
      <c r="F156" s="2">
        <v>3</v>
      </c>
      <c r="G156" s="2">
        <v>5</v>
      </c>
      <c r="H156" s="2">
        <v>61</v>
      </c>
      <c r="I156" s="2">
        <v>0</v>
      </c>
      <c r="J156" s="2">
        <v>0</v>
      </c>
      <c r="K156" s="2">
        <v>0</v>
      </c>
      <c r="L156" s="2">
        <v>37</v>
      </c>
      <c r="M156" s="2">
        <v>227</v>
      </c>
      <c r="N156" s="2">
        <v>41</v>
      </c>
      <c r="O156" s="2">
        <v>22</v>
      </c>
      <c r="P156" s="2">
        <v>15</v>
      </c>
      <c r="Q156" s="2">
        <v>20</v>
      </c>
      <c r="R156" s="2">
        <v>138</v>
      </c>
      <c r="S156" s="2">
        <v>0.155</v>
      </c>
      <c r="T156" s="2">
        <v>2</v>
      </c>
      <c r="U156" s="2">
        <v>0</v>
      </c>
      <c r="V156" s="2">
        <v>4</v>
      </c>
      <c r="W156" s="2">
        <v>0</v>
      </c>
      <c r="X156" s="2">
        <v>289</v>
      </c>
      <c r="Y156" s="2">
        <v>46</v>
      </c>
      <c r="Z156" s="2">
        <v>24</v>
      </c>
      <c r="AA156" s="2">
        <v>0</v>
      </c>
      <c r="AB156" s="2">
        <v>0</v>
      </c>
      <c r="AC156" s="2">
        <v>2</v>
      </c>
      <c r="AD156" s="2" t="s">
        <v>545</v>
      </c>
      <c r="AE156" s="2" t="s">
        <v>248</v>
      </c>
      <c r="AF156" s="2">
        <v>1000</v>
      </c>
      <c r="AG156" s="2" t="s">
        <v>771</v>
      </c>
      <c r="AH156" s="2" t="s">
        <v>1075</v>
      </c>
      <c r="AI156" s="2" t="s">
        <v>6</v>
      </c>
      <c r="AJ156" s="2">
        <v>0.80616740088105721</v>
      </c>
      <c r="AK156" s="2">
        <v>16.41409691629956</v>
      </c>
      <c r="AL156" s="2">
        <v>3.721311475409836</v>
      </c>
      <c r="AM156" s="2">
        <v>44</v>
      </c>
      <c r="AN156" s="2">
        <v>18</v>
      </c>
      <c r="AO156" s="2" t="s">
        <v>1076</v>
      </c>
      <c r="AP156" s="2">
        <v>12</v>
      </c>
      <c r="AQ156" s="2">
        <v>1</v>
      </c>
      <c r="AR156" s="2">
        <v>2.62</v>
      </c>
      <c r="AS156" s="2">
        <v>163</v>
      </c>
      <c r="AT156" s="2">
        <v>192</v>
      </c>
      <c r="AU156" s="2">
        <v>221</v>
      </c>
      <c r="AV156" s="2">
        <v>9</v>
      </c>
      <c r="AW156" s="2">
        <v>14</v>
      </c>
      <c r="AX156" s="2">
        <v>15</v>
      </c>
      <c r="AY156" s="2">
        <v>4418</v>
      </c>
    </row>
    <row r="157" spans="1:51" x14ac:dyDescent="0.25">
      <c r="A157" s="2" t="s">
        <v>249</v>
      </c>
      <c r="B157" s="2">
        <v>2019</v>
      </c>
      <c r="C157" s="2">
        <v>1</v>
      </c>
      <c r="D157" s="2" t="s">
        <v>91</v>
      </c>
      <c r="E157" s="2" t="s">
        <v>35</v>
      </c>
      <c r="F157" s="2">
        <v>6</v>
      </c>
      <c r="G157" s="2">
        <v>7</v>
      </c>
      <c r="H157" s="2">
        <v>35</v>
      </c>
      <c r="I157" s="2">
        <v>18</v>
      </c>
      <c r="J157" s="2">
        <v>0</v>
      </c>
      <c r="K157" s="2">
        <v>0</v>
      </c>
      <c r="L157" s="2">
        <v>0</v>
      </c>
      <c r="M157" s="2">
        <v>334</v>
      </c>
      <c r="N157" s="2">
        <v>101</v>
      </c>
      <c r="O157" s="2">
        <v>46</v>
      </c>
      <c r="P157" s="2">
        <v>14</v>
      </c>
      <c r="Q157" s="2">
        <v>37</v>
      </c>
      <c r="R157" s="2">
        <v>117</v>
      </c>
      <c r="S157" s="2">
        <v>0.24399999999999999</v>
      </c>
      <c r="T157" s="2">
        <v>2</v>
      </c>
      <c r="U157" s="2">
        <v>2</v>
      </c>
      <c r="V157" s="2">
        <v>5</v>
      </c>
      <c r="W157" s="2">
        <v>0</v>
      </c>
      <c r="X157" s="2">
        <v>462</v>
      </c>
      <c r="Y157" s="2">
        <v>7</v>
      </c>
      <c r="Z157" s="2">
        <v>49</v>
      </c>
      <c r="AA157" s="2">
        <v>3</v>
      </c>
      <c r="AB157" s="2">
        <v>3</v>
      </c>
      <c r="AC157" s="2">
        <v>10</v>
      </c>
      <c r="AD157" s="2" t="s">
        <v>546</v>
      </c>
      <c r="AE157" s="2"/>
      <c r="AF157" s="2">
        <v>334</v>
      </c>
      <c r="AG157" s="2" t="s">
        <v>1077</v>
      </c>
      <c r="AH157" s="2" t="s">
        <v>1078</v>
      </c>
      <c r="AI157" s="2" t="s">
        <v>26</v>
      </c>
      <c r="AJ157" s="2">
        <v>1.2395209580838324</v>
      </c>
      <c r="AK157" s="2">
        <v>9.4580838323353298</v>
      </c>
      <c r="AL157" s="2">
        <v>9.5428571428571427</v>
      </c>
      <c r="AM157" s="2">
        <v>44</v>
      </c>
      <c r="AN157" s="2">
        <v>19</v>
      </c>
      <c r="AO157" s="2" t="s">
        <v>1079</v>
      </c>
      <c r="AP157" s="2">
        <v>7</v>
      </c>
      <c r="AQ157" s="2">
        <v>0</v>
      </c>
      <c r="AR157" s="2">
        <v>3.72</v>
      </c>
      <c r="AS157" s="2">
        <v>172</v>
      </c>
      <c r="AT157" s="2">
        <v>184</v>
      </c>
      <c r="AU157" s="2">
        <v>211</v>
      </c>
      <c r="AV157" s="2">
        <v>8</v>
      </c>
      <c r="AW157" s="2">
        <v>6</v>
      </c>
      <c r="AX157" s="2">
        <v>15</v>
      </c>
      <c r="AY157" s="2">
        <v>4419</v>
      </c>
    </row>
    <row r="158" spans="1:51" x14ac:dyDescent="0.25">
      <c r="A158" s="2" t="s">
        <v>250</v>
      </c>
      <c r="B158" s="2">
        <v>2019</v>
      </c>
      <c r="C158" s="2">
        <v>1</v>
      </c>
      <c r="D158" s="2" t="s">
        <v>91</v>
      </c>
      <c r="E158" s="2" t="s">
        <v>35</v>
      </c>
      <c r="F158" s="2">
        <v>3</v>
      </c>
      <c r="G158" s="2">
        <v>2</v>
      </c>
      <c r="H158" s="2">
        <v>19</v>
      </c>
      <c r="I158" s="2">
        <v>17</v>
      </c>
      <c r="J158" s="2">
        <v>0</v>
      </c>
      <c r="K158" s="2">
        <v>0</v>
      </c>
      <c r="L158" s="2">
        <v>0</v>
      </c>
      <c r="M158" s="2">
        <v>262</v>
      </c>
      <c r="N158" s="2">
        <v>76</v>
      </c>
      <c r="O158" s="2">
        <v>34</v>
      </c>
      <c r="P158" s="2">
        <v>9</v>
      </c>
      <c r="Q158" s="2">
        <v>37</v>
      </c>
      <c r="R158" s="2">
        <v>78</v>
      </c>
      <c r="S158" s="2">
        <v>0.23400000000000001</v>
      </c>
      <c r="T158" s="2">
        <v>0</v>
      </c>
      <c r="U158" s="2">
        <v>5</v>
      </c>
      <c r="V158" s="2">
        <v>0</v>
      </c>
      <c r="W158" s="2">
        <v>0</v>
      </c>
      <c r="X158" s="2">
        <v>366</v>
      </c>
      <c r="Y158" s="2">
        <v>0</v>
      </c>
      <c r="Z158" s="2">
        <v>36</v>
      </c>
      <c r="AA158" s="2">
        <v>4</v>
      </c>
      <c r="AB158" s="2">
        <v>0</v>
      </c>
      <c r="AC158" s="2">
        <v>7</v>
      </c>
      <c r="AD158" s="2" t="s">
        <v>547</v>
      </c>
      <c r="AE158" s="2"/>
      <c r="AF158" s="2">
        <v>262</v>
      </c>
      <c r="AG158" s="2" t="s">
        <v>1080</v>
      </c>
      <c r="AH158" s="2" t="s">
        <v>1081</v>
      </c>
      <c r="AI158" s="2" t="s">
        <v>6</v>
      </c>
      <c r="AJ158" s="2">
        <v>1.2938931297709924</v>
      </c>
      <c r="AK158" s="2">
        <v>8.0381679389312986</v>
      </c>
      <c r="AL158" s="2">
        <v>13.789473684210526</v>
      </c>
      <c r="AM158" s="2">
        <v>44</v>
      </c>
      <c r="AN158" s="2">
        <v>20</v>
      </c>
      <c r="AO158" s="2" t="s">
        <v>1081</v>
      </c>
      <c r="AP158" s="2">
        <v>6</v>
      </c>
      <c r="AQ158" s="2">
        <v>1</v>
      </c>
      <c r="AR158" s="2">
        <v>3.5</v>
      </c>
      <c r="AS158" s="2">
        <v>169</v>
      </c>
      <c r="AT158" s="2">
        <v>181</v>
      </c>
      <c r="AU158" s="2">
        <v>208</v>
      </c>
      <c r="AV158" s="2">
        <v>5</v>
      </c>
      <c r="AW158" s="2">
        <v>8</v>
      </c>
      <c r="AX158" s="2">
        <v>15</v>
      </c>
      <c r="AY158" s="2">
        <v>4420</v>
      </c>
    </row>
    <row r="159" spans="1:51" x14ac:dyDescent="0.25">
      <c r="A159" s="2" t="s">
        <v>251</v>
      </c>
      <c r="B159" s="2">
        <v>2019</v>
      </c>
      <c r="C159" s="2">
        <v>1</v>
      </c>
      <c r="D159" s="2" t="s">
        <v>91</v>
      </c>
      <c r="E159" s="2" t="s">
        <v>35</v>
      </c>
      <c r="F159" s="2">
        <v>7</v>
      </c>
      <c r="G159" s="2">
        <v>3</v>
      </c>
      <c r="H159" s="2">
        <v>39</v>
      </c>
      <c r="I159" s="2">
        <v>8</v>
      </c>
      <c r="J159" s="2">
        <v>0</v>
      </c>
      <c r="K159" s="2">
        <v>0</v>
      </c>
      <c r="L159" s="2">
        <v>1</v>
      </c>
      <c r="M159" s="2">
        <v>255</v>
      </c>
      <c r="N159" s="2">
        <v>87</v>
      </c>
      <c r="O159" s="2">
        <v>50</v>
      </c>
      <c r="P159" s="2">
        <v>15</v>
      </c>
      <c r="Q159" s="2">
        <v>37</v>
      </c>
      <c r="R159" s="2">
        <v>115</v>
      </c>
      <c r="S159" s="2">
        <v>0.25700000000000001</v>
      </c>
      <c r="T159" s="2">
        <v>1</v>
      </c>
      <c r="U159" s="2">
        <v>3</v>
      </c>
      <c r="V159" s="2">
        <v>2</v>
      </c>
      <c r="W159" s="2">
        <v>0</v>
      </c>
      <c r="X159" s="2">
        <v>382</v>
      </c>
      <c r="Y159" s="2">
        <v>3</v>
      </c>
      <c r="Z159" s="2">
        <v>58</v>
      </c>
      <c r="AA159" s="2">
        <v>3</v>
      </c>
      <c r="AB159" s="2">
        <v>1</v>
      </c>
      <c r="AC159" s="2">
        <v>2</v>
      </c>
      <c r="AD159" s="2" t="s">
        <v>548</v>
      </c>
      <c r="AE159" s="2"/>
      <c r="AF159" s="2">
        <v>255</v>
      </c>
      <c r="AG159" s="2" t="s">
        <v>1082</v>
      </c>
      <c r="AH159" s="2" t="s">
        <v>1083</v>
      </c>
      <c r="AI159" s="2" t="s">
        <v>26</v>
      </c>
      <c r="AJ159" s="2">
        <v>1.4588235294117646</v>
      </c>
      <c r="AK159" s="2">
        <v>12.176470588235295</v>
      </c>
      <c r="AL159" s="2">
        <v>6.5384615384615383</v>
      </c>
      <c r="AM159" s="2">
        <v>44</v>
      </c>
      <c r="AN159" s="2">
        <v>21</v>
      </c>
      <c r="AO159" s="2" t="s">
        <v>1083</v>
      </c>
      <c r="AP159" s="2">
        <v>4</v>
      </c>
      <c r="AQ159" s="2">
        <v>0</v>
      </c>
      <c r="AR159" s="2">
        <v>5.29</v>
      </c>
      <c r="AS159" s="2">
        <v>174</v>
      </c>
      <c r="AT159" s="2">
        <v>188</v>
      </c>
      <c r="AU159" s="2">
        <v>214</v>
      </c>
      <c r="AV159" s="2">
        <v>6</v>
      </c>
      <c r="AW159" s="2">
        <v>4</v>
      </c>
      <c r="AX159" s="2">
        <v>15</v>
      </c>
      <c r="AY159" s="2">
        <v>4421</v>
      </c>
    </row>
    <row r="160" spans="1:51" x14ac:dyDescent="0.25">
      <c r="A160" s="2" t="s">
        <v>252</v>
      </c>
      <c r="B160" s="2">
        <v>2019</v>
      </c>
      <c r="C160" s="2">
        <v>1</v>
      </c>
      <c r="D160" s="2" t="s">
        <v>91</v>
      </c>
      <c r="E160" s="2" t="s">
        <v>35</v>
      </c>
      <c r="F160" s="2">
        <v>9</v>
      </c>
      <c r="G160" s="2">
        <v>5</v>
      </c>
      <c r="H160" s="2">
        <v>72</v>
      </c>
      <c r="I160" s="2">
        <v>0</v>
      </c>
      <c r="J160" s="2">
        <v>0</v>
      </c>
      <c r="K160" s="2">
        <v>0</v>
      </c>
      <c r="L160" s="2">
        <v>3</v>
      </c>
      <c r="M160" s="2">
        <v>251</v>
      </c>
      <c r="N160" s="2">
        <v>58</v>
      </c>
      <c r="O160" s="2">
        <v>33</v>
      </c>
      <c r="P160" s="2">
        <v>11</v>
      </c>
      <c r="Q160" s="2">
        <v>36</v>
      </c>
      <c r="R160" s="2">
        <v>77</v>
      </c>
      <c r="S160" s="2">
        <v>0.19400000000000001</v>
      </c>
      <c r="T160" s="2">
        <v>2</v>
      </c>
      <c r="U160" s="2">
        <v>5</v>
      </c>
      <c r="V160" s="2">
        <v>4</v>
      </c>
      <c r="W160" s="2">
        <v>0</v>
      </c>
      <c r="X160" s="2">
        <v>344</v>
      </c>
      <c r="Y160" s="2">
        <v>11</v>
      </c>
      <c r="Z160" s="2">
        <v>35</v>
      </c>
      <c r="AA160" s="2">
        <v>3</v>
      </c>
      <c r="AB160" s="2">
        <v>2</v>
      </c>
      <c r="AC160" s="2">
        <v>5</v>
      </c>
      <c r="AD160" s="2" t="s">
        <v>549</v>
      </c>
      <c r="AE160" s="2"/>
      <c r="AF160" s="2">
        <v>251</v>
      </c>
      <c r="AG160" s="2" t="s">
        <v>1084</v>
      </c>
      <c r="AH160" s="1" t="s">
        <v>1085</v>
      </c>
      <c r="AI160" s="1" t="s">
        <v>26</v>
      </c>
      <c r="AJ160" s="1">
        <v>1.1235059760956174</v>
      </c>
      <c r="AK160" s="1">
        <v>8.2828685258964132</v>
      </c>
      <c r="AL160" s="1">
        <v>3.4861111111111112</v>
      </c>
      <c r="AM160" s="1">
        <v>44</v>
      </c>
      <c r="AN160" s="1">
        <v>22</v>
      </c>
      <c r="AO160" s="1" t="s">
        <v>1086</v>
      </c>
      <c r="AP160" s="1">
        <v>9</v>
      </c>
      <c r="AQ160" s="1">
        <v>0</v>
      </c>
      <c r="AR160" s="1">
        <v>3.55</v>
      </c>
      <c r="AS160" s="1">
        <v>169</v>
      </c>
      <c r="AT160" s="1">
        <v>181</v>
      </c>
      <c r="AU160" s="1">
        <v>208</v>
      </c>
      <c r="AV160" s="1">
        <v>10</v>
      </c>
      <c r="AW160" s="1">
        <v>6</v>
      </c>
      <c r="AX160" s="1">
        <v>15</v>
      </c>
      <c r="AY160" s="1">
        <v>4422</v>
      </c>
    </row>
    <row r="161" spans="1:51" x14ac:dyDescent="0.25">
      <c r="A161" s="2" t="s">
        <v>253</v>
      </c>
      <c r="B161" s="2">
        <v>2019</v>
      </c>
      <c r="C161" s="2">
        <v>1</v>
      </c>
      <c r="D161" s="2" t="s">
        <v>91</v>
      </c>
      <c r="E161" s="2" t="s">
        <v>35</v>
      </c>
      <c r="F161" s="2">
        <v>2</v>
      </c>
      <c r="G161" s="2">
        <v>2</v>
      </c>
      <c r="H161" s="2">
        <v>83</v>
      </c>
      <c r="I161" s="2">
        <v>0</v>
      </c>
      <c r="J161" s="2">
        <v>0</v>
      </c>
      <c r="K161" s="2">
        <v>0</v>
      </c>
      <c r="L161" s="2">
        <v>0</v>
      </c>
      <c r="M161" s="2">
        <v>186</v>
      </c>
      <c r="N161" s="2">
        <v>57</v>
      </c>
      <c r="O161" s="2">
        <v>28</v>
      </c>
      <c r="P161" s="2">
        <v>8</v>
      </c>
      <c r="Q161" s="2">
        <v>24</v>
      </c>
      <c r="R161" s="2">
        <v>44</v>
      </c>
      <c r="S161" s="2">
        <v>0.246</v>
      </c>
      <c r="T161" s="2">
        <v>2</v>
      </c>
      <c r="U161" s="2">
        <v>1</v>
      </c>
      <c r="V161" s="2">
        <v>6</v>
      </c>
      <c r="W161" s="2">
        <v>0</v>
      </c>
      <c r="X161" s="2">
        <v>267</v>
      </c>
      <c r="Y161" s="2">
        <v>9</v>
      </c>
      <c r="Z161" s="2">
        <v>29</v>
      </c>
      <c r="AA161" s="2">
        <v>1</v>
      </c>
      <c r="AB161" s="2">
        <v>3</v>
      </c>
      <c r="AC161" s="2">
        <v>7</v>
      </c>
      <c r="AD161" s="2" t="s">
        <v>550</v>
      </c>
      <c r="AE161" s="2"/>
      <c r="AF161" s="2">
        <v>186</v>
      </c>
      <c r="AG161" s="2" t="s">
        <v>740</v>
      </c>
      <c r="AH161" s="1" t="s">
        <v>1087</v>
      </c>
      <c r="AI161" s="1" t="s">
        <v>6</v>
      </c>
      <c r="AJ161" s="1">
        <v>1.3064516129032258</v>
      </c>
      <c r="AK161" s="1">
        <v>6.3870967741935489</v>
      </c>
      <c r="AL161" s="1">
        <v>2.2409638554216866</v>
      </c>
      <c r="AM161" s="1">
        <v>44</v>
      </c>
      <c r="AN161" s="1">
        <v>23</v>
      </c>
      <c r="AO161" s="1" t="s">
        <v>1087</v>
      </c>
      <c r="AP161" s="1">
        <v>6</v>
      </c>
      <c r="AQ161" s="1">
        <v>1</v>
      </c>
      <c r="AR161" s="1">
        <v>4.0599999999999996</v>
      </c>
      <c r="AS161" s="1">
        <v>162</v>
      </c>
      <c r="AT161" s="1">
        <v>176</v>
      </c>
      <c r="AU161" s="1">
        <v>202</v>
      </c>
      <c r="AV161" s="1">
        <v>5</v>
      </c>
      <c r="AW161" s="1">
        <v>7</v>
      </c>
      <c r="AX161" s="1">
        <v>15</v>
      </c>
      <c r="AY161" s="1">
        <v>4423</v>
      </c>
    </row>
    <row r="162" spans="1:51" x14ac:dyDescent="0.25">
      <c r="A162" s="2" t="s">
        <v>50</v>
      </c>
      <c r="B162" s="2">
        <v>2019</v>
      </c>
      <c r="C162" s="2">
        <v>1</v>
      </c>
      <c r="D162" s="2" t="s">
        <v>51</v>
      </c>
      <c r="E162" s="2" t="s">
        <v>41</v>
      </c>
      <c r="F162" s="2">
        <v>14</v>
      </c>
      <c r="G162" s="2">
        <v>8</v>
      </c>
      <c r="H162" s="2">
        <v>32</v>
      </c>
      <c r="I162" s="2">
        <v>32</v>
      </c>
      <c r="J162" s="2">
        <v>1</v>
      </c>
      <c r="K162" s="2">
        <v>0</v>
      </c>
      <c r="L162" s="2">
        <v>0</v>
      </c>
      <c r="M162" s="2">
        <v>601</v>
      </c>
      <c r="N162" s="2">
        <v>194</v>
      </c>
      <c r="O162" s="2">
        <v>82</v>
      </c>
      <c r="P162" s="2">
        <v>26</v>
      </c>
      <c r="Q162" s="2">
        <v>51</v>
      </c>
      <c r="R162" s="2">
        <v>195</v>
      </c>
      <c r="S162" s="2">
        <v>0.251</v>
      </c>
      <c r="T162" s="2">
        <v>0</v>
      </c>
      <c r="U162" s="2">
        <v>8</v>
      </c>
      <c r="V162" s="2">
        <v>9</v>
      </c>
      <c r="W162" s="2">
        <v>1</v>
      </c>
      <c r="X162" s="2">
        <v>842</v>
      </c>
      <c r="Y162" s="2">
        <v>0</v>
      </c>
      <c r="Z162" s="2">
        <v>94</v>
      </c>
      <c r="AA162" s="2">
        <v>2</v>
      </c>
      <c r="AB162" s="2">
        <v>6</v>
      </c>
      <c r="AC162" s="2">
        <v>13</v>
      </c>
      <c r="AD162" s="2" t="s">
        <v>369</v>
      </c>
      <c r="AE162" s="2"/>
      <c r="AF162" s="2"/>
      <c r="AG162" s="2" t="s">
        <v>852</v>
      </c>
      <c r="AH162" s="2" t="s">
        <v>1088</v>
      </c>
      <c r="AI162" s="2" t="s">
        <v>26</v>
      </c>
      <c r="AJ162" s="2">
        <v>1.2229617304492513</v>
      </c>
      <c r="AK162" s="2">
        <v>8.7603993344425941</v>
      </c>
      <c r="AL162" s="2">
        <v>18.78125</v>
      </c>
      <c r="AM162" s="2">
        <v>59</v>
      </c>
      <c r="AN162" s="2">
        <v>14</v>
      </c>
      <c r="AO162" s="2" t="s">
        <v>1088</v>
      </c>
      <c r="AP162" s="2">
        <v>7</v>
      </c>
      <c r="AQ162" s="2">
        <v>0</v>
      </c>
      <c r="AR162" s="2">
        <v>3.68</v>
      </c>
      <c r="AS162" s="2">
        <v>171</v>
      </c>
      <c r="AT162" s="2">
        <v>182</v>
      </c>
      <c r="AU162" s="2">
        <v>209</v>
      </c>
      <c r="AV162" s="2">
        <v>8</v>
      </c>
      <c r="AW162" s="2">
        <v>6</v>
      </c>
      <c r="AX162" s="2">
        <v>52</v>
      </c>
      <c r="AY162" s="2">
        <v>5914</v>
      </c>
    </row>
    <row r="163" spans="1:51" x14ac:dyDescent="0.25">
      <c r="A163" s="2" t="s">
        <v>52</v>
      </c>
      <c r="B163" s="2">
        <v>2019</v>
      </c>
      <c r="C163" s="2">
        <v>1</v>
      </c>
      <c r="D163" s="2" t="s">
        <v>51</v>
      </c>
      <c r="E163" s="2" t="s">
        <v>41</v>
      </c>
      <c r="F163" s="2">
        <v>15</v>
      </c>
      <c r="G163" s="2">
        <v>7</v>
      </c>
      <c r="H163" s="2">
        <v>30</v>
      </c>
      <c r="I163" s="2">
        <v>30</v>
      </c>
      <c r="J163" s="2">
        <v>0</v>
      </c>
      <c r="K163" s="2">
        <v>0</v>
      </c>
      <c r="L163" s="2">
        <v>0</v>
      </c>
      <c r="M163" s="2">
        <v>477</v>
      </c>
      <c r="N163" s="2">
        <v>139</v>
      </c>
      <c r="O163" s="2">
        <v>62</v>
      </c>
      <c r="P163" s="2">
        <v>16</v>
      </c>
      <c r="Q163" s="2">
        <v>53</v>
      </c>
      <c r="R163" s="2">
        <v>178</v>
      </c>
      <c r="S163" s="2">
        <v>0.23400000000000001</v>
      </c>
      <c r="T163" s="2">
        <v>0</v>
      </c>
      <c r="U163" s="2">
        <v>4</v>
      </c>
      <c r="V163" s="2">
        <v>4</v>
      </c>
      <c r="W163" s="2">
        <v>0</v>
      </c>
      <c r="X163" s="2">
        <v>658</v>
      </c>
      <c r="Y163" s="2">
        <v>0</v>
      </c>
      <c r="Z163" s="2">
        <v>65</v>
      </c>
      <c r="AA163" s="2">
        <v>4</v>
      </c>
      <c r="AB163" s="2">
        <v>4</v>
      </c>
      <c r="AC163" s="2">
        <v>9</v>
      </c>
      <c r="AD163" s="2" t="s">
        <v>370</v>
      </c>
      <c r="AE163" s="2"/>
      <c r="AF163" s="2"/>
      <c r="AG163" s="2" t="s">
        <v>1089</v>
      </c>
      <c r="AH163" s="2" t="s">
        <v>1090</v>
      </c>
      <c r="AI163" s="2" t="s">
        <v>26</v>
      </c>
      <c r="AJ163" s="2">
        <v>1.2075471698113207</v>
      </c>
      <c r="AK163" s="2">
        <v>10.075471698113207</v>
      </c>
      <c r="AL163" s="2">
        <v>15.9</v>
      </c>
      <c r="AM163" s="2">
        <v>59</v>
      </c>
      <c r="AN163" s="2">
        <v>15</v>
      </c>
      <c r="AO163" s="2" t="s">
        <v>1090</v>
      </c>
      <c r="AP163" s="2">
        <v>7</v>
      </c>
      <c r="AQ163" s="2">
        <v>0</v>
      </c>
      <c r="AR163" s="2">
        <v>3.51</v>
      </c>
      <c r="AS163" s="2">
        <v>174</v>
      </c>
      <c r="AT163" s="2">
        <v>185</v>
      </c>
      <c r="AU163" s="2">
        <v>212</v>
      </c>
      <c r="AV163" s="2">
        <v>9</v>
      </c>
      <c r="AW163" s="2">
        <v>6</v>
      </c>
      <c r="AX163" s="2">
        <v>49</v>
      </c>
      <c r="AY163" s="2">
        <v>5915</v>
      </c>
    </row>
    <row r="164" spans="1:51" x14ac:dyDescent="0.25">
      <c r="A164" s="2" t="s">
        <v>53</v>
      </c>
      <c r="B164" s="2">
        <v>2019</v>
      </c>
      <c r="C164" s="2">
        <v>1</v>
      </c>
      <c r="D164" s="2" t="s">
        <v>51</v>
      </c>
      <c r="E164" s="2" t="s">
        <v>41</v>
      </c>
      <c r="F164" s="2">
        <v>13</v>
      </c>
      <c r="G164" s="2">
        <v>7</v>
      </c>
      <c r="H164" s="2">
        <v>34</v>
      </c>
      <c r="I164" s="2">
        <v>29</v>
      </c>
      <c r="J164" s="2">
        <v>0</v>
      </c>
      <c r="K164" s="2">
        <v>0</v>
      </c>
      <c r="L164" s="2">
        <v>0</v>
      </c>
      <c r="M164" s="2">
        <v>480</v>
      </c>
      <c r="N164" s="2">
        <v>175</v>
      </c>
      <c r="O164" s="2">
        <v>86</v>
      </c>
      <c r="P164" s="2">
        <v>23</v>
      </c>
      <c r="Q164" s="2">
        <v>56</v>
      </c>
      <c r="R164" s="2">
        <v>160</v>
      </c>
      <c r="S164" s="2">
        <v>0.27500000000000002</v>
      </c>
      <c r="T164" s="2">
        <v>0</v>
      </c>
      <c r="U164" s="2">
        <v>8</v>
      </c>
      <c r="V164" s="2">
        <v>7</v>
      </c>
      <c r="W164" s="2">
        <v>0</v>
      </c>
      <c r="X164" s="2">
        <v>706</v>
      </c>
      <c r="Y164" s="2">
        <v>0</v>
      </c>
      <c r="Z164" s="2">
        <v>99</v>
      </c>
      <c r="AA164" s="2">
        <v>3</v>
      </c>
      <c r="AB164" s="2">
        <v>2</v>
      </c>
      <c r="AC164" s="2">
        <v>17</v>
      </c>
      <c r="AD164" s="2" t="s">
        <v>371</v>
      </c>
      <c r="AE164" s="2"/>
      <c r="AF164" s="2"/>
      <c r="AG164" s="2" t="s">
        <v>857</v>
      </c>
      <c r="AH164" s="2" t="s">
        <v>709</v>
      </c>
      <c r="AI164" s="2" t="s">
        <v>26</v>
      </c>
      <c r="AJ164" s="2">
        <v>1.4437500000000001</v>
      </c>
      <c r="AK164" s="2">
        <v>9</v>
      </c>
      <c r="AL164" s="2">
        <v>14.117647058823529</v>
      </c>
      <c r="AM164" s="2">
        <v>59</v>
      </c>
      <c r="AN164" s="2">
        <v>16</v>
      </c>
      <c r="AO164" s="2" t="s">
        <v>1091</v>
      </c>
      <c r="AP164" s="2">
        <v>4</v>
      </c>
      <c r="AQ164" s="2">
        <v>0</v>
      </c>
      <c r="AR164" s="2">
        <v>4.84</v>
      </c>
      <c r="AS164" s="2">
        <v>171</v>
      </c>
      <c r="AT164" s="2">
        <v>183</v>
      </c>
      <c r="AU164" s="2">
        <v>210</v>
      </c>
      <c r="AV164" s="2">
        <v>6</v>
      </c>
      <c r="AW164" s="2">
        <v>4</v>
      </c>
      <c r="AX164" s="2">
        <v>47</v>
      </c>
      <c r="AY164" s="2">
        <v>5916</v>
      </c>
    </row>
    <row r="165" spans="1:51" x14ac:dyDescent="0.25">
      <c r="A165" s="2" t="s">
        <v>54</v>
      </c>
      <c r="B165" s="2">
        <v>2019</v>
      </c>
      <c r="C165" s="2">
        <v>1</v>
      </c>
      <c r="D165" s="2" t="s">
        <v>51</v>
      </c>
      <c r="E165" s="2" t="s">
        <v>41</v>
      </c>
      <c r="F165" s="2">
        <v>10</v>
      </c>
      <c r="G165" s="2">
        <v>7</v>
      </c>
      <c r="H165" s="2">
        <v>32</v>
      </c>
      <c r="I165" s="2">
        <v>29</v>
      </c>
      <c r="J165" s="2">
        <v>0</v>
      </c>
      <c r="K165" s="2">
        <v>0</v>
      </c>
      <c r="L165" s="2">
        <v>0</v>
      </c>
      <c r="M165" s="2">
        <v>496</v>
      </c>
      <c r="N165" s="2">
        <v>184</v>
      </c>
      <c r="O165" s="2">
        <v>94</v>
      </c>
      <c r="P165" s="2">
        <v>23</v>
      </c>
      <c r="Q165" s="2">
        <v>67</v>
      </c>
      <c r="R165" s="2">
        <v>135</v>
      </c>
      <c r="S165" s="2">
        <v>0.27900000000000003</v>
      </c>
      <c r="T165" s="2">
        <v>1</v>
      </c>
      <c r="U165" s="2">
        <v>3</v>
      </c>
      <c r="V165" s="2">
        <v>3</v>
      </c>
      <c r="W165" s="2">
        <v>1</v>
      </c>
      <c r="X165" s="2">
        <v>737</v>
      </c>
      <c r="Y165" s="2">
        <v>0</v>
      </c>
      <c r="Z165" s="2">
        <v>104</v>
      </c>
      <c r="AA165" s="2">
        <v>3</v>
      </c>
      <c r="AB165" s="2">
        <v>5</v>
      </c>
      <c r="AC165" s="2">
        <v>12</v>
      </c>
      <c r="AD165" s="2" t="s">
        <v>372</v>
      </c>
      <c r="AE165" s="2"/>
      <c r="AF165" s="2"/>
      <c r="AG165" s="2" t="s">
        <v>1092</v>
      </c>
      <c r="AH165" s="2" t="s">
        <v>712</v>
      </c>
      <c r="AI165" s="2" t="s">
        <v>6</v>
      </c>
      <c r="AJ165" s="2">
        <v>1.5181451612903225</v>
      </c>
      <c r="AK165" s="2">
        <v>7.348790322580645</v>
      </c>
      <c r="AL165" s="2">
        <v>15.5</v>
      </c>
      <c r="AM165" s="2">
        <v>59</v>
      </c>
      <c r="AN165" s="2">
        <v>17</v>
      </c>
      <c r="AO165" s="2" t="s">
        <v>1093</v>
      </c>
      <c r="AP165" s="2">
        <v>3</v>
      </c>
      <c r="AQ165" s="2">
        <v>1</v>
      </c>
      <c r="AR165" s="2">
        <v>5.12</v>
      </c>
      <c r="AS165" s="2">
        <v>166</v>
      </c>
      <c r="AT165" s="2">
        <v>179</v>
      </c>
      <c r="AU165" s="2">
        <v>205</v>
      </c>
      <c r="AV165" s="2">
        <v>3</v>
      </c>
      <c r="AW165" s="2">
        <v>5</v>
      </c>
      <c r="AX165" s="2">
        <v>48</v>
      </c>
      <c r="AY165" s="2">
        <v>5917</v>
      </c>
    </row>
    <row r="166" spans="1:51" x14ac:dyDescent="0.25">
      <c r="A166" s="2" t="s">
        <v>203</v>
      </c>
      <c r="B166" s="2">
        <v>2019</v>
      </c>
      <c r="C166" s="2">
        <v>1</v>
      </c>
      <c r="D166" s="2" t="s">
        <v>51</v>
      </c>
      <c r="E166" s="2" t="s">
        <v>41</v>
      </c>
      <c r="F166" s="2">
        <v>2</v>
      </c>
      <c r="G166" s="2">
        <v>4</v>
      </c>
      <c r="H166" s="2">
        <v>60</v>
      </c>
      <c r="I166" s="2">
        <v>0</v>
      </c>
      <c r="J166" s="2">
        <v>0</v>
      </c>
      <c r="K166" s="2">
        <v>0</v>
      </c>
      <c r="L166" s="2">
        <v>30</v>
      </c>
      <c r="M166" s="2">
        <v>207</v>
      </c>
      <c r="N166" s="2">
        <v>58</v>
      </c>
      <c r="O166" s="2">
        <v>20</v>
      </c>
      <c r="P166" s="2">
        <v>8</v>
      </c>
      <c r="Q166" s="2">
        <v>11</v>
      </c>
      <c r="R166" s="2">
        <v>90</v>
      </c>
      <c r="S166" s="2">
        <v>0.22500000000000001</v>
      </c>
      <c r="T166" s="2">
        <v>2</v>
      </c>
      <c r="U166" s="2">
        <v>2</v>
      </c>
      <c r="V166" s="2">
        <v>6</v>
      </c>
      <c r="W166" s="2">
        <v>0</v>
      </c>
      <c r="X166" s="2">
        <v>278</v>
      </c>
      <c r="Y166" s="2">
        <v>36</v>
      </c>
      <c r="Z166" s="2">
        <v>20</v>
      </c>
      <c r="AA166" s="2">
        <v>3</v>
      </c>
      <c r="AB166" s="2">
        <v>0</v>
      </c>
      <c r="AC166" s="2">
        <v>6</v>
      </c>
      <c r="AD166" s="2" t="s">
        <v>495</v>
      </c>
      <c r="AE166" s="2" t="s">
        <v>203</v>
      </c>
      <c r="AF166" s="2">
        <v>1000</v>
      </c>
      <c r="AG166" s="2" t="s">
        <v>744</v>
      </c>
      <c r="AH166" s="2" t="s">
        <v>715</v>
      </c>
      <c r="AI166" s="2" t="s">
        <v>6</v>
      </c>
      <c r="AJ166" s="2">
        <v>1</v>
      </c>
      <c r="AK166" s="2">
        <v>11.739130434782609</v>
      </c>
      <c r="AL166" s="2">
        <v>3.45</v>
      </c>
      <c r="AM166" s="2">
        <v>59</v>
      </c>
      <c r="AN166" s="2">
        <v>18</v>
      </c>
      <c r="AO166" s="2" t="s">
        <v>1094</v>
      </c>
      <c r="AP166" s="2">
        <v>12</v>
      </c>
      <c r="AQ166" s="2">
        <v>1</v>
      </c>
      <c r="AR166" s="2">
        <v>2.61</v>
      </c>
      <c r="AS166" s="2">
        <v>175</v>
      </c>
      <c r="AT166" s="2">
        <v>188</v>
      </c>
      <c r="AU166" s="2">
        <v>214</v>
      </c>
      <c r="AV166" s="2">
        <v>8</v>
      </c>
      <c r="AW166" s="2">
        <v>11</v>
      </c>
      <c r="AX166" s="2">
        <v>15</v>
      </c>
      <c r="AY166" s="2">
        <v>5918</v>
      </c>
    </row>
    <row r="167" spans="1:51" x14ac:dyDescent="0.25">
      <c r="A167" s="2" t="s">
        <v>204</v>
      </c>
      <c r="B167" s="2">
        <v>2019</v>
      </c>
      <c r="C167" s="2">
        <v>1</v>
      </c>
      <c r="D167" s="2" t="s">
        <v>51</v>
      </c>
      <c r="E167" s="2" t="s">
        <v>41</v>
      </c>
      <c r="F167" s="2">
        <v>11</v>
      </c>
      <c r="G167" s="2">
        <v>5</v>
      </c>
      <c r="H167" s="2">
        <v>26</v>
      </c>
      <c r="I167" s="2">
        <v>26</v>
      </c>
      <c r="J167" s="2">
        <v>0</v>
      </c>
      <c r="K167" s="2">
        <v>0</v>
      </c>
      <c r="L167" s="2">
        <v>0</v>
      </c>
      <c r="M167" s="2">
        <v>438</v>
      </c>
      <c r="N167" s="2">
        <v>141</v>
      </c>
      <c r="O167" s="2">
        <v>65</v>
      </c>
      <c r="P167" s="2">
        <v>23</v>
      </c>
      <c r="Q167" s="2">
        <v>28</v>
      </c>
      <c r="R167" s="2">
        <v>140</v>
      </c>
      <c r="S167" s="2">
        <v>0.253</v>
      </c>
      <c r="T167" s="2">
        <v>1</v>
      </c>
      <c r="U167" s="2">
        <v>8</v>
      </c>
      <c r="V167" s="2">
        <v>5</v>
      </c>
      <c r="W167" s="2">
        <v>0</v>
      </c>
      <c r="X167" s="2">
        <v>600</v>
      </c>
      <c r="Y167" s="2">
        <v>0</v>
      </c>
      <c r="Z167" s="2">
        <v>68</v>
      </c>
      <c r="AA167" s="2">
        <v>2</v>
      </c>
      <c r="AB167" s="2">
        <v>7</v>
      </c>
      <c r="AC167" s="2">
        <v>10</v>
      </c>
      <c r="AD167" s="2" t="s">
        <v>496</v>
      </c>
      <c r="AE167" s="2"/>
      <c r="AF167" s="2">
        <v>438</v>
      </c>
      <c r="AG167" s="2" t="s">
        <v>885</v>
      </c>
      <c r="AH167" s="2" t="s">
        <v>1095</v>
      </c>
      <c r="AI167" s="2" t="s">
        <v>26</v>
      </c>
      <c r="AJ167" s="2">
        <v>1.1575342465753424</v>
      </c>
      <c r="AK167" s="2">
        <v>8.6301369863013697</v>
      </c>
      <c r="AL167" s="2">
        <v>16.846153846153847</v>
      </c>
      <c r="AM167" s="2">
        <v>59</v>
      </c>
      <c r="AN167" s="2">
        <v>19</v>
      </c>
      <c r="AO167" s="2" t="s">
        <v>1096</v>
      </c>
      <c r="AP167" s="2">
        <v>9</v>
      </c>
      <c r="AQ167" s="2">
        <v>0</v>
      </c>
      <c r="AR167" s="2">
        <v>4.01</v>
      </c>
      <c r="AS167" s="2">
        <v>170</v>
      </c>
      <c r="AT167" s="2">
        <v>182</v>
      </c>
      <c r="AU167" s="2">
        <v>209</v>
      </c>
      <c r="AV167" s="2">
        <v>9</v>
      </c>
      <c r="AW167" s="2">
        <v>6</v>
      </c>
      <c r="AX167" s="2">
        <v>15</v>
      </c>
      <c r="AY167" s="2">
        <v>5919</v>
      </c>
    </row>
    <row r="168" spans="1:51" x14ac:dyDescent="0.25">
      <c r="A168" s="2" t="s">
        <v>205</v>
      </c>
      <c r="B168" s="2">
        <v>2019</v>
      </c>
      <c r="C168" s="2">
        <v>1</v>
      </c>
      <c r="D168" s="2" t="s">
        <v>51</v>
      </c>
      <c r="E168" s="2" t="s">
        <v>41</v>
      </c>
      <c r="F168" s="2">
        <v>5</v>
      </c>
      <c r="G168" s="2">
        <v>3</v>
      </c>
      <c r="H168" s="2">
        <v>65</v>
      </c>
      <c r="I168" s="2">
        <v>0</v>
      </c>
      <c r="J168" s="2">
        <v>0</v>
      </c>
      <c r="K168" s="2">
        <v>0</v>
      </c>
      <c r="L168" s="2">
        <v>2</v>
      </c>
      <c r="M168" s="2">
        <v>193</v>
      </c>
      <c r="N168" s="2">
        <v>43</v>
      </c>
      <c r="O168" s="2">
        <v>21</v>
      </c>
      <c r="P168" s="2">
        <v>8</v>
      </c>
      <c r="Q168" s="2">
        <v>26</v>
      </c>
      <c r="R168" s="2">
        <v>79</v>
      </c>
      <c r="S168" s="2">
        <v>0.184</v>
      </c>
      <c r="T168" s="2">
        <v>1</v>
      </c>
      <c r="U168" s="2">
        <v>3</v>
      </c>
      <c r="V168" s="2">
        <v>3</v>
      </c>
      <c r="W168" s="2">
        <v>0</v>
      </c>
      <c r="X168" s="2">
        <v>266</v>
      </c>
      <c r="Y168" s="2">
        <v>13</v>
      </c>
      <c r="Z168" s="2">
        <v>24</v>
      </c>
      <c r="AA168" s="2">
        <v>0</v>
      </c>
      <c r="AB168" s="2">
        <v>3</v>
      </c>
      <c r="AC168" s="2">
        <v>2</v>
      </c>
      <c r="AD168" s="2" t="s">
        <v>497</v>
      </c>
      <c r="AE168" s="2"/>
      <c r="AF168" s="2">
        <v>193</v>
      </c>
      <c r="AG168" s="2" t="s">
        <v>890</v>
      </c>
      <c r="AH168" s="1" t="s">
        <v>1097</v>
      </c>
      <c r="AI168" s="1" t="s">
        <v>26</v>
      </c>
      <c r="AJ168" s="1">
        <v>1.072538860103627</v>
      </c>
      <c r="AK168" s="1">
        <v>11.051813471502593</v>
      </c>
      <c r="AL168" s="1">
        <v>2.9692307692307693</v>
      </c>
      <c r="AM168" s="1">
        <v>59</v>
      </c>
      <c r="AN168" s="1">
        <v>20</v>
      </c>
      <c r="AO168" s="1" t="s">
        <v>1098</v>
      </c>
      <c r="AP168" s="1">
        <v>11</v>
      </c>
      <c r="AQ168" s="1">
        <v>0</v>
      </c>
      <c r="AR168" s="1">
        <v>2.94</v>
      </c>
      <c r="AS168" s="1">
        <v>174</v>
      </c>
      <c r="AT168" s="1">
        <v>187</v>
      </c>
      <c r="AU168" s="1">
        <v>213</v>
      </c>
      <c r="AV168" s="1">
        <v>10</v>
      </c>
      <c r="AW168" s="1">
        <v>7</v>
      </c>
      <c r="AX168" s="1">
        <v>15</v>
      </c>
      <c r="AY168" s="1">
        <v>5920</v>
      </c>
    </row>
    <row r="169" spans="1:51" x14ac:dyDescent="0.25">
      <c r="A169" s="2" t="s">
        <v>206</v>
      </c>
      <c r="B169" s="2">
        <v>2019</v>
      </c>
      <c r="C169" s="2">
        <v>1</v>
      </c>
      <c r="D169" s="2" t="s">
        <v>51</v>
      </c>
      <c r="E169" s="2" t="s">
        <v>41</v>
      </c>
      <c r="F169" s="2">
        <v>5</v>
      </c>
      <c r="G169" s="2">
        <v>1</v>
      </c>
      <c r="H169" s="2">
        <v>58</v>
      </c>
      <c r="I169" s="2">
        <v>0</v>
      </c>
      <c r="J169" s="2">
        <v>0</v>
      </c>
      <c r="K169" s="2">
        <v>0</v>
      </c>
      <c r="L169" s="2">
        <v>0</v>
      </c>
      <c r="M169" s="2">
        <v>173</v>
      </c>
      <c r="N169" s="2">
        <v>44</v>
      </c>
      <c r="O169" s="2">
        <v>16</v>
      </c>
      <c r="P169" s="2">
        <v>8</v>
      </c>
      <c r="Q169" s="2">
        <v>14</v>
      </c>
      <c r="R169" s="2">
        <v>82</v>
      </c>
      <c r="S169" s="2">
        <v>0.20100000000000001</v>
      </c>
      <c r="T169" s="2">
        <v>1</v>
      </c>
      <c r="U169" s="2">
        <v>3</v>
      </c>
      <c r="V169" s="2">
        <v>3</v>
      </c>
      <c r="W169" s="2">
        <v>1</v>
      </c>
      <c r="X169" s="2">
        <v>238</v>
      </c>
      <c r="Y169" s="2">
        <v>12</v>
      </c>
      <c r="Z169" s="2">
        <v>23</v>
      </c>
      <c r="AA169" s="2">
        <v>1</v>
      </c>
      <c r="AB169" s="2">
        <v>1</v>
      </c>
      <c r="AC169" s="2">
        <v>0</v>
      </c>
      <c r="AD169" s="2" t="s">
        <v>498</v>
      </c>
      <c r="AE169" s="2"/>
      <c r="AF169" s="2">
        <v>173</v>
      </c>
      <c r="AG169" s="2" t="s">
        <v>865</v>
      </c>
      <c r="AH169" s="1" t="s">
        <v>1099</v>
      </c>
      <c r="AI169" s="1" t="s">
        <v>26</v>
      </c>
      <c r="AJ169" s="1">
        <v>1.0057803468208093</v>
      </c>
      <c r="AK169" s="1">
        <v>12.797687861271676</v>
      </c>
      <c r="AL169" s="1">
        <v>2.9827586206896552</v>
      </c>
      <c r="AM169" s="1">
        <v>59</v>
      </c>
      <c r="AN169" s="1">
        <v>21</v>
      </c>
      <c r="AO169" s="1" t="s">
        <v>1100</v>
      </c>
      <c r="AP169" s="1">
        <v>12</v>
      </c>
      <c r="AQ169" s="1">
        <v>0</v>
      </c>
      <c r="AR169" s="1">
        <v>2.5</v>
      </c>
      <c r="AS169" s="1">
        <v>174</v>
      </c>
      <c r="AT169" s="1">
        <v>189</v>
      </c>
      <c r="AU169" s="1">
        <v>215</v>
      </c>
      <c r="AV169" s="1">
        <v>11</v>
      </c>
      <c r="AW169" s="1">
        <v>7</v>
      </c>
      <c r="AX169" s="1">
        <v>15</v>
      </c>
      <c r="AY169" s="1">
        <v>5921</v>
      </c>
    </row>
    <row r="170" spans="1:51" x14ac:dyDescent="0.25">
      <c r="A170" s="2" t="s">
        <v>207</v>
      </c>
      <c r="B170" s="2">
        <v>2019</v>
      </c>
      <c r="C170" s="2">
        <v>1</v>
      </c>
      <c r="D170" s="2" t="s">
        <v>51</v>
      </c>
      <c r="E170" s="2" t="s">
        <v>41</v>
      </c>
      <c r="F170" s="2">
        <v>4</v>
      </c>
      <c r="G170" s="2">
        <v>2</v>
      </c>
      <c r="H170" s="2">
        <v>61</v>
      </c>
      <c r="I170" s="2">
        <v>0</v>
      </c>
      <c r="J170" s="2">
        <v>0</v>
      </c>
      <c r="K170" s="2">
        <v>0</v>
      </c>
      <c r="L170" s="2">
        <v>1</v>
      </c>
      <c r="M170" s="2">
        <v>163</v>
      </c>
      <c r="N170" s="2">
        <v>54</v>
      </c>
      <c r="O170" s="2">
        <v>23</v>
      </c>
      <c r="P170" s="2">
        <v>7</v>
      </c>
      <c r="Q170" s="2">
        <v>10</v>
      </c>
      <c r="R170" s="2">
        <v>50</v>
      </c>
      <c r="S170" s="2">
        <v>0.25700000000000001</v>
      </c>
      <c r="T170" s="2">
        <v>0</v>
      </c>
      <c r="U170" s="2">
        <v>5</v>
      </c>
      <c r="V170" s="2">
        <v>1</v>
      </c>
      <c r="W170" s="2">
        <v>0</v>
      </c>
      <c r="X170" s="2">
        <v>225</v>
      </c>
      <c r="Y170" s="2">
        <v>7</v>
      </c>
      <c r="Z170" s="2">
        <v>25</v>
      </c>
      <c r="AA170" s="2">
        <v>0</v>
      </c>
      <c r="AB170" s="2">
        <v>3</v>
      </c>
      <c r="AC170" s="2">
        <v>2</v>
      </c>
      <c r="AD170" s="2" t="s">
        <v>499</v>
      </c>
      <c r="AE170" s="2"/>
      <c r="AF170" s="2">
        <v>163</v>
      </c>
      <c r="AG170" s="2" t="s">
        <v>1101</v>
      </c>
      <c r="AH170" s="1" t="s">
        <v>1102</v>
      </c>
      <c r="AI170" s="1" t="s">
        <v>26</v>
      </c>
      <c r="AJ170" s="1">
        <v>1.1779141104294477</v>
      </c>
      <c r="AK170" s="1">
        <v>8.2822085889570545</v>
      </c>
      <c r="AL170" s="1">
        <v>2.6721311475409837</v>
      </c>
      <c r="AM170" s="1">
        <v>59</v>
      </c>
      <c r="AN170" s="1">
        <v>22</v>
      </c>
      <c r="AO170" s="1" t="s">
        <v>1103</v>
      </c>
      <c r="AP170" s="1">
        <v>8</v>
      </c>
      <c r="AQ170" s="1">
        <v>0</v>
      </c>
      <c r="AR170" s="1">
        <v>3.81</v>
      </c>
      <c r="AS170" s="1">
        <v>169</v>
      </c>
      <c r="AT170" s="1">
        <v>181</v>
      </c>
      <c r="AU170" s="1">
        <v>208</v>
      </c>
      <c r="AV170" s="1">
        <v>9</v>
      </c>
      <c r="AW170" s="1">
        <v>6</v>
      </c>
      <c r="AX170" s="1">
        <v>15</v>
      </c>
      <c r="AY170" s="1">
        <v>5922</v>
      </c>
    </row>
    <row r="171" spans="1:51" x14ac:dyDescent="0.25">
      <c r="A171" s="2" t="s">
        <v>500</v>
      </c>
      <c r="B171" s="2">
        <v>2019</v>
      </c>
      <c r="C171" s="2">
        <v>1</v>
      </c>
      <c r="D171" s="2" t="s">
        <v>51</v>
      </c>
      <c r="E171" s="2" t="s">
        <v>41</v>
      </c>
      <c r="F171" s="2">
        <v>2</v>
      </c>
      <c r="G171" s="2">
        <v>2</v>
      </c>
      <c r="H171" s="2">
        <v>11</v>
      </c>
      <c r="I171" s="2">
        <v>6</v>
      </c>
      <c r="J171" s="2">
        <v>0</v>
      </c>
      <c r="K171" s="2">
        <v>0</v>
      </c>
      <c r="L171" s="2">
        <v>1</v>
      </c>
      <c r="M171" s="2">
        <v>147</v>
      </c>
      <c r="N171" s="2">
        <v>50</v>
      </c>
      <c r="O171" s="2">
        <v>21</v>
      </c>
      <c r="P171" s="2">
        <v>8</v>
      </c>
      <c r="Q171" s="2">
        <v>12</v>
      </c>
      <c r="R171" s="2">
        <v>38</v>
      </c>
      <c r="S171" s="2">
        <v>0.26500000000000001</v>
      </c>
      <c r="T171" s="2">
        <v>0</v>
      </c>
      <c r="U171" s="2">
        <v>1</v>
      </c>
      <c r="V171" s="2">
        <v>1</v>
      </c>
      <c r="W171" s="2">
        <v>1</v>
      </c>
      <c r="X171" s="2">
        <v>202</v>
      </c>
      <c r="Y171" s="2">
        <v>2</v>
      </c>
      <c r="Z171" s="2">
        <v>23</v>
      </c>
      <c r="AA171" s="2">
        <v>0</v>
      </c>
      <c r="AB171" s="2">
        <v>0</v>
      </c>
      <c r="AC171" s="2">
        <v>4</v>
      </c>
      <c r="AD171" s="2" t="s">
        <v>501</v>
      </c>
      <c r="AE171" s="2"/>
      <c r="AF171" s="2">
        <v>147</v>
      </c>
      <c r="AG171" s="2" t="s">
        <v>1104</v>
      </c>
      <c r="AH171" s="1" t="s">
        <v>1105</v>
      </c>
      <c r="AI171" s="1" t="s">
        <v>6</v>
      </c>
      <c r="AJ171" s="1">
        <v>1.2653061224489797</v>
      </c>
      <c r="AK171" s="1">
        <v>6.9795918367346932</v>
      </c>
      <c r="AL171" s="1">
        <v>13.363636363636363</v>
      </c>
      <c r="AM171" s="1">
        <v>59</v>
      </c>
      <c r="AN171" s="1">
        <v>23</v>
      </c>
      <c r="AO171" s="1" t="s">
        <v>1105</v>
      </c>
      <c r="AP171" s="1">
        <v>6</v>
      </c>
      <c r="AQ171" s="1">
        <v>1</v>
      </c>
      <c r="AR171" s="1">
        <v>3.86</v>
      </c>
      <c r="AS171" s="1">
        <v>164</v>
      </c>
      <c r="AT171" s="1">
        <v>178</v>
      </c>
      <c r="AU171" s="1">
        <v>204</v>
      </c>
      <c r="AV171" s="1">
        <v>5</v>
      </c>
      <c r="AW171" s="1">
        <v>8</v>
      </c>
      <c r="AX171" s="1">
        <v>15</v>
      </c>
      <c r="AY171" s="1">
        <v>5923</v>
      </c>
    </row>
    <row r="172" spans="1:51" x14ac:dyDescent="0.25">
      <c r="A172" s="2" t="s">
        <v>70</v>
      </c>
      <c r="B172" s="2">
        <v>2019</v>
      </c>
      <c r="C172" s="2">
        <v>1</v>
      </c>
      <c r="D172" s="2" t="s">
        <v>71</v>
      </c>
      <c r="E172" s="2" t="s">
        <v>41</v>
      </c>
      <c r="F172" s="2">
        <v>11</v>
      </c>
      <c r="G172" s="2">
        <v>9</v>
      </c>
      <c r="H172" s="2">
        <v>32</v>
      </c>
      <c r="I172" s="2">
        <v>31</v>
      </c>
      <c r="J172" s="2">
        <v>1</v>
      </c>
      <c r="K172" s="2">
        <v>1</v>
      </c>
      <c r="L172" s="2">
        <v>0</v>
      </c>
      <c r="M172" s="2">
        <v>546</v>
      </c>
      <c r="N172" s="2">
        <v>186</v>
      </c>
      <c r="O172" s="2">
        <v>90</v>
      </c>
      <c r="P172" s="2">
        <v>28</v>
      </c>
      <c r="Q172" s="2">
        <v>40</v>
      </c>
      <c r="R172" s="2">
        <v>149</v>
      </c>
      <c r="S172" s="2">
        <v>0.26100000000000001</v>
      </c>
      <c r="T172" s="2">
        <v>0</v>
      </c>
      <c r="U172" s="2">
        <v>7</v>
      </c>
      <c r="V172" s="2">
        <v>2</v>
      </c>
      <c r="W172" s="2">
        <v>0</v>
      </c>
      <c r="X172" s="2">
        <v>759</v>
      </c>
      <c r="Y172" s="2">
        <v>0</v>
      </c>
      <c r="Z172" s="2">
        <v>95</v>
      </c>
      <c r="AA172" s="2">
        <v>0</v>
      </c>
      <c r="AB172" s="2">
        <v>4</v>
      </c>
      <c r="AC172" s="2">
        <v>15</v>
      </c>
      <c r="AD172" s="2" t="s">
        <v>385</v>
      </c>
      <c r="AE172" s="2"/>
      <c r="AF172" s="2"/>
      <c r="AG172" s="2" t="s">
        <v>1106</v>
      </c>
      <c r="AH172" s="2" t="s">
        <v>1107</v>
      </c>
      <c r="AI172" s="2" t="s">
        <v>26</v>
      </c>
      <c r="AJ172" s="2">
        <v>1.2417582417582418</v>
      </c>
      <c r="AK172" s="2">
        <v>7.3681318681318677</v>
      </c>
      <c r="AL172" s="2">
        <v>17.0625</v>
      </c>
      <c r="AM172" s="2">
        <v>46</v>
      </c>
      <c r="AN172" s="2">
        <v>14</v>
      </c>
      <c r="AO172" s="2" t="s">
        <v>1108</v>
      </c>
      <c r="AP172" s="2">
        <v>7</v>
      </c>
      <c r="AQ172" s="2">
        <v>0</v>
      </c>
      <c r="AR172" s="2">
        <v>4.45</v>
      </c>
      <c r="AS172" s="2">
        <v>166</v>
      </c>
      <c r="AT172" s="2">
        <v>179</v>
      </c>
      <c r="AU172" s="2">
        <v>205</v>
      </c>
      <c r="AV172" s="2">
        <v>8</v>
      </c>
      <c r="AW172" s="2">
        <v>5</v>
      </c>
      <c r="AX172" s="2">
        <v>50</v>
      </c>
      <c r="AY172" s="2">
        <v>4614</v>
      </c>
    </row>
    <row r="173" spans="1:51" x14ac:dyDescent="0.25">
      <c r="A173" s="2" t="s">
        <v>72</v>
      </c>
      <c r="B173" s="2">
        <v>2019</v>
      </c>
      <c r="C173" s="2">
        <v>1</v>
      </c>
      <c r="D173" s="2" t="s">
        <v>71</v>
      </c>
      <c r="E173" s="2" t="s">
        <v>41</v>
      </c>
      <c r="F173" s="2">
        <v>12</v>
      </c>
      <c r="G173" s="2">
        <v>8</v>
      </c>
      <c r="H173" s="2">
        <v>31</v>
      </c>
      <c r="I173" s="2">
        <v>30</v>
      </c>
      <c r="J173" s="2">
        <v>0</v>
      </c>
      <c r="K173" s="2">
        <v>0</v>
      </c>
      <c r="L173" s="2">
        <v>0</v>
      </c>
      <c r="M173" s="2">
        <v>484</v>
      </c>
      <c r="N173" s="2">
        <v>160</v>
      </c>
      <c r="O173" s="2">
        <v>88</v>
      </c>
      <c r="P173" s="2">
        <v>34</v>
      </c>
      <c r="Q173" s="2">
        <v>49</v>
      </c>
      <c r="R173" s="2">
        <v>140</v>
      </c>
      <c r="S173" s="2">
        <v>0.25800000000000001</v>
      </c>
      <c r="T173" s="2">
        <v>1</v>
      </c>
      <c r="U173" s="2">
        <v>3</v>
      </c>
      <c r="V173" s="2">
        <v>5</v>
      </c>
      <c r="W173" s="2">
        <v>0</v>
      </c>
      <c r="X173" s="2">
        <v>678</v>
      </c>
      <c r="Y173" s="2">
        <v>0</v>
      </c>
      <c r="Z173" s="2">
        <v>88</v>
      </c>
      <c r="AA173" s="2">
        <v>0</v>
      </c>
      <c r="AB173" s="2">
        <v>2</v>
      </c>
      <c r="AC173" s="2">
        <v>17</v>
      </c>
      <c r="AD173" s="2" t="s">
        <v>386</v>
      </c>
      <c r="AE173" s="2"/>
      <c r="AF173" s="2"/>
      <c r="AG173" s="2" t="s">
        <v>1109</v>
      </c>
      <c r="AH173" s="2" t="s">
        <v>1110</v>
      </c>
      <c r="AI173" s="2" t="s">
        <v>6</v>
      </c>
      <c r="AJ173" s="2">
        <v>1.2954545454545454</v>
      </c>
      <c r="AK173" s="2">
        <v>7.8099173553719012</v>
      </c>
      <c r="AL173" s="2">
        <v>15.612903225806452</v>
      </c>
      <c r="AM173" s="2">
        <v>46</v>
      </c>
      <c r="AN173" s="2">
        <v>15</v>
      </c>
      <c r="AO173" s="2" t="s">
        <v>1111</v>
      </c>
      <c r="AP173" s="2">
        <v>6</v>
      </c>
      <c r="AQ173" s="2">
        <v>1</v>
      </c>
      <c r="AR173" s="2">
        <v>4.91</v>
      </c>
      <c r="AS173" s="2">
        <v>168</v>
      </c>
      <c r="AT173" s="2">
        <v>180</v>
      </c>
      <c r="AU173" s="2">
        <v>207</v>
      </c>
      <c r="AV173" s="2">
        <v>5</v>
      </c>
      <c r="AW173" s="2">
        <v>8</v>
      </c>
      <c r="AX173" s="2">
        <v>49</v>
      </c>
      <c r="AY173" s="2">
        <v>4615</v>
      </c>
    </row>
    <row r="174" spans="1:51" x14ac:dyDescent="0.25">
      <c r="A174" s="2" t="s">
        <v>73</v>
      </c>
      <c r="B174" s="2">
        <v>2019</v>
      </c>
      <c r="C174" s="2">
        <v>1</v>
      </c>
      <c r="D174" s="2" t="s">
        <v>71</v>
      </c>
      <c r="E174" s="2" t="s">
        <v>41</v>
      </c>
      <c r="F174" s="2">
        <v>15</v>
      </c>
      <c r="G174" s="2">
        <v>6</v>
      </c>
      <c r="H174" s="2">
        <v>29</v>
      </c>
      <c r="I174" s="2">
        <v>29</v>
      </c>
      <c r="J174" s="2">
        <v>0</v>
      </c>
      <c r="K174" s="2">
        <v>0</v>
      </c>
      <c r="L174" s="2">
        <v>0</v>
      </c>
      <c r="M174" s="2">
        <v>452</v>
      </c>
      <c r="N174" s="2">
        <v>138</v>
      </c>
      <c r="O174" s="2">
        <v>64</v>
      </c>
      <c r="P174" s="2">
        <v>23</v>
      </c>
      <c r="Q174" s="2">
        <v>55</v>
      </c>
      <c r="R174" s="2">
        <v>186</v>
      </c>
      <c r="S174" s="2">
        <v>0.24199999999999999</v>
      </c>
      <c r="T174" s="2">
        <v>0</v>
      </c>
      <c r="U174" s="2">
        <v>7</v>
      </c>
      <c r="V174" s="2">
        <v>2</v>
      </c>
      <c r="W174" s="2">
        <v>1</v>
      </c>
      <c r="X174" s="2">
        <v>633</v>
      </c>
      <c r="Y174" s="2">
        <v>0</v>
      </c>
      <c r="Z174" s="2">
        <v>71</v>
      </c>
      <c r="AA174" s="2">
        <v>2</v>
      </c>
      <c r="AB174" s="2">
        <v>4</v>
      </c>
      <c r="AC174" s="2">
        <v>9</v>
      </c>
      <c r="AD174" s="2" t="s">
        <v>387</v>
      </c>
      <c r="AE174" s="2"/>
      <c r="AF174" s="2"/>
      <c r="AG174" s="2" t="s">
        <v>974</v>
      </c>
      <c r="AH174" s="2" t="s">
        <v>1112</v>
      </c>
      <c r="AI174" s="2" t="s">
        <v>6</v>
      </c>
      <c r="AJ174" s="2">
        <v>1.2809734513274338</v>
      </c>
      <c r="AK174" s="2">
        <v>11.110619469026549</v>
      </c>
      <c r="AL174" s="2">
        <v>15.586206896551724</v>
      </c>
      <c r="AM174" s="2">
        <v>46</v>
      </c>
      <c r="AN174" s="2">
        <v>16</v>
      </c>
      <c r="AO174" s="2" t="s">
        <v>1113</v>
      </c>
      <c r="AP174" s="2">
        <v>6</v>
      </c>
      <c r="AQ174" s="2">
        <v>1</v>
      </c>
      <c r="AR174" s="2">
        <v>3.82</v>
      </c>
      <c r="AS174" s="2">
        <v>175</v>
      </c>
      <c r="AT174" s="2">
        <v>187</v>
      </c>
      <c r="AU174" s="2">
        <v>213</v>
      </c>
      <c r="AV174" s="2">
        <v>5</v>
      </c>
      <c r="AW174" s="2">
        <v>8</v>
      </c>
      <c r="AX174" s="2">
        <v>49</v>
      </c>
      <c r="AY174" s="2">
        <v>4616</v>
      </c>
    </row>
    <row r="175" spans="1:51" x14ac:dyDescent="0.25">
      <c r="A175" s="2" t="s">
        <v>74</v>
      </c>
      <c r="B175" s="2">
        <v>2019</v>
      </c>
      <c r="C175" s="2">
        <v>1</v>
      </c>
      <c r="D175" s="2" t="s">
        <v>71</v>
      </c>
      <c r="E175" s="2" t="s">
        <v>41</v>
      </c>
      <c r="F175" s="2">
        <v>18</v>
      </c>
      <c r="G175" s="2">
        <v>4</v>
      </c>
      <c r="H175" s="2">
        <v>27</v>
      </c>
      <c r="I175" s="2">
        <v>24</v>
      </c>
      <c r="J175" s="2">
        <v>0</v>
      </c>
      <c r="K175" s="2">
        <v>0</v>
      </c>
      <c r="L175" s="2">
        <v>0</v>
      </c>
      <c r="M175" s="2">
        <v>429</v>
      </c>
      <c r="N175" s="2">
        <v>125</v>
      </c>
      <c r="O175" s="2">
        <v>64</v>
      </c>
      <c r="P175" s="2">
        <v>30</v>
      </c>
      <c r="Q175" s="2">
        <v>39</v>
      </c>
      <c r="R175" s="2">
        <v>153</v>
      </c>
      <c r="S175" s="2">
        <v>0.22800000000000001</v>
      </c>
      <c r="T175" s="2">
        <v>0</v>
      </c>
      <c r="U175" s="2">
        <v>5</v>
      </c>
      <c r="V175" s="2">
        <v>5</v>
      </c>
      <c r="W175" s="2">
        <v>0</v>
      </c>
      <c r="X175" s="2">
        <v>594</v>
      </c>
      <c r="Y175" s="2">
        <v>0</v>
      </c>
      <c r="Z175" s="2">
        <v>69</v>
      </c>
      <c r="AA175" s="2">
        <v>1</v>
      </c>
      <c r="AB175" s="2">
        <v>1</v>
      </c>
      <c r="AC175" s="2">
        <v>6</v>
      </c>
      <c r="AD175" s="2" t="s">
        <v>388</v>
      </c>
      <c r="AE175" s="2"/>
      <c r="AF175" s="2"/>
      <c r="AG175" s="2" t="s">
        <v>1114</v>
      </c>
      <c r="AH175" s="2" t="s">
        <v>915</v>
      </c>
      <c r="AI175" s="2" t="s">
        <v>26</v>
      </c>
      <c r="AJ175" s="2">
        <v>1.1468531468531469</v>
      </c>
      <c r="AK175" s="2">
        <v>9.62937062937063</v>
      </c>
      <c r="AL175" s="2">
        <v>15.888888888888889</v>
      </c>
      <c r="AM175" s="2">
        <v>46</v>
      </c>
      <c r="AN175" s="2">
        <v>17</v>
      </c>
      <c r="AO175" s="2" t="s">
        <v>1115</v>
      </c>
      <c r="AP175" s="2">
        <v>9</v>
      </c>
      <c r="AQ175" s="2">
        <v>0</v>
      </c>
      <c r="AR175" s="2">
        <v>4.03</v>
      </c>
      <c r="AS175" s="2">
        <v>173</v>
      </c>
      <c r="AT175" s="2">
        <v>184</v>
      </c>
      <c r="AU175" s="2">
        <v>211</v>
      </c>
      <c r="AV175" s="2">
        <v>9</v>
      </c>
      <c r="AW175" s="2">
        <v>6</v>
      </c>
      <c r="AX175" s="2">
        <v>49</v>
      </c>
      <c r="AY175" s="2">
        <v>4617</v>
      </c>
    </row>
    <row r="176" spans="1:51" x14ac:dyDescent="0.25">
      <c r="A176" s="2" t="s">
        <v>225</v>
      </c>
      <c r="B176" s="2">
        <v>2019</v>
      </c>
      <c r="C176" s="2">
        <v>1</v>
      </c>
      <c r="D176" s="2" t="s">
        <v>71</v>
      </c>
      <c r="E176" s="2" t="s">
        <v>41</v>
      </c>
      <c r="F176" s="2">
        <v>3</v>
      </c>
      <c r="G176" s="2">
        <v>2</v>
      </c>
      <c r="H176" s="2">
        <v>60</v>
      </c>
      <c r="I176" s="2">
        <v>0</v>
      </c>
      <c r="J176" s="2">
        <v>0</v>
      </c>
      <c r="K176" s="2">
        <v>0</v>
      </c>
      <c r="L176" s="2">
        <v>37</v>
      </c>
      <c r="M176" s="2">
        <v>171</v>
      </c>
      <c r="N176" s="2">
        <v>38</v>
      </c>
      <c r="O176" s="2">
        <v>14</v>
      </c>
      <c r="P176" s="2">
        <v>3</v>
      </c>
      <c r="Q176" s="2">
        <v>25</v>
      </c>
      <c r="R176" s="2">
        <v>85</v>
      </c>
      <c r="S176" s="2">
        <v>0.185</v>
      </c>
      <c r="T176" s="2">
        <v>0</v>
      </c>
      <c r="U176" s="2">
        <v>6</v>
      </c>
      <c r="V176" s="2">
        <v>1</v>
      </c>
      <c r="W176" s="2">
        <v>0</v>
      </c>
      <c r="X176" s="2">
        <v>235</v>
      </c>
      <c r="Y176" s="2">
        <v>53</v>
      </c>
      <c r="Z176" s="2">
        <v>18</v>
      </c>
      <c r="AA176" s="2">
        <v>0</v>
      </c>
      <c r="AB176" s="2">
        <v>3</v>
      </c>
      <c r="AC176" s="2">
        <v>4</v>
      </c>
      <c r="AD176" s="2" t="s">
        <v>521</v>
      </c>
      <c r="AE176" s="2" t="s">
        <v>225</v>
      </c>
      <c r="AF176" s="2">
        <v>1000</v>
      </c>
      <c r="AG176" s="2" t="s">
        <v>1116</v>
      </c>
      <c r="AH176" s="1" t="s">
        <v>1117</v>
      </c>
      <c r="AI176" s="1" t="s">
        <v>6</v>
      </c>
      <c r="AJ176" s="1">
        <v>1.1052631578947369</v>
      </c>
      <c r="AK176" s="1">
        <v>13.421052631578947</v>
      </c>
      <c r="AL176" s="1">
        <v>2.85</v>
      </c>
      <c r="AM176" s="1">
        <v>46</v>
      </c>
      <c r="AN176" s="1">
        <v>18</v>
      </c>
      <c r="AO176" s="1" t="s">
        <v>1117</v>
      </c>
      <c r="AP176" s="1">
        <v>10</v>
      </c>
      <c r="AQ176" s="1">
        <v>1</v>
      </c>
      <c r="AR176" s="1">
        <v>2.21</v>
      </c>
      <c r="AS176" s="1">
        <v>173</v>
      </c>
      <c r="AT176" s="1">
        <v>189</v>
      </c>
      <c r="AU176" s="1">
        <v>216</v>
      </c>
      <c r="AV176" s="1">
        <v>7</v>
      </c>
      <c r="AW176" s="1">
        <v>10</v>
      </c>
      <c r="AX176" s="1">
        <v>15</v>
      </c>
      <c r="AY176" s="1">
        <v>4618</v>
      </c>
    </row>
    <row r="177" spans="1:51" x14ac:dyDescent="0.25">
      <c r="A177" s="2" t="s">
        <v>226</v>
      </c>
      <c r="B177" s="2">
        <v>2019</v>
      </c>
      <c r="C177" s="2">
        <v>1</v>
      </c>
      <c r="D177" s="2" t="s">
        <v>71</v>
      </c>
      <c r="E177" s="2" t="s">
        <v>41</v>
      </c>
      <c r="F177" s="2">
        <v>5</v>
      </c>
      <c r="G177" s="2">
        <v>8</v>
      </c>
      <c r="H177" s="2">
        <v>23</v>
      </c>
      <c r="I177" s="2">
        <v>22</v>
      </c>
      <c r="J177" s="2">
        <v>0</v>
      </c>
      <c r="K177" s="2">
        <v>0</v>
      </c>
      <c r="L177" s="2">
        <v>0</v>
      </c>
      <c r="M177" s="2">
        <v>322</v>
      </c>
      <c r="N177" s="2">
        <v>112</v>
      </c>
      <c r="O177" s="2">
        <v>59</v>
      </c>
      <c r="P177" s="2">
        <v>27</v>
      </c>
      <c r="Q177" s="2">
        <v>39</v>
      </c>
      <c r="R177" s="2">
        <v>107</v>
      </c>
      <c r="S177" s="2">
        <v>0.26500000000000001</v>
      </c>
      <c r="T177" s="2">
        <v>0</v>
      </c>
      <c r="U177" s="2">
        <v>0</v>
      </c>
      <c r="V177" s="2">
        <v>3</v>
      </c>
      <c r="W177" s="2">
        <v>0</v>
      </c>
      <c r="X177" s="2">
        <v>468</v>
      </c>
      <c r="Y177" s="2">
        <v>0</v>
      </c>
      <c r="Z177" s="2">
        <v>64</v>
      </c>
      <c r="AA177" s="2">
        <v>2</v>
      </c>
      <c r="AB177" s="2">
        <v>1</v>
      </c>
      <c r="AC177" s="2">
        <v>9</v>
      </c>
      <c r="AD177" s="2" t="s">
        <v>522</v>
      </c>
      <c r="AE177" s="2"/>
      <c r="AF177" s="2">
        <v>322</v>
      </c>
      <c r="AG177" s="2" t="s">
        <v>1118</v>
      </c>
      <c r="AH177" s="1" t="s">
        <v>1119</v>
      </c>
      <c r="AI177" s="1" t="s">
        <v>6</v>
      </c>
      <c r="AJ177" s="1">
        <v>1.4068322981366461</v>
      </c>
      <c r="AK177" s="1">
        <v>8.9720496894409933</v>
      </c>
      <c r="AL177" s="1">
        <v>14</v>
      </c>
      <c r="AM177" s="1">
        <v>46</v>
      </c>
      <c r="AN177" s="1">
        <v>19</v>
      </c>
      <c r="AO177" s="1" t="s">
        <v>1119</v>
      </c>
      <c r="AP177" s="1">
        <v>4</v>
      </c>
      <c r="AQ177" s="1">
        <v>1</v>
      </c>
      <c r="AR177" s="1">
        <v>4.95</v>
      </c>
      <c r="AS177" s="1">
        <v>171</v>
      </c>
      <c r="AT177" s="1">
        <v>183</v>
      </c>
      <c r="AU177" s="1">
        <v>210</v>
      </c>
      <c r="AV177" s="1">
        <v>4</v>
      </c>
      <c r="AW177" s="1">
        <v>6</v>
      </c>
      <c r="AX177" s="1">
        <v>15</v>
      </c>
      <c r="AY177" s="1">
        <v>4619</v>
      </c>
    </row>
    <row r="178" spans="1:51" x14ac:dyDescent="0.25">
      <c r="A178" s="2" t="s">
        <v>227</v>
      </c>
      <c r="B178" s="2">
        <v>2019</v>
      </c>
      <c r="C178" s="2">
        <v>1</v>
      </c>
      <c r="D178" s="2" t="s">
        <v>71</v>
      </c>
      <c r="E178" s="2" t="s">
        <v>41</v>
      </c>
      <c r="F178" s="2">
        <v>2</v>
      </c>
      <c r="G178" s="2">
        <v>1</v>
      </c>
      <c r="H178" s="2">
        <v>43</v>
      </c>
      <c r="I178" s="2">
        <v>0</v>
      </c>
      <c r="J178" s="2">
        <v>0</v>
      </c>
      <c r="K178" s="2">
        <v>0</v>
      </c>
      <c r="L178" s="2">
        <v>1</v>
      </c>
      <c r="M178" s="2">
        <v>243</v>
      </c>
      <c r="N178" s="2">
        <v>75</v>
      </c>
      <c r="O178" s="2">
        <v>37</v>
      </c>
      <c r="P178" s="2">
        <v>14</v>
      </c>
      <c r="Q178" s="2">
        <v>31</v>
      </c>
      <c r="R178" s="2">
        <v>75</v>
      </c>
      <c r="S178" s="2">
        <v>0.246</v>
      </c>
      <c r="T178" s="2">
        <v>1</v>
      </c>
      <c r="U178" s="2">
        <v>1</v>
      </c>
      <c r="V178" s="2">
        <v>3</v>
      </c>
      <c r="W178" s="2">
        <v>0</v>
      </c>
      <c r="X178" s="2">
        <v>343</v>
      </c>
      <c r="Y178" s="2">
        <v>14</v>
      </c>
      <c r="Z178" s="2">
        <v>42</v>
      </c>
      <c r="AA178" s="2">
        <v>0</v>
      </c>
      <c r="AB178" s="2">
        <v>4</v>
      </c>
      <c r="AC178" s="2">
        <v>9</v>
      </c>
      <c r="AD178" s="2" t="s">
        <v>523</v>
      </c>
      <c r="AE178" s="2"/>
      <c r="AF178" s="2">
        <v>243</v>
      </c>
      <c r="AG178" s="2" t="s">
        <v>872</v>
      </c>
      <c r="AH178" s="2" t="s">
        <v>1120</v>
      </c>
      <c r="AI178" s="2" t="s">
        <v>26</v>
      </c>
      <c r="AJ178" s="2">
        <v>1.308641975308642</v>
      </c>
      <c r="AK178" s="2">
        <v>8.3333333333333339</v>
      </c>
      <c r="AL178" s="2">
        <v>5.6511627906976747</v>
      </c>
      <c r="AM178" s="2">
        <v>46</v>
      </c>
      <c r="AN178" s="2">
        <v>20</v>
      </c>
      <c r="AO178" s="2" t="s">
        <v>1121</v>
      </c>
      <c r="AP178" s="2">
        <v>6</v>
      </c>
      <c r="AQ178" s="2">
        <v>0</v>
      </c>
      <c r="AR178" s="2">
        <v>4.1100000000000003</v>
      </c>
      <c r="AS178" s="2">
        <v>170</v>
      </c>
      <c r="AT178" s="2">
        <v>181</v>
      </c>
      <c r="AU178" s="2">
        <v>208</v>
      </c>
      <c r="AV178" s="2">
        <v>7</v>
      </c>
      <c r="AW178" s="2">
        <v>5</v>
      </c>
      <c r="AX178" s="2">
        <v>15</v>
      </c>
      <c r="AY178" s="2">
        <v>4620</v>
      </c>
    </row>
    <row r="179" spans="1:51" x14ac:dyDescent="0.25">
      <c r="A179" s="2" t="s">
        <v>228</v>
      </c>
      <c r="B179" s="2">
        <v>2019</v>
      </c>
      <c r="C179" s="2">
        <v>1</v>
      </c>
      <c r="D179" s="2" t="s">
        <v>71</v>
      </c>
      <c r="E179" s="2" t="s">
        <v>41</v>
      </c>
      <c r="F179" s="2">
        <v>4</v>
      </c>
      <c r="G179" s="2">
        <v>4</v>
      </c>
      <c r="H179" s="2">
        <v>54</v>
      </c>
      <c r="I179" s="2">
        <v>15</v>
      </c>
      <c r="J179" s="2">
        <v>0</v>
      </c>
      <c r="K179" s="2">
        <v>0</v>
      </c>
      <c r="L179" s="2">
        <v>2</v>
      </c>
      <c r="M179" s="2">
        <v>207</v>
      </c>
      <c r="N179" s="2">
        <v>66</v>
      </c>
      <c r="O179" s="2">
        <v>32</v>
      </c>
      <c r="P179" s="2">
        <v>10</v>
      </c>
      <c r="Q179" s="2">
        <v>19</v>
      </c>
      <c r="R179" s="2">
        <v>98</v>
      </c>
      <c r="S179" s="2">
        <v>0.247</v>
      </c>
      <c r="T179" s="2">
        <v>0</v>
      </c>
      <c r="U179" s="2">
        <v>2</v>
      </c>
      <c r="V179" s="2">
        <v>6</v>
      </c>
      <c r="W179" s="2">
        <v>0</v>
      </c>
      <c r="X179" s="2">
        <v>295</v>
      </c>
      <c r="Y179" s="2">
        <v>10</v>
      </c>
      <c r="Z179" s="2">
        <v>35</v>
      </c>
      <c r="AA179" s="2">
        <v>0</v>
      </c>
      <c r="AB179" s="2">
        <v>3</v>
      </c>
      <c r="AC179" s="2">
        <v>2</v>
      </c>
      <c r="AD179" s="2" t="s">
        <v>524</v>
      </c>
      <c r="AE179" s="2"/>
      <c r="AF179" s="2">
        <v>207</v>
      </c>
      <c r="AG179" s="2" t="s">
        <v>931</v>
      </c>
      <c r="AH179" s="2" t="s">
        <v>1122</v>
      </c>
      <c r="AI179" s="2" t="s">
        <v>26</v>
      </c>
      <c r="AJ179" s="2">
        <v>1.2318840579710144</v>
      </c>
      <c r="AK179" s="2">
        <v>12.782608695652176</v>
      </c>
      <c r="AL179" s="2">
        <v>3.8333333333333335</v>
      </c>
      <c r="AM179" s="2">
        <v>46</v>
      </c>
      <c r="AN179" s="2">
        <v>21</v>
      </c>
      <c r="AO179" s="2" t="s">
        <v>1123</v>
      </c>
      <c r="AP179" s="2">
        <v>7</v>
      </c>
      <c r="AQ179" s="2">
        <v>0</v>
      </c>
      <c r="AR179" s="2">
        <v>4.17</v>
      </c>
      <c r="AS179" s="2">
        <v>174</v>
      </c>
      <c r="AT179" s="2">
        <v>189</v>
      </c>
      <c r="AU179" s="2">
        <v>215</v>
      </c>
      <c r="AV179" s="2">
        <v>8</v>
      </c>
      <c r="AW179" s="2">
        <v>6</v>
      </c>
      <c r="AX179" s="2">
        <v>15</v>
      </c>
      <c r="AY179" s="2">
        <v>4621</v>
      </c>
    </row>
    <row r="180" spans="1:51" x14ac:dyDescent="0.25">
      <c r="A180" s="2" t="s">
        <v>229</v>
      </c>
      <c r="B180" s="2">
        <v>2019</v>
      </c>
      <c r="C180" s="2">
        <v>1</v>
      </c>
      <c r="D180" s="2" t="s">
        <v>71</v>
      </c>
      <c r="E180" s="2" t="s">
        <v>41</v>
      </c>
      <c r="F180" s="2">
        <v>5</v>
      </c>
      <c r="G180" s="2">
        <v>1</v>
      </c>
      <c r="H180" s="2">
        <v>33</v>
      </c>
      <c r="I180" s="2">
        <v>1</v>
      </c>
      <c r="J180" s="2">
        <v>0</v>
      </c>
      <c r="K180" s="2">
        <v>0</v>
      </c>
      <c r="L180" s="2">
        <v>0</v>
      </c>
      <c r="M180" s="2">
        <v>200</v>
      </c>
      <c r="N180" s="2">
        <v>75</v>
      </c>
      <c r="O180" s="2">
        <v>42</v>
      </c>
      <c r="P180" s="2">
        <v>16</v>
      </c>
      <c r="Q180" s="2">
        <v>28</v>
      </c>
      <c r="R180" s="2">
        <v>69</v>
      </c>
      <c r="S180" s="2">
        <v>0.28100000000000003</v>
      </c>
      <c r="T180" s="2">
        <v>1</v>
      </c>
      <c r="U180" s="2">
        <v>1</v>
      </c>
      <c r="V180" s="2">
        <v>1</v>
      </c>
      <c r="W180" s="2">
        <v>0</v>
      </c>
      <c r="X180" s="2">
        <v>298</v>
      </c>
      <c r="Y180" s="2">
        <v>7</v>
      </c>
      <c r="Z180" s="2">
        <v>44</v>
      </c>
      <c r="AA180" s="2">
        <v>0</v>
      </c>
      <c r="AB180" s="2">
        <v>2</v>
      </c>
      <c r="AC180" s="2">
        <v>5</v>
      </c>
      <c r="AD180" s="2" t="s">
        <v>525</v>
      </c>
      <c r="AE180" s="2"/>
      <c r="AF180" s="2">
        <v>200</v>
      </c>
      <c r="AG180" s="2" t="s">
        <v>1124</v>
      </c>
      <c r="AH180" s="2" t="s">
        <v>1125</v>
      </c>
      <c r="AI180" s="2" t="s">
        <v>6</v>
      </c>
      <c r="AJ180" s="2">
        <v>1.5449999999999999</v>
      </c>
      <c r="AK180" s="2">
        <v>9.3149999999999995</v>
      </c>
      <c r="AL180" s="2">
        <v>6.0606060606060606</v>
      </c>
      <c r="AM180" s="2">
        <v>46</v>
      </c>
      <c r="AN180" s="2">
        <v>22</v>
      </c>
      <c r="AO180" s="2" t="s">
        <v>1126</v>
      </c>
      <c r="AP180" s="2">
        <v>3</v>
      </c>
      <c r="AQ180" s="2">
        <v>1</v>
      </c>
      <c r="AR180" s="2">
        <v>5.67</v>
      </c>
      <c r="AS180" s="2">
        <v>172</v>
      </c>
      <c r="AT180" s="2">
        <v>184</v>
      </c>
      <c r="AU180" s="2">
        <v>211</v>
      </c>
      <c r="AV180" s="2">
        <v>3</v>
      </c>
      <c r="AW180" s="2">
        <v>4</v>
      </c>
      <c r="AX180" s="2">
        <v>15</v>
      </c>
      <c r="AY180" s="2">
        <v>4622</v>
      </c>
    </row>
    <row r="181" spans="1:51" x14ac:dyDescent="0.25">
      <c r="A181" s="2" t="s">
        <v>230</v>
      </c>
      <c r="B181" s="2">
        <v>2019</v>
      </c>
      <c r="C181" s="2">
        <v>1</v>
      </c>
      <c r="D181" s="2" t="s">
        <v>71</v>
      </c>
      <c r="E181" s="2" t="s">
        <v>41</v>
      </c>
      <c r="F181" s="2">
        <v>6</v>
      </c>
      <c r="G181" s="2">
        <v>5</v>
      </c>
      <c r="H181" s="2">
        <v>73</v>
      </c>
      <c r="I181" s="2">
        <v>0</v>
      </c>
      <c r="J181" s="2">
        <v>0</v>
      </c>
      <c r="K181" s="2">
        <v>0</v>
      </c>
      <c r="L181" s="2">
        <v>2</v>
      </c>
      <c r="M181" s="2">
        <v>199</v>
      </c>
      <c r="N181" s="2">
        <v>47</v>
      </c>
      <c r="O181" s="2">
        <v>14</v>
      </c>
      <c r="P181" s="2">
        <v>5</v>
      </c>
      <c r="Q181" s="2">
        <v>40</v>
      </c>
      <c r="R181" s="2">
        <v>88</v>
      </c>
      <c r="S181" s="2">
        <v>0.19800000000000001</v>
      </c>
      <c r="T181" s="2">
        <v>3</v>
      </c>
      <c r="U181" s="2">
        <v>3</v>
      </c>
      <c r="V181" s="2">
        <v>2</v>
      </c>
      <c r="W181" s="2">
        <v>1</v>
      </c>
      <c r="X181" s="2">
        <v>283</v>
      </c>
      <c r="Y181" s="2">
        <v>7</v>
      </c>
      <c r="Z181" s="2">
        <v>17</v>
      </c>
      <c r="AA181" s="2">
        <v>0</v>
      </c>
      <c r="AB181" s="2">
        <v>3</v>
      </c>
      <c r="AC181" s="2">
        <v>8</v>
      </c>
      <c r="AD181" s="2" t="s">
        <v>526</v>
      </c>
      <c r="AE181" s="2"/>
      <c r="AF181" s="2">
        <v>199</v>
      </c>
      <c r="AG181" s="2" t="s">
        <v>905</v>
      </c>
      <c r="AH181" s="2" t="s">
        <v>1127</v>
      </c>
      <c r="AI181" s="2" t="s">
        <v>26</v>
      </c>
      <c r="AJ181" s="2">
        <v>1.3115577889447236</v>
      </c>
      <c r="AK181" s="2">
        <v>11.939698492462313</v>
      </c>
      <c r="AL181" s="2">
        <v>2.7260273972602738</v>
      </c>
      <c r="AM181" s="2">
        <v>46</v>
      </c>
      <c r="AN181" s="2">
        <v>23</v>
      </c>
      <c r="AO181" s="2" t="s">
        <v>1127</v>
      </c>
      <c r="AP181" s="2">
        <v>6</v>
      </c>
      <c r="AQ181" s="2">
        <v>0</v>
      </c>
      <c r="AR181" s="2">
        <v>1.9</v>
      </c>
      <c r="AS181" s="2">
        <v>175</v>
      </c>
      <c r="AT181" s="2">
        <v>188</v>
      </c>
      <c r="AU181" s="2">
        <v>214</v>
      </c>
      <c r="AV181" s="2">
        <v>7</v>
      </c>
      <c r="AW181" s="2">
        <v>5</v>
      </c>
      <c r="AX181" s="2">
        <v>15</v>
      </c>
      <c r="AY181" s="2">
        <v>4623</v>
      </c>
    </row>
    <row r="182" spans="1:51" x14ac:dyDescent="0.25">
      <c r="A182" s="2" t="s">
        <v>160</v>
      </c>
      <c r="B182" s="2">
        <v>2019</v>
      </c>
      <c r="C182" s="2">
        <v>1</v>
      </c>
      <c r="D182" s="2" t="s">
        <v>161</v>
      </c>
      <c r="E182" s="2" t="s">
        <v>35</v>
      </c>
      <c r="F182" s="2">
        <v>10</v>
      </c>
      <c r="G182" s="2">
        <v>8</v>
      </c>
      <c r="H182" s="2">
        <v>32</v>
      </c>
      <c r="I182" s="2">
        <v>32</v>
      </c>
      <c r="J182" s="2">
        <v>1</v>
      </c>
      <c r="K182" s="2">
        <v>1</v>
      </c>
      <c r="L182" s="2">
        <v>0</v>
      </c>
      <c r="M182" s="2">
        <v>593</v>
      </c>
      <c r="N182" s="2">
        <v>194</v>
      </c>
      <c r="O182" s="2">
        <v>94</v>
      </c>
      <c r="P182" s="2">
        <v>24</v>
      </c>
      <c r="Q182" s="2">
        <v>50</v>
      </c>
      <c r="R182" s="2">
        <v>202</v>
      </c>
      <c r="S182" s="2">
        <v>0.25600000000000001</v>
      </c>
      <c r="T182" s="2">
        <v>2</v>
      </c>
      <c r="U182" s="2">
        <v>4</v>
      </c>
      <c r="V182" s="2">
        <v>6</v>
      </c>
      <c r="W182" s="2">
        <v>0</v>
      </c>
      <c r="X182" s="2">
        <v>825</v>
      </c>
      <c r="Y182" s="2">
        <v>0</v>
      </c>
      <c r="Z182" s="2">
        <v>101</v>
      </c>
      <c r="AA182" s="2">
        <v>3</v>
      </c>
      <c r="AB182" s="2">
        <v>8</v>
      </c>
      <c r="AC182" s="2">
        <v>14</v>
      </c>
      <c r="AD182" s="2" t="s">
        <v>457</v>
      </c>
      <c r="AE182" s="2"/>
      <c r="AF182" s="2"/>
      <c r="AG182" s="2" t="s">
        <v>1128</v>
      </c>
      <c r="AH182" s="1" t="s">
        <v>1129</v>
      </c>
      <c r="AI182" s="1" t="s">
        <v>26</v>
      </c>
      <c r="AJ182" s="1">
        <v>1.2344013490725128</v>
      </c>
      <c r="AK182" s="1">
        <v>9.1973018549747056</v>
      </c>
      <c r="AL182" s="1">
        <v>18.53125</v>
      </c>
      <c r="AM182" s="1">
        <v>43</v>
      </c>
      <c r="AN182" s="1">
        <v>14</v>
      </c>
      <c r="AO182" s="1" t="s">
        <v>1130</v>
      </c>
      <c r="AP182" s="1">
        <v>7</v>
      </c>
      <c r="AQ182" s="1">
        <v>0</v>
      </c>
      <c r="AR182" s="1">
        <v>4.28</v>
      </c>
      <c r="AS182" s="1">
        <v>172</v>
      </c>
      <c r="AT182" s="1">
        <v>183</v>
      </c>
      <c r="AU182" s="1">
        <v>210</v>
      </c>
      <c r="AV182" s="1">
        <v>8</v>
      </c>
      <c r="AW182" s="1">
        <v>6</v>
      </c>
      <c r="AX182" s="1">
        <v>52</v>
      </c>
      <c r="AY182" s="1">
        <v>4314</v>
      </c>
    </row>
    <row r="183" spans="1:51" x14ac:dyDescent="0.25">
      <c r="A183" s="2" t="s">
        <v>162</v>
      </c>
      <c r="B183" s="2">
        <v>2019</v>
      </c>
      <c r="C183" s="2">
        <v>1</v>
      </c>
      <c r="D183" s="2" t="s">
        <v>161</v>
      </c>
      <c r="E183" s="2" t="s">
        <v>35</v>
      </c>
      <c r="F183" s="2">
        <v>11</v>
      </c>
      <c r="G183" s="2">
        <v>8</v>
      </c>
      <c r="H183" s="2">
        <v>32</v>
      </c>
      <c r="I183" s="2">
        <v>32</v>
      </c>
      <c r="J183" s="2">
        <v>0</v>
      </c>
      <c r="K183" s="2">
        <v>0</v>
      </c>
      <c r="L183" s="2">
        <v>0</v>
      </c>
      <c r="M183" s="2">
        <v>612</v>
      </c>
      <c r="N183" s="2">
        <v>154</v>
      </c>
      <c r="O183" s="2">
        <v>55</v>
      </c>
      <c r="P183" s="2">
        <v>19</v>
      </c>
      <c r="Q183" s="2">
        <v>44</v>
      </c>
      <c r="R183" s="2">
        <v>255</v>
      </c>
      <c r="S183" s="2">
        <v>0.20699999999999999</v>
      </c>
      <c r="T183" s="2">
        <v>1</v>
      </c>
      <c r="U183" s="2">
        <v>2</v>
      </c>
      <c r="V183" s="2">
        <v>7</v>
      </c>
      <c r="W183" s="2">
        <v>0</v>
      </c>
      <c r="X183" s="2">
        <v>804</v>
      </c>
      <c r="Y183" s="2">
        <v>0</v>
      </c>
      <c r="Z183" s="2">
        <v>59</v>
      </c>
      <c r="AA183" s="2">
        <v>5</v>
      </c>
      <c r="AB183" s="2">
        <v>3</v>
      </c>
      <c r="AC183" s="2">
        <v>10</v>
      </c>
      <c r="AD183" s="2" t="s">
        <v>458</v>
      </c>
      <c r="AE183" s="2"/>
      <c r="AF183" s="2"/>
      <c r="AG183" s="2" t="s">
        <v>1131</v>
      </c>
      <c r="AH183" s="1" t="s">
        <v>1132</v>
      </c>
      <c r="AI183" s="1" t="s">
        <v>26</v>
      </c>
      <c r="AJ183" s="1">
        <v>0.97058823529411764</v>
      </c>
      <c r="AK183" s="1">
        <v>11.25</v>
      </c>
      <c r="AL183" s="1">
        <v>19.125</v>
      </c>
      <c r="AM183" s="1">
        <v>43</v>
      </c>
      <c r="AN183" s="1">
        <v>15</v>
      </c>
      <c r="AO183" s="1" t="s">
        <v>1133</v>
      </c>
      <c r="AP183" s="1">
        <v>12</v>
      </c>
      <c r="AQ183" s="1">
        <v>0</v>
      </c>
      <c r="AR183" s="1">
        <v>2.4300000000000002</v>
      </c>
      <c r="AS183" s="1">
        <v>175</v>
      </c>
      <c r="AT183" s="1">
        <v>187</v>
      </c>
      <c r="AU183" s="1">
        <v>213</v>
      </c>
      <c r="AV183" s="1">
        <v>12</v>
      </c>
      <c r="AW183" s="1">
        <v>8</v>
      </c>
      <c r="AX183" s="1">
        <v>52</v>
      </c>
      <c r="AY183" s="1">
        <v>4315</v>
      </c>
    </row>
    <row r="184" spans="1:51" x14ac:dyDescent="0.25">
      <c r="A184" s="2" t="s">
        <v>163</v>
      </c>
      <c r="B184" s="2">
        <v>2019</v>
      </c>
      <c r="C184" s="2">
        <v>1</v>
      </c>
      <c r="D184" s="2" t="s">
        <v>161</v>
      </c>
      <c r="E184" s="2" t="s">
        <v>35</v>
      </c>
      <c r="F184" s="2">
        <v>11</v>
      </c>
      <c r="G184" s="2">
        <v>8</v>
      </c>
      <c r="H184" s="2">
        <v>31</v>
      </c>
      <c r="I184" s="2">
        <v>31</v>
      </c>
      <c r="J184" s="2">
        <v>0</v>
      </c>
      <c r="K184" s="2">
        <v>0</v>
      </c>
      <c r="L184" s="2">
        <v>0</v>
      </c>
      <c r="M184" s="2">
        <v>586</v>
      </c>
      <c r="N184" s="2">
        <v>196</v>
      </c>
      <c r="O184" s="2">
        <v>86</v>
      </c>
      <c r="P184" s="2">
        <v>22</v>
      </c>
      <c r="Q184" s="2">
        <v>50</v>
      </c>
      <c r="R184" s="2">
        <v>195</v>
      </c>
      <c r="S184" s="2">
        <v>0.25800000000000001</v>
      </c>
      <c r="T184" s="2">
        <v>4</v>
      </c>
      <c r="U184" s="2">
        <v>5</v>
      </c>
      <c r="V184" s="2">
        <v>2</v>
      </c>
      <c r="W184" s="2">
        <v>0</v>
      </c>
      <c r="X184" s="2">
        <v>828</v>
      </c>
      <c r="Y184" s="2">
        <v>0</v>
      </c>
      <c r="Z184" s="2">
        <v>93</v>
      </c>
      <c r="AA184" s="2">
        <v>8</v>
      </c>
      <c r="AB184" s="2">
        <v>7</v>
      </c>
      <c r="AC184" s="2">
        <v>13</v>
      </c>
      <c r="AD184" s="2" t="s">
        <v>459</v>
      </c>
      <c r="AE184" s="2"/>
      <c r="AF184" s="2"/>
      <c r="AG184" s="2" t="s">
        <v>898</v>
      </c>
      <c r="AH184" s="1" t="s">
        <v>1134</v>
      </c>
      <c r="AI184" s="1" t="s">
        <v>26</v>
      </c>
      <c r="AJ184" s="1">
        <v>1.2593856655290101</v>
      </c>
      <c r="AK184" s="1">
        <v>8.9846416382252556</v>
      </c>
      <c r="AL184" s="1">
        <v>18.903225806451612</v>
      </c>
      <c r="AM184" s="1">
        <v>43</v>
      </c>
      <c r="AN184" s="1">
        <v>16</v>
      </c>
      <c r="AO184" s="1" t="s">
        <v>1134</v>
      </c>
      <c r="AP184" s="1">
        <v>6</v>
      </c>
      <c r="AQ184" s="1">
        <v>0</v>
      </c>
      <c r="AR184" s="1">
        <v>3.96</v>
      </c>
      <c r="AS184" s="1">
        <v>171</v>
      </c>
      <c r="AT184" s="1">
        <v>183</v>
      </c>
      <c r="AU184" s="1">
        <v>210</v>
      </c>
      <c r="AV184" s="1">
        <v>8</v>
      </c>
      <c r="AW184" s="1">
        <v>5</v>
      </c>
      <c r="AX184" s="1">
        <v>52</v>
      </c>
      <c r="AY184" s="1">
        <v>4316</v>
      </c>
    </row>
    <row r="185" spans="1:51" x14ac:dyDescent="0.25">
      <c r="A185" s="2" t="s">
        <v>164</v>
      </c>
      <c r="B185" s="2">
        <v>2019</v>
      </c>
      <c r="C185" s="2">
        <v>1</v>
      </c>
      <c r="D185" s="2" t="s">
        <v>161</v>
      </c>
      <c r="E185" s="2" t="s">
        <v>35</v>
      </c>
      <c r="F185" s="2">
        <v>11</v>
      </c>
      <c r="G185" s="2">
        <v>10</v>
      </c>
      <c r="H185" s="2">
        <v>32</v>
      </c>
      <c r="I185" s="2">
        <v>30</v>
      </c>
      <c r="J185" s="2">
        <v>1</v>
      </c>
      <c r="K185" s="2">
        <v>1</v>
      </c>
      <c r="L185" s="2">
        <v>0</v>
      </c>
      <c r="M185" s="2">
        <v>481</v>
      </c>
      <c r="N185" s="2">
        <v>163</v>
      </c>
      <c r="O185" s="2">
        <v>75</v>
      </c>
      <c r="P185" s="2">
        <v>27</v>
      </c>
      <c r="Q185" s="2">
        <v>52</v>
      </c>
      <c r="R185" s="2">
        <v>153</v>
      </c>
      <c r="S185" s="2">
        <v>0.26</v>
      </c>
      <c r="T185" s="2">
        <v>7</v>
      </c>
      <c r="U185" s="2">
        <v>3</v>
      </c>
      <c r="V185" s="2">
        <v>7</v>
      </c>
      <c r="W185" s="2">
        <v>0</v>
      </c>
      <c r="X185" s="2">
        <v>691</v>
      </c>
      <c r="Y185" s="2">
        <v>0</v>
      </c>
      <c r="Z185" s="2">
        <v>83</v>
      </c>
      <c r="AA185" s="2">
        <v>5</v>
      </c>
      <c r="AB185" s="2">
        <v>1</v>
      </c>
      <c r="AC185" s="2">
        <v>16</v>
      </c>
      <c r="AD185" s="2" t="s">
        <v>460</v>
      </c>
      <c r="AE185" s="2"/>
      <c r="AF185" s="2"/>
      <c r="AG185" s="2" t="s">
        <v>1135</v>
      </c>
      <c r="AH185" s="1" t="s">
        <v>1136</v>
      </c>
      <c r="AI185" s="1" t="s">
        <v>6</v>
      </c>
      <c r="AJ185" s="1">
        <v>1.340956340956341</v>
      </c>
      <c r="AK185" s="1">
        <v>8.5883575883575887</v>
      </c>
      <c r="AL185" s="1">
        <v>15.03125</v>
      </c>
      <c r="AM185" s="1">
        <v>43</v>
      </c>
      <c r="AN185" s="1">
        <v>17</v>
      </c>
      <c r="AO185" s="1" t="s">
        <v>1137</v>
      </c>
      <c r="AP185" s="1">
        <v>5</v>
      </c>
      <c r="AQ185" s="1">
        <v>1</v>
      </c>
      <c r="AR185" s="1">
        <v>4.21</v>
      </c>
      <c r="AS185" s="1">
        <v>170</v>
      </c>
      <c r="AT185" s="1">
        <v>182</v>
      </c>
      <c r="AU185" s="1">
        <v>209</v>
      </c>
      <c r="AV185" s="1">
        <v>5</v>
      </c>
      <c r="AW185" s="1">
        <v>7</v>
      </c>
      <c r="AX185" s="1">
        <v>48</v>
      </c>
      <c r="AY185" s="1">
        <v>4317</v>
      </c>
    </row>
    <row r="186" spans="1:51" x14ac:dyDescent="0.25">
      <c r="A186" s="2" t="s">
        <v>329</v>
      </c>
      <c r="B186" s="2">
        <v>2019</v>
      </c>
      <c r="C186" s="2">
        <v>1</v>
      </c>
      <c r="D186" s="2" t="s">
        <v>161</v>
      </c>
      <c r="E186" s="2" t="s">
        <v>35</v>
      </c>
      <c r="F186" s="2">
        <v>2</v>
      </c>
      <c r="G186" s="2">
        <v>7</v>
      </c>
      <c r="H186" s="2">
        <v>66</v>
      </c>
      <c r="I186" s="2">
        <v>0</v>
      </c>
      <c r="J186" s="2">
        <v>0</v>
      </c>
      <c r="K186" s="2">
        <v>0</v>
      </c>
      <c r="L186" s="2">
        <v>26</v>
      </c>
      <c r="M186" s="2">
        <v>174</v>
      </c>
      <c r="N186" s="2">
        <v>58</v>
      </c>
      <c r="O186" s="2">
        <v>36</v>
      </c>
      <c r="P186" s="2">
        <v>15</v>
      </c>
      <c r="Q186" s="2">
        <v>22</v>
      </c>
      <c r="R186" s="2">
        <v>99</v>
      </c>
      <c r="S186" s="2">
        <v>0.25800000000000001</v>
      </c>
      <c r="T186" s="2">
        <v>3</v>
      </c>
      <c r="U186" s="2">
        <v>3</v>
      </c>
      <c r="V186" s="2">
        <v>4</v>
      </c>
      <c r="W186" s="2">
        <v>0</v>
      </c>
      <c r="X186" s="2">
        <v>254</v>
      </c>
      <c r="Y186" s="2">
        <v>48</v>
      </c>
      <c r="Z186" s="2">
        <v>36</v>
      </c>
      <c r="AA186" s="2">
        <v>1</v>
      </c>
      <c r="AB186" s="2">
        <v>2</v>
      </c>
      <c r="AC186" s="2">
        <v>2</v>
      </c>
      <c r="AD186" s="2" t="s">
        <v>629</v>
      </c>
      <c r="AE186" s="2" t="s">
        <v>329</v>
      </c>
      <c r="AF186" s="2">
        <v>1000</v>
      </c>
      <c r="AG186" s="2" t="s">
        <v>1138</v>
      </c>
      <c r="AH186" s="1" t="s">
        <v>1139</v>
      </c>
      <c r="AI186" s="1" t="s">
        <v>26</v>
      </c>
      <c r="AJ186" s="1">
        <v>1.3793103448275863</v>
      </c>
      <c r="AK186" s="1">
        <v>15.362068965517242</v>
      </c>
      <c r="AL186" s="1">
        <v>2.6363636363636362</v>
      </c>
      <c r="AM186" s="1">
        <v>43</v>
      </c>
      <c r="AN186" s="1">
        <v>18</v>
      </c>
      <c r="AO186" s="1" t="s">
        <v>1140</v>
      </c>
      <c r="AP186" s="1">
        <v>5</v>
      </c>
      <c r="AQ186" s="1">
        <v>0</v>
      </c>
      <c r="AR186" s="1">
        <v>5.59</v>
      </c>
      <c r="AS186" s="1">
        <v>168</v>
      </c>
      <c r="AT186" s="1">
        <v>191</v>
      </c>
      <c r="AU186" s="1">
        <v>219</v>
      </c>
      <c r="AV186" s="1">
        <v>7</v>
      </c>
      <c r="AW186" s="1">
        <v>4</v>
      </c>
      <c r="AX186" s="1">
        <v>15</v>
      </c>
      <c r="AY186" s="1">
        <v>4318</v>
      </c>
    </row>
    <row r="187" spans="1:51" x14ac:dyDescent="0.25">
      <c r="A187" s="2" t="s">
        <v>294</v>
      </c>
      <c r="B187" s="2">
        <v>2019</v>
      </c>
      <c r="C187" s="2">
        <v>1</v>
      </c>
      <c r="D187" s="2" t="s">
        <v>161</v>
      </c>
      <c r="E187" s="2" t="s">
        <v>35</v>
      </c>
      <c r="F187" s="2">
        <v>6</v>
      </c>
      <c r="G187" s="2">
        <v>5</v>
      </c>
      <c r="H187" s="2">
        <v>19</v>
      </c>
      <c r="I187" s="2">
        <v>18</v>
      </c>
      <c r="J187" s="2">
        <v>1</v>
      </c>
      <c r="K187" s="2">
        <v>1</v>
      </c>
      <c r="L187" s="2">
        <v>0</v>
      </c>
      <c r="M187" s="2">
        <v>283</v>
      </c>
      <c r="N187" s="2">
        <v>81</v>
      </c>
      <c r="O187" s="2">
        <v>42</v>
      </c>
      <c r="P187" s="2">
        <v>14</v>
      </c>
      <c r="Q187" s="2">
        <v>39</v>
      </c>
      <c r="R187" s="2">
        <v>81</v>
      </c>
      <c r="S187" s="2">
        <v>0.22800000000000001</v>
      </c>
      <c r="T187" s="2">
        <v>2</v>
      </c>
      <c r="U187" s="2">
        <v>3</v>
      </c>
      <c r="V187" s="2">
        <v>1</v>
      </c>
      <c r="W187" s="2">
        <v>0</v>
      </c>
      <c r="X187" s="2">
        <v>400</v>
      </c>
      <c r="Y187" s="2">
        <v>1</v>
      </c>
      <c r="Z187" s="2">
        <v>45</v>
      </c>
      <c r="AA187" s="2">
        <v>2</v>
      </c>
      <c r="AB187" s="2">
        <v>3</v>
      </c>
      <c r="AC187" s="2">
        <v>11</v>
      </c>
      <c r="AD187" s="2" t="s">
        <v>630</v>
      </c>
      <c r="AE187" s="2"/>
      <c r="AF187" s="2">
        <v>283</v>
      </c>
      <c r="AG187" s="2" t="s">
        <v>1141</v>
      </c>
      <c r="AH187" s="1" t="s">
        <v>1142</v>
      </c>
      <c r="AI187" s="1" t="s">
        <v>6</v>
      </c>
      <c r="AJ187" s="1">
        <v>1.2720848056537104</v>
      </c>
      <c r="AK187" s="1">
        <v>7.7279151943462896</v>
      </c>
      <c r="AL187" s="1">
        <v>14.894736842105264</v>
      </c>
      <c r="AM187" s="1">
        <v>43</v>
      </c>
      <c r="AN187" s="1">
        <v>19</v>
      </c>
      <c r="AO187" s="1" t="s">
        <v>1143</v>
      </c>
      <c r="AP187" s="1">
        <v>6</v>
      </c>
      <c r="AQ187" s="1">
        <v>1</v>
      </c>
      <c r="AR187" s="1">
        <v>4.01</v>
      </c>
      <c r="AS187" s="1">
        <v>167</v>
      </c>
      <c r="AT187" s="1">
        <v>180</v>
      </c>
      <c r="AU187" s="1">
        <v>207</v>
      </c>
      <c r="AV187" s="1">
        <v>5</v>
      </c>
      <c r="AW187" s="1">
        <v>8</v>
      </c>
      <c r="AX187" s="1">
        <v>15</v>
      </c>
      <c r="AY187" s="1">
        <v>4319</v>
      </c>
    </row>
    <row r="188" spans="1:51" x14ac:dyDescent="0.25">
      <c r="A188" s="2" t="s">
        <v>330</v>
      </c>
      <c r="B188" s="2">
        <v>2019</v>
      </c>
      <c r="C188" s="2">
        <v>1</v>
      </c>
      <c r="D188" s="2" t="s">
        <v>161</v>
      </c>
      <c r="E188" s="2" t="s">
        <v>35</v>
      </c>
      <c r="F188" s="2">
        <v>7</v>
      </c>
      <c r="G188" s="2">
        <v>4</v>
      </c>
      <c r="H188" s="2">
        <v>61</v>
      </c>
      <c r="I188" s="2">
        <v>0</v>
      </c>
      <c r="J188" s="2">
        <v>0</v>
      </c>
      <c r="K188" s="2">
        <v>0</v>
      </c>
      <c r="L188" s="2">
        <v>6</v>
      </c>
      <c r="M188" s="2">
        <v>240</v>
      </c>
      <c r="N188" s="2">
        <v>56</v>
      </c>
      <c r="O188" s="2">
        <v>24</v>
      </c>
      <c r="P188" s="2">
        <v>8</v>
      </c>
      <c r="Q188" s="2">
        <v>16</v>
      </c>
      <c r="R188" s="2">
        <v>104</v>
      </c>
      <c r="S188" s="2">
        <v>0.192</v>
      </c>
      <c r="T188" s="2">
        <v>4</v>
      </c>
      <c r="U188" s="2">
        <v>2</v>
      </c>
      <c r="V188" s="2">
        <v>5</v>
      </c>
      <c r="W188" s="2">
        <v>0</v>
      </c>
      <c r="X188" s="2">
        <v>314</v>
      </c>
      <c r="Y188" s="2">
        <v>14</v>
      </c>
      <c r="Z188" s="2">
        <v>28</v>
      </c>
      <c r="AA188" s="2">
        <v>1</v>
      </c>
      <c r="AB188" s="2">
        <v>1</v>
      </c>
      <c r="AC188" s="2">
        <v>2</v>
      </c>
      <c r="AD188" s="2" t="s">
        <v>631</v>
      </c>
      <c r="AE188" s="2"/>
      <c r="AF188" s="2">
        <v>240</v>
      </c>
      <c r="AG188" s="2" t="s">
        <v>1144</v>
      </c>
      <c r="AH188" s="1" t="s">
        <v>1145</v>
      </c>
      <c r="AI188" s="1" t="s">
        <v>26</v>
      </c>
      <c r="AJ188" s="1">
        <v>0.9</v>
      </c>
      <c r="AK188" s="1">
        <v>11.700000000000001</v>
      </c>
      <c r="AL188" s="1">
        <v>3.9344262295081966</v>
      </c>
      <c r="AM188" s="1">
        <v>43</v>
      </c>
      <c r="AN188" s="1">
        <v>20</v>
      </c>
      <c r="AO188" s="1" t="s">
        <v>1146</v>
      </c>
      <c r="AP188" s="1">
        <v>12</v>
      </c>
      <c r="AQ188" s="1">
        <v>0</v>
      </c>
      <c r="AR188" s="1">
        <v>2.7</v>
      </c>
      <c r="AS188" s="1">
        <v>175</v>
      </c>
      <c r="AT188" s="1">
        <v>188</v>
      </c>
      <c r="AU188" s="1">
        <v>214</v>
      </c>
      <c r="AV188" s="1">
        <v>13</v>
      </c>
      <c r="AW188" s="1">
        <v>8</v>
      </c>
      <c r="AX188" s="1">
        <v>15</v>
      </c>
      <c r="AY188" s="1">
        <v>4320</v>
      </c>
    </row>
    <row r="189" spans="1:51" x14ac:dyDescent="0.25">
      <c r="A189" s="2" t="s">
        <v>331</v>
      </c>
      <c r="B189" s="2">
        <v>2019</v>
      </c>
      <c r="C189" s="2">
        <v>1</v>
      </c>
      <c r="D189" s="2" t="s">
        <v>161</v>
      </c>
      <c r="E189" s="2" t="s">
        <v>35</v>
      </c>
      <c r="F189" s="2">
        <v>2</v>
      </c>
      <c r="G189" s="2">
        <v>3</v>
      </c>
      <c r="H189" s="2">
        <v>52</v>
      </c>
      <c r="I189" s="2">
        <v>0</v>
      </c>
      <c r="J189" s="2">
        <v>0</v>
      </c>
      <c r="K189" s="2">
        <v>0</v>
      </c>
      <c r="L189" s="2">
        <v>1</v>
      </c>
      <c r="M189" s="2">
        <v>191</v>
      </c>
      <c r="N189" s="2">
        <v>64</v>
      </c>
      <c r="O189" s="2">
        <v>33</v>
      </c>
      <c r="P189" s="2">
        <v>7</v>
      </c>
      <c r="Q189" s="2">
        <v>23</v>
      </c>
      <c r="R189" s="2">
        <v>60</v>
      </c>
      <c r="S189" s="2">
        <v>0.26100000000000001</v>
      </c>
      <c r="T189" s="2">
        <v>2</v>
      </c>
      <c r="U189" s="2">
        <v>4</v>
      </c>
      <c r="V189" s="2">
        <v>6</v>
      </c>
      <c r="W189" s="2">
        <v>0</v>
      </c>
      <c r="X189" s="2">
        <v>277</v>
      </c>
      <c r="Y189" s="2">
        <v>9</v>
      </c>
      <c r="Z189" s="2">
        <v>36</v>
      </c>
      <c r="AA189" s="2">
        <v>1</v>
      </c>
      <c r="AB189" s="2">
        <v>2</v>
      </c>
      <c r="AC189" s="2">
        <v>7</v>
      </c>
      <c r="AD189" s="2" t="s">
        <v>632</v>
      </c>
      <c r="AE189" s="2"/>
      <c r="AF189" s="2">
        <v>191</v>
      </c>
      <c r="AG189" s="2" t="s">
        <v>887</v>
      </c>
      <c r="AH189" s="1" t="s">
        <v>1147</v>
      </c>
      <c r="AI189" s="1" t="s">
        <v>26</v>
      </c>
      <c r="AJ189" s="1">
        <v>1.3664921465968587</v>
      </c>
      <c r="AK189" s="1">
        <v>8.4816753926701569</v>
      </c>
      <c r="AL189" s="1">
        <v>3.6730769230769229</v>
      </c>
      <c r="AM189" s="1">
        <v>43</v>
      </c>
      <c r="AN189" s="1">
        <v>21</v>
      </c>
      <c r="AO189" s="1" t="s">
        <v>1147</v>
      </c>
      <c r="AP189" s="1">
        <v>5</v>
      </c>
      <c r="AQ189" s="1">
        <v>0</v>
      </c>
      <c r="AR189" s="1">
        <v>4.66</v>
      </c>
      <c r="AS189" s="1">
        <v>170</v>
      </c>
      <c r="AT189" s="1">
        <v>182</v>
      </c>
      <c r="AU189" s="1">
        <v>209</v>
      </c>
      <c r="AV189" s="1">
        <v>7</v>
      </c>
      <c r="AW189" s="1">
        <v>4</v>
      </c>
      <c r="AX189" s="1">
        <v>15</v>
      </c>
      <c r="AY189" s="1">
        <v>4321</v>
      </c>
    </row>
    <row r="190" spans="1:51" x14ac:dyDescent="0.25">
      <c r="A190" s="2" t="s">
        <v>332</v>
      </c>
      <c r="B190" s="2">
        <v>2019</v>
      </c>
      <c r="C190" s="2">
        <v>1</v>
      </c>
      <c r="D190" s="2" t="s">
        <v>161</v>
      </c>
      <c r="E190" s="2" t="s">
        <v>35</v>
      </c>
      <c r="F190" s="2">
        <v>4</v>
      </c>
      <c r="G190" s="2">
        <v>2</v>
      </c>
      <c r="H190" s="2">
        <v>66</v>
      </c>
      <c r="I190" s="2">
        <v>0</v>
      </c>
      <c r="J190" s="2">
        <v>0</v>
      </c>
      <c r="K190" s="2">
        <v>0</v>
      </c>
      <c r="L190" s="2">
        <v>0</v>
      </c>
      <c r="M190" s="2">
        <v>180</v>
      </c>
      <c r="N190" s="2">
        <v>62</v>
      </c>
      <c r="O190" s="2">
        <v>38</v>
      </c>
      <c r="P190" s="2">
        <v>7</v>
      </c>
      <c r="Q190" s="2">
        <v>42</v>
      </c>
      <c r="R190" s="2">
        <v>63</v>
      </c>
      <c r="S190" s="2">
        <v>0.27400000000000002</v>
      </c>
      <c r="T190" s="2">
        <v>4</v>
      </c>
      <c r="U190" s="2">
        <v>3</v>
      </c>
      <c r="V190" s="2">
        <v>3</v>
      </c>
      <c r="W190" s="2">
        <v>0</v>
      </c>
      <c r="X190" s="2">
        <v>274</v>
      </c>
      <c r="Y190" s="2">
        <v>14</v>
      </c>
      <c r="Z190" s="2">
        <v>39</v>
      </c>
      <c r="AA190" s="2">
        <v>2</v>
      </c>
      <c r="AB190" s="2">
        <v>1</v>
      </c>
      <c r="AC190" s="2">
        <v>12</v>
      </c>
      <c r="AD190" s="2" t="s">
        <v>633</v>
      </c>
      <c r="AE190" s="2"/>
      <c r="AF190" s="2">
        <v>180</v>
      </c>
      <c r="AG190" s="2" t="s">
        <v>1148</v>
      </c>
      <c r="AH190" s="2" t="s">
        <v>1149</v>
      </c>
      <c r="AI190" s="2" t="s">
        <v>26</v>
      </c>
      <c r="AJ190" s="2">
        <v>1.7333333333333334</v>
      </c>
      <c r="AK190" s="2">
        <v>9.4500000000000011</v>
      </c>
      <c r="AL190" s="2">
        <v>2.7272727272727271</v>
      </c>
      <c r="AM190" s="2">
        <v>43</v>
      </c>
      <c r="AN190" s="2">
        <v>22</v>
      </c>
      <c r="AO190" s="2" t="s">
        <v>1149</v>
      </c>
      <c r="AP190" s="2">
        <v>2</v>
      </c>
      <c r="AQ190" s="2">
        <v>0</v>
      </c>
      <c r="AR190" s="2">
        <v>5.7</v>
      </c>
      <c r="AS190" s="2">
        <v>172</v>
      </c>
      <c r="AT190" s="2">
        <v>184</v>
      </c>
      <c r="AU190" s="2">
        <v>211</v>
      </c>
      <c r="AV190" s="2">
        <v>2</v>
      </c>
      <c r="AW190" s="2">
        <v>1</v>
      </c>
      <c r="AX190" s="2">
        <v>15</v>
      </c>
      <c r="AY190" s="2">
        <v>4322</v>
      </c>
    </row>
    <row r="191" spans="1:51" x14ac:dyDescent="0.25">
      <c r="A191" s="2" t="s">
        <v>48</v>
      </c>
      <c r="B191" s="2">
        <v>2019</v>
      </c>
      <c r="C191" s="2">
        <v>2</v>
      </c>
      <c r="D191" s="2" t="s">
        <v>161</v>
      </c>
      <c r="E191" s="2" t="s">
        <v>35</v>
      </c>
      <c r="F191" s="2">
        <v>4</v>
      </c>
      <c r="G191" s="2">
        <v>2</v>
      </c>
      <c r="H191" s="2">
        <v>11</v>
      </c>
      <c r="I191" s="2">
        <v>11</v>
      </c>
      <c r="J191" s="2">
        <v>0</v>
      </c>
      <c r="K191" s="2">
        <v>0</v>
      </c>
      <c r="L191" s="2">
        <v>0</v>
      </c>
      <c r="M191" s="2">
        <v>179</v>
      </c>
      <c r="N191" s="2">
        <v>65</v>
      </c>
      <c r="O191" s="2">
        <v>25</v>
      </c>
      <c r="P191" s="2">
        <v>8</v>
      </c>
      <c r="Q191" s="2">
        <v>23</v>
      </c>
      <c r="R191" s="2">
        <v>60</v>
      </c>
      <c r="S191" s="2">
        <v>0.27700000000000002</v>
      </c>
      <c r="T191" s="2">
        <v>1</v>
      </c>
      <c r="U191" s="2">
        <v>3</v>
      </c>
      <c r="V191" s="2">
        <v>1</v>
      </c>
      <c r="W191" s="2">
        <v>0</v>
      </c>
      <c r="X191" s="2">
        <v>261</v>
      </c>
      <c r="Y191" s="2">
        <v>0</v>
      </c>
      <c r="Z191" s="2">
        <v>27</v>
      </c>
      <c r="AA191" s="2">
        <v>1</v>
      </c>
      <c r="AB191" s="2">
        <v>1</v>
      </c>
      <c r="AC191" s="2">
        <v>5</v>
      </c>
      <c r="AD191" s="2" t="s">
        <v>634</v>
      </c>
      <c r="AE191" s="2"/>
      <c r="AF191" s="2">
        <v>179</v>
      </c>
      <c r="AG191" s="2" t="s">
        <v>818</v>
      </c>
      <c r="AH191" s="2" t="s">
        <v>1150</v>
      </c>
      <c r="AI191" s="2" t="s">
        <v>26</v>
      </c>
      <c r="AJ191" s="2">
        <v>1.4748603351955307</v>
      </c>
      <c r="AK191" s="2">
        <v>9.050279329608939</v>
      </c>
      <c r="AL191" s="2">
        <v>16.272727272727273</v>
      </c>
      <c r="AM191" s="2">
        <v>43</v>
      </c>
      <c r="AN191" s="2">
        <v>23</v>
      </c>
      <c r="AO191" s="2" t="s">
        <v>1150</v>
      </c>
      <c r="AP191" s="2">
        <v>4</v>
      </c>
      <c r="AQ191" s="2">
        <v>0</v>
      </c>
      <c r="AR191" s="2">
        <v>3.77</v>
      </c>
      <c r="AS191" s="2">
        <v>172</v>
      </c>
      <c r="AT191" s="2">
        <v>183</v>
      </c>
      <c r="AU191" s="2">
        <v>210</v>
      </c>
      <c r="AV191" s="2">
        <v>5</v>
      </c>
      <c r="AW191" s="2">
        <v>4</v>
      </c>
      <c r="AX191" s="2">
        <v>15</v>
      </c>
      <c r="AY191" s="2">
        <v>4323</v>
      </c>
    </row>
    <row r="192" spans="1:51" x14ac:dyDescent="0.25">
      <c r="A192" s="2" t="s">
        <v>145</v>
      </c>
      <c r="B192" s="2">
        <v>2019</v>
      </c>
      <c r="C192" s="2">
        <v>1</v>
      </c>
      <c r="D192" s="2" t="s">
        <v>146</v>
      </c>
      <c r="E192" s="2" t="s">
        <v>41</v>
      </c>
      <c r="F192" s="2">
        <v>15</v>
      </c>
      <c r="G192" s="2">
        <v>4</v>
      </c>
      <c r="H192" s="2">
        <v>33</v>
      </c>
      <c r="I192" s="2">
        <v>33</v>
      </c>
      <c r="J192" s="2">
        <v>1</v>
      </c>
      <c r="K192" s="2">
        <v>1</v>
      </c>
      <c r="L192" s="2">
        <v>0</v>
      </c>
      <c r="M192" s="2">
        <v>554</v>
      </c>
      <c r="N192" s="2">
        <v>166</v>
      </c>
      <c r="O192" s="2">
        <v>80</v>
      </c>
      <c r="P192" s="2">
        <v>30</v>
      </c>
      <c r="Q192" s="2">
        <v>53</v>
      </c>
      <c r="R192" s="2">
        <v>126</v>
      </c>
      <c r="S192" s="2">
        <v>0.24299999999999999</v>
      </c>
      <c r="T192" s="2">
        <v>0</v>
      </c>
      <c r="U192" s="2">
        <v>13</v>
      </c>
      <c r="V192" s="2">
        <v>9</v>
      </c>
      <c r="W192" s="2">
        <v>1</v>
      </c>
      <c r="X192" s="2">
        <v>754</v>
      </c>
      <c r="Y192" s="2">
        <v>0</v>
      </c>
      <c r="Z192" s="2">
        <v>82</v>
      </c>
      <c r="AA192" s="2">
        <v>4</v>
      </c>
      <c r="AB192" s="2">
        <v>5</v>
      </c>
      <c r="AC192" s="2">
        <v>17</v>
      </c>
      <c r="AD192" s="2" t="s">
        <v>445</v>
      </c>
      <c r="AE192" s="2"/>
      <c r="AF192" s="2"/>
      <c r="AG192" s="2" t="s">
        <v>762</v>
      </c>
      <c r="AH192" s="2" t="s">
        <v>1151</v>
      </c>
      <c r="AI192" s="2" t="s">
        <v>26</v>
      </c>
      <c r="AJ192" s="2">
        <v>1.1859205776173285</v>
      </c>
      <c r="AK192" s="2">
        <v>6.140794223826715</v>
      </c>
      <c r="AL192" s="2">
        <v>16.787878787878789</v>
      </c>
      <c r="AM192" s="2">
        <v>48</v>
      </c>
      <c r="AN192" s="2">
        <v>14</v>
      </c>
      <c r="AO192" s="2" t="s">
        <v>1152</v>
      </c>
      <c r="AP192" s="2">
        <v>8</v>
      </c>
      <c r="AQ192" s="2">
        <v>0</v>
      </c>
      <c r="AR192" s="2">
        <v>3.9</v>
      </c>
      <c r="AS192" s="2">
        <v>160</v>
      </c>
      <c r="AT192" s="2">
        <v>175</v>
      </c>
      <c r="AU192" s="2">
        <v>200</v>
      </c>
      <c r="AV192" s="2">
        <v>9</v>
      </c>
      <c r="AW192" s="2">
        <v>6</v>
      </c>
      <c r="AX192" s="2">
        <v>50</v>
      </c>
      <c r="AY192" s="2">
        <v>4814</v>
      </c>
    </row>
    <row r="193" spans="1:51" x14ac:dyDescent="0.25">
      <c r="A193" s="2" t="s">
        <v>147</v>
      </c>
      <c r="B193" s="2">
        <v>2019</v>
      </c>
      <c r="C193" s="2">
        <v>1</v>
      </c>
      <c r="D193" s="2" t="s">
        <v>146</v>
      </c>
      <c r="E193" s="2" t="s">
        <v>41</v>
      </c>
      <c r="F193" s="2">
        <v>13</v>
      </c>
      <c r="G193" s="2">
        <v>9</v>
      </c>
      <c r="H193" s="2">
        <v>31</v>
      </c>
      <c r="I193" s="2">
        <v>31</v>
      </c>
      <c r="J193" s="2">
        <v>0</v>
      </c>
      <c r="K193" s="2">
        <v>0</v>
      </c>
      <c r="L193" s="2">
        <v>0</v>
      </c>
      <c r="M193" s="2">
        <v>528</v>
      </c>
      <c r="N193" s="2">
        <v>181</v>
      </c>
      <c r="O193" s="2">
        <v>76</v>
      </c>
      <c r="P193" s="2">
        <v>20</v>
      </c>
      <c r="Q193" s="2">
        <v>49</v>
      </c>
      <c r="R193" s="2">
        <v>90</v>
      </c>
      <c r="S193" s="2">
        <v>0.26500000000000001</v>
      </c>
      <c r="T193" s="2">
        <v>2</v>
      </c>
      <c r="U193" s="2">
        <v>4</v>
      </c>
      <c r="V193" s="2">
        <v>4</v>
      </c>
      <c r="W193" s="2">
        <v>0</v>
      </c>
      <c r="X193" s="2">
        <v>743</v>
      </c>
      <c r="Y193" s="2">
        <v>0</v>
      </c>
      <c r="Z193" s="2">
        <v>80</v>
      </c>
      <c r="AA193" s="2">
        <v>4</v>
      </c>
      <c r="AB193" s="2">
        <v>4</v>
      </c>
      <c r="AC193" s="2">
        <v>17</v>
      </c>
      <c r="AD193" s="2" t="s">
        <v>446</v>
      </c>
      <c r="AE193" s="2"/>
      <c r="AF193" s="2"/>
      <c r="AG193" s="2" t="s">
        <v>1153</v>
      </c>
      <c r="AH193" s="2" t="s">
        <v>704</v>
      </c>
      <c r="AI193" s="2" t="s">
        <v>6</v>
      </c>
      <c r="AJ193" s="2">
        <v>1.3068181818181819</v>
      </c>
      <c r="AK193" s="2">
        <v>4.6022727272727275</v>
      </c>
      <c r="AL193" s="2">
        <v>17.032258064516128</v>
      </c>
      <c r="AM193" s="2">
        <v>48</v>
      </c>
      <c r="AN193" s="2">
        <v>15</v>
      </c>
      <c r="AO193" s="2" t="s">
        <v>704</v>
      </c>
      <c r="AP193" s="2">
        <v>6</v>
      </c>
      <c r="AQ193" s="2">
        <v>1</v>
      </c>
      <c r="AR193" s="2">
        <v>3.89</v>
      </c>
      <c r="AS193" s="2">
        <v>151</v>
      </c>
      <c r="AT193" s="2">
        <v>169</v>
      </c>
      <c r="AU193" s="2">
        <v>191</v>
      </c>
      <c r="AV193" s="2">
        <v>5</v>
      </c>
      <c r="AW193" s="2">
        <v>7</v>
      </c>
      <c r="AX193" s="2">
        <v>50</v>
      </c>
      <c r="AY193" s="2">
        <v>4815</v>
      </c>
    </row>
    <row r="194" spans="1:51" x14ac:dyDescent="0.25">
      <c r="A194" s="2" t="s">
        <v>148</v>
      </c>
      <c r="B194" s="2">
        <v>2019</v>
      </c>
      <c r="C194" s="2">
        <v>1</v>
      </c>
      <c r="D194" s="2" t="s">
        <v>146</v>
      </c>
      <c r="E194" s="2" t="s">
        <v>41</v>
      </c>
      <c r="F194" s="2">
        <v>10</v>
      </c>
      <c r="G194" s="2">
        <v>5</v>
      </c>
      <c r="H194" s="2">
        <v>28</v>
      </c>
      <c r="I194" s="2">
        <v>25</v>
      </c>
      <c r="J194" s="2">
        <v>0</v>
      </c>
      <c r="K194" s="2">
        <v>0</v>
      </c>
      <c r="L194" s="2">
        <v>0</v>
      </c>
      <c r="M194" s="2">
        <v>432</v>
      </c>
      <c r="N194" s="2">
        <v>125</v>
      </c>
      <c r="O194" s="2">
        <v>61</v>
      </c>
      <c r="P194" s="2">
        <v>21</v>
      </c>
      <c r="Q194" s="2">
        <v>47</v>
      </c>
      <c r="R194" s="2">
        <v>141</v>
      </c>
      <c r="S194" s="2">
        <v>0.22900000000000001</v>
      </c>
      <c r="T194" s="2">
        <v>0</v>
      </c>
      <c r="U194" s="2">
        <v>3</v>
      </c>
      <c r="V194" s="2">
        <v>13</v>
      </c>
      <c r="W194" s="2">
        <v>0</v>
      </c>
      <c r="X194" s="2">
        <v>612</v>
      </c>
      <c r="Y194" s="2">
        <v>2</v>
      </c>
      <c r="Z194" s="2">
        <v>66</v>
      </c>
      <c r="AA194" s="2">
        <v>2</v>
      </c>
      <c r="AB194" s="2">
        <v>5</v>
      </c>
      <c r="AC194" s="2">
        <v>9</v>
      </c>
      <c r="AD194" s="2" t="s">
        <v>447</v>
      </c>
      <c r="AE194" s="2"/>
      <c r="AF194" s="2"/>
      <c r="AG194" s="2" t="s">
        <v>812</v>
      </c>
      <c r="AH194" s="1" t="s">
        <v>1154</v>
      </c>
      <c r="AI194" s="1" t="s">
        <v>26</v>
      </c>
      <c r="AJ194" s="1">
        <v>1.1944444444444444</v>
      </c>
      <c r="AK194" s="1">
        <v>8.8125</v>
      </c>
      <c r="AL194" s="1">
        <v>15.428571428571429</v>
      </c>
      <c r="AM194" s="1">
        <v>48</v>
      </c>
      <c r="AN194" s="1">
        <v>16</v>
      </c>
      <c r="AO194" s="1" t="s">
        <v>1154</v>
      </c>
      <c r="AP194" s="1">
        <v>8</v>
      </c>
      <c r="AQ194" s="1">
        <v>0</v>
      </c>
      <c r="AR194" s="1">
        <v>3.81</v>
      </c>
      <c r="AS194" s="1">
        <v>171</v>
      </c>
      <c r="AT194" s="1">
        <v>183</v>
      </c>
      <c r="AU194" s="1">
        <v>209</v>
      </c>
      <c r="AV194" s="1">
        <v>9</v>
      </c>
      <c r="AW194" s="1">
        <v>6</v>
      </c>
      <c r="AX194" s="1">
        <v>48</v>
      </c>
      <c r="AY194" s="1">
        <v>4816</v>
      </c>
    </row>
    <row r="195" spans="1:51" x14ac:dyDescent="0.25">
      <c r="A195" s="2" t="s">
        <v>149</v>
      </c>
      <c r="B195" s="2">
        <v>2019</v>
      </c>
      <c r="C195" s="2">
        <v>1</v>
      </c>
      <c r="D195" s="2" t="s">
        <v>146</v>
      </c>
      <c r="E195" s="2" t="s">
        <v>41</v>
      </c>
      <c r="F195" s="2">
        <v>9</v>
      </c>
      <c r="G195" s="2">
        <v>2</v>
      </c>
      <c r="H195" s="2">
        <v>16</v>
      </c>
      <c r="I195" s="2">
        <v>16</v>
      </c>
      <c r="J195" s="2">
        <v>0</v>
      </c>
      <c r="K195" s="2">
        <v>0</v>
      </c>
      <c r="L195" s="2">
        <v>0</v>
      </c>
      <c r="M195" s="2">
        <v>288</v>
      </c>
      <c r="N195" s="2">
        <v>84</v>
      </c>
      <c r="O195" s="2">
        <v>28</v>
      </c>
      <c r="P195" s="2">
        <v>8</v>
      </c>
      <c r="Q195" s="2">
        <v>23</v>
      </c>
      <c r="R195" s="2">
        <v>103</v>
      </c>
      <c r="S195" s="2">
        <v>0.23</v>
      </c>
      <c r="T195" s="2">
        <v>1</v>
      </c>
      <c r="U195" s="2">
        <v>5</v>
      </c>
      <c r="V195" s="2">
        <v>4</v>
      </c>
      <c r="W195" s="2">
        <v>0</v>
      </c>
      <c r="X195" s="2">
        <v>394</v>
      </c>
      <c r="Y195" s="2">
        <v>0</v>
      </c>
      <c r="Z195" s="2">
        <v>35</v>
      </c>
      <c r="AA195" s="2">
        <v>0</v>
      </c>
      <c r="AB195" s="2">
        <v>2</v>
      </c>
      <c r="AC195" s="2">
        <v>10</v>
      </c>
      <c r="AD195" s="2" t="s">
        <v>448</v>
      </c>
      <c r="AE195" s="2"/>
      <c r="AF195" s="2"/>
      <c r="AG195" s="2" t="s">
        <v>1155</v>
      </c>
      <c r="AH195" s="1" t="s">
        <v>1156</v>
      </c>
      <c r="AI195" s="1" t="s">
        <v>26</v>
      </c>
      <c r="AJ195" s="1">
        <v>1.1145833333333333</v>
      </c>
      <c r="AK195" s="1">
        <v>9.65625</v>
      </c>
      <c r="AL195" s="1">
        <v>18</v>
      </c>
      <c r="AM195" s="1">
        <v>48</v>
      </c>
      <c r="AN195" s="1">
        <v>17</v>
      </c>
      <c r="AO195" s="1" t="s">
        <v>1157</v>
      </c>
      <c r="AP195" s="1">
        <v>10</v>
      </c>
      <c r="AQ195" s="1">
        <v>0</v>
      </c>
      <c r="AR195" s="1">
        <v>2.63</v>
      </c>
      <c r="AS195" s="1">
        <v>173</v>
      </c>
      <c r="AT195" s="1">
        <v>184</v>
      </c>
      <c r="AU195" s="1">
        <v>211</v>
      </c>
      <c r="AV195" s="1">
        <v>10</v>
      </c>
      <c r="AW195" s="1">
        <v>7</v>
      </c>
      <c r="AX195" s="1">
        <v>51</v>
      </c>
      <c r="AY195" s="1">
        <v>4817</v>
      </c>
    </row>
    <row r="196" spans="1:51" x14ac:dyDescent="0.25">
      <c r="A196" s="2" t="s">
        <v>312</v>
      </c>
      <c r="B196" s="2">
        <v>2019</v>
      </c>
      <c r="C196" s="2">
        <v>1</v>
      </c>
      <c r="D196" s="2" t="s">
        <v>146</v>
      </c>
      <c r="E196" s="2" t="s">
        <v>41</v>
      </c>
      <c r="F196" s="2">
        <v>4</v>
      </c>
      <c r="G196" s="2">
        <v>4</v>
      </c>
      <c r="H196" s="2">
        <v>75</v>
      </c>
      <c r="I196" s="2">
        <v>2</v>
      </c>
      <c r="J196" s="2">
        <v>0</v>
      </c>
      <c r="K196" s="2">
        <v>0</v>
      </c>
      <c r="L196" s="2">
        <v>25</v>
      </c>
      <c r="M196" s="2">
        <v>255</v>
      </c>
      <c r="N196" s="2">
        <v>61</v>
      </c>
      <c r="O196" s="2">
        <v>17</v>
      </c>
      <c r="P196" s="2">
        <v>5</v>
      </c>
      <c r="Q196" s="2">
        <v>21</v>
      </c>
      <c r="R196" s="2">
        <v>124</v>
      </c>
      <c r="S196" s="2">
        <v>0.20100000000000001</v>
      </c>
      <c r="T196" s="2">
        <v>5</v>
      </c>
      <c r="U196" s="2">
        <v>7</v>
      </c>
      <c r="V196" s="2">
        <v>2</v>
      </c>
      <c r="W196" s="2">
        <v>0</v>
      </c>
      <c r="X196" s="2">
        <v>332</v>
      </c>
      <c r="Y196" s="2">
        <v>41</v>
      </c>
      <c r="Z196" s="2">
        <v>18</v>
      </c>
      <c r="AA196" s="2">
        <v>2</v>
      </c>
      <c r="AB196" s="2">
        <v>3</v>
      </c>
      <c r="AC196" s="2">
        <v>5</v>
      </c>
      <c r="AD196" s="2" t="s">
        <v>611</v>
      </c>
      <c r="AE196" s="2" t="s">
        <v>312</v>
      </c>
      <c r="AF196" s="2">
        <v>1000</v>
      </c>
      <c r="AG196" s="2" t="s">
        <v>1158</v>
      </c>
      <c r="AH196" s="2" t="s">
        <v>1159</v>
      </c>
      <c r="AI196" s="2" t="s">
        <v>26</v>
      </c>
      <c r="AJ196" s="2">
        <v>0.96470588235294119</v>
      </c>
      <c r="AK196" s="2">
        <v>13.129411764705882</v>
      </c>
      <c r="AL196" s="2">
        <v>3.4</v>
      </c>
      <c r="AM196" s="2">
        <v>48</v>
      </c>
      <c r="AN196" s="2">
        <v>18</v>
      </c>
      <c r="AO196" s="2" t="s">
        <v>1159</v>
      </c>
      <c r="AP196" s="2">
        <v>12</v>
      </c>
      <c r="AQ196" s="2">
        <v>0</v>
      </c>
      <c r="AR196" s="2">
        <v>1.8</v>
      </c>
      <c r="AS196" s="2">
        <v>173</v>
      </c>
      <c r="AT196" s="2">
        <v>189</v>
      </c>
      <c r="AU196" s="2">
        <v>215</v>
      </c>
      <c r="AV196" s="2">
        <v>12</v>
      </c>
      <c r="AW196" s="2">
        <v>8</v>
      </c>
      <c r="AX196" s="2">
        <v>15</v>
      </c>
      <c r="AY196" s="2">
        <v>4818</v>
      </c>
    </row>
    <row r="197" spans="1:51" x14ac:dyDescent="0.25">
      <c r="A197" s="2" t="s">
        <v>313</v>
      </c>
      <c r="B197" s="2">
        <v>2019</v>
      </c>
      <c r="C197" s="2">
        <v>1</v>
      </c>
      <c r="D197" s="2" t="s">
        <v>146</v>
      </c>
      <c r="E197" s="2" t="s">
        <v>41</v>
      </c>
      <c r="F197" s="2">
        <v>5</v>
      </c>
      <c r="G197" s="2">
        <v>3</v>
      </c>
      <c r="H197" s="2">
        <v>80</v>
      </c>
      <c r="I197" s="2">
        <v>0</v>
      </c>
      <c r="J197" s="2">
        <v>0</v>
      </c>
      <c r="K197" s="2">
        <v>0</v>
      </c>
      <c r="L197" s="2">
        <v>0</v>
      </c>
      <c r="M197" s="2">
        <v>249</v>
      </c>
      <c r="N197" s="2">
        <v>57</v>
      </c>
      <c r="O197" s="2">
        <v>25</v>
      </c>
      <c r="P197" s="2">
        <v>11</v>
      </c>
      <c r="Q197" s="2">
        <v>10</v>
      </c>
      <c r="R197" s="2">
        <v>71</v>
      </c>
      <c r="S197" s="2">
        <v>0.19400000000000001</v>
      </c>
      <c r="T197" s="2">
        <v>0</v>
      </c>
      <c r="U197" s="2">
        <v>2</v>
      </c>
      <c r="V197" s="2">
        <v>0</v>
      </c>
      <c r="W197" s="2">
        <v>0</v>
      </c>
      <c r="X197" s="2">
        <v>308</v>
      </c>
      <c r="Y197" s="2">
        <v>6</v>
      </c>
      <c r="Z197" s="2">
        <v>25</v>
      </c>
      <c r="AA197" s="2">
        <v>1</v>
      </c>
      <c r="AB197" s="2">
        <v>3</v>
      </c>
      <c r="AC197" s="2">
        <v>5</v>
      </c>
      <c r="AD197" s="2" t="s">
        <v>612</v>
      </c>
      <c r="AE197" s="2"/>
      <c r="AF197" s="2">
        <v>249</v>
      </c>
      <c r="AG197" s="2" t="s">
        <v>1160</v>
      </c>
      <c r="AH197" s="2" t="s">
        <v>1161</v>
      </c>
      <c r="AI197" s="2" t="s">
        <v>26</v>
      </c>
      <c r="AJ197" s="2">
        <v>0.80722891566265065</v>
      </c>
      <c r="AK197" s="2">
        <v>7.6987951807228914</v>
      </c>
      <c r="AL197" s="2">
        <v>3.1124999999999998</v>
      </c>
      <c r="AM197" s="2">
        <v>48</v>
      </c>
      <c r="AN197" s="2">
        <v>19</v>
      </c>
      <c r="AO197" s="2" t="s">
        <v>1162</v>
      </c>
      <c r="AP197" s="2">
        <v>12</v>
      </c>
      <c r="AQ197" s="2">
        <v>0</v>
      </c>
      <c r="AR197" s="2">
        <v>2.71</v>
      </c>
      <c r="AS197" s="2">
        <v>167</v>
      </c>
      <c r="AT197" s="2">
        <v>180</v>
      </c>
      <c r="AU197" s="2">
        <v>207</v>
      </c>
      <c r="AV197" s="2">
        <v>14</v>
      </c>
      <c r="AW197" s="2">
        <v>9</v>
      </c>
      <c r="AX197" s="2">
        <v>15</v>
      </c>
      <c r="AY197" s="2">
        <v>4819</v>
      </c>
    </row>
    <row r="198" spans="1:51" x14ac:dyDescent="0.25">
      <c r="A198" s="2" t="s">
        <v>314</v>
      </c>
      <c r="B198" s="2">
        <v>2019</v>
      </c>
      <c r="C198" s="2">
        <v>2</v>
      </c>
      <c r="D198" s="2" t="s">
        <v>146</v>
      </c>
      <c r="E198" s="2" t="s">
        <v>41</v>
      </c>
      <c r="F198" s="2">
        <v>6</v>
      </c>
      <c r="G198" s="2">
        <v>3</v>
      </c>
      <c r="H198" s="2">
        <v>13</v>
      </c>
      <c r="I198" s="2">
        <v>13</v>
      </c>
      <c r="J198" s="2">
        <v>0</v>
      </c>
      <c r="K198" s="2">
        <v>0</v>
      </c>
      <c r="L198" s="2">
        <v>0</v>
      </c>
      <c r="M198" s="2">
        <v>220</v>
      </c>
      <c r="N198" s="2">
        <v>73</v>
      </c>
      <c r="O198" s="2">
        <v>35</v>
      </c>
      <c r="P198" s="2">
        <v>9</v>
      </c>
      <c r="Q198" s="2">
        <v>15</v>
      </c>
      <c r="R198" s="2">
        <v>68</v>
      </c>
      <c r="S198" s="2">
        <v>0.254</v>
      </c>
      <c r="T198" s="2">
        <v>1</v>
      </c>
      <c r="U198" s="2">
        <v>2</v>
      </c>
      <c r="V198" s="2">
        <v>2</v>
      </c>
      <c r="W198" s="2">
        <v>1</v>
      </c>
      <c r="X198" s="2">
        <v>307</v>
      </c>
      <c r="Y198" s="2">
        <v>0</v>
      </c>
      <c r="Z198" s="2">
        <v>35</v>
      </c>
      <c r="AA198" s="2">
        <v>1</v>
      </c>
      <c r="AB198" s="2">
        <v>2</v>
      </c>
      <c r="AC198" s="2">
        <v>5</v>
      </c>
      <c r="AD198" s="2" t="s">
        <v>613</v>
      </c>
      <c r="AE198" s="2"/>
      <c r="AF198" s="2">
        <v>220</v>
      </c>
      <c r="AG198" s="2" t="s">
        <v>990</v>
      </c>
      <c r="AH198" s="2" t="s">
        <v>991</v>
      </c>
      <c r="AI198" s="2" t="s">
        <v>26</v>
      </c>
      <c r="AJ198" s="2">
        <v>1.2000000000000002</v>
      </c>
      <c r="AK198" s="2">
        <v>8.3454545454545457</v>
      </c>
      <c r="AL198" s="2">
        <v>16.923076923076923</v>
      </c>
      <c r="AM198" s="2">
        <v>48</v>
      </c>
      <c r="AN198" s="2">
        <v>20</v>
      </c>
      <c r="AO198" s="2" t="s">
        <v>992</v>
      </c>
      <c r="AP198" s="2">
        <v>8</v>
      </c>
      <c r="AQ198" s="2">
        <v>0</v>
      </c>
      <c r="AR198" s="2">
        <v>4.3</v>
      </c>
      <c r="AS198" s="2">
        <v>170</v>
      </c>
      <c r="AT198" s="2">
        <v>181</v>
      </c>
      <c r="AU198" s="2">
        <v>208</v>
      </c>
      <c r="AV198" s="2">
        <v>9</v>
      </c>
      <c r="AW198" s="2">
        <v>6</v>
      </c>
      <c r="AX198" s="2">
        <v>15</v>
      </c>
      <c r="AY198" s="2">
        <v>4820</v>
      </c>
    </row>
    <row r="199" spans="1:51" x14ac:dyDescent="0.25">
      <c r="A199" s="2" t="s">
        <v>315</v>
      </c>
      <c r="B199" s="2">
        <v>2019</v>
      </c>
      <c r="C199" s="2">
        <v>1</v>
      </c>
      <c r="D199" s="2" t="s">
        <v>146</v>
      </c>
      <c r="E199" s="2" t="s">
        <v>41</v>
      </c>
      <c r="F199" s="2">
        <v>2</v>
      </c>
      <c r="G199" s="2">
        <v>4</v>
      </c>
      <c r="H199" s="2">
        <v>71</v>
      </c>
      <c r="I199" s="2">
        <v>1</v>
      </c>
      <c r="J199" s="2">
        <v>0</v>
      </c>
      <c r="K199" s="2">
        <v>0</v>
      </c>
      <c r="L199" s="2">
        <v>1</v>
      </c>
      <c r="M199" s="2">
        <v>207</v>
      </c>
      <c r="N199" s="2">
        <v>51</v>
      </c>
      <c r="O199" s="2">
        <v>33</v>
      </c>
      <c r="P199" s="2">
        <v>9</v>
      </c>
      <c r="Q199" s="2">
        <v>20</v>
      </c>
      <c r="R199" s="2">
        <v>79</v>
      </c>
      <c r="S199" s="2">
        <v>0.20200000000000001</v>
      </c>
      <c r="T199" s="2">
        <v>1</v>
      </c>
      <c r="U199" s="2">
        <v>5</v>
      </c>
      <c r="V199" s="2">
        <v>3</v>
      </c>
      <c r="W199" s="2">
        <v>1</v>
      </c>
      <c r="X199" s="2">
        <v>278</v>
      </c>
      <c r="Y199" s="2">
        <v>21</v>
      </c>
      <c r="Z199" s="2">
        <v>33</v>
      </c>
      <c r="AA199" s="2">
        <v>1</v>
      </c>
      <c r="AB199" s="2">
        <v>2</v>
      </c>
      <c r="AC199" s="2">
        <v>5</v>
      </c>
      <c r="AD199" s="2" t="s">
        <v>614</v>
      </c>
      <c r="AE199" s="2"/>
      <c r="AF199" s="2">
        <v>207</v>
      </c>
      <c r="AG199" s="2" t="s">
        <v>1163</v>
      </c>
      <c r="AH199" s="2" t="s">
        <v>1164</v>
      </c>
      <c r="AI199" s="2" t="s">
        <v>26</v>
      </c>
      <c r="AJ199" s="2">
        <v>1.0289855072463767</v>
      </c>
      <c r="AK199" s="2">
        <v>10.304347826086957</v>
      </c>
      <c r="AL199" s="2">
        <v>2.915492957746479</v>
      </c>
      <c r="AM199" s="2">
        <v>48</v>
      </c>
      <c r="AN199" s="2">
        <v>21</v>
      </c>
      <c r="AO199" s="2" t="s">
        <v>1165</v>
      </c>
      <c r="AP199" s="2">
        <v>12</v>
      </c>
      <c r="AQ199" s="2">
        <v>0</v>
      </c>
      <c r="AR199" s="2">
        <v>4.3</v>
      </c>
      <c r="AS199" s="2">
        <v>174</v>
      </c>
      <c r="AT199" s="2">
        <v>186</v>
      </c>
      <c r="AU199" s="2">
        <v>212</v>
      </c>
      <c r="AV199" s="2">
        <v>11</v>
      </c>
      <c r="AW199" s="2">
        <v>7</v>
      </c>
      <c r="AX199" s="2">
        <v>15</v>
      </c>
      <c r="AY199" s="2">
        <v>4821</v>
      </c>
    </row>
    <row r="200" spans="1:51" x14ac:dyDescent="0.25">
      <c r="A200" s="2" t="s">
        <v>316</v>
      </c>
      <c r="B200" s="2">
        <v>2019</v>
      </c>
      <c r="C200" s="2">
        <v>1</v>
      </c>
      <c r="D200" s="2" t="s">
        <v>146</v>
      </c>
      <c r="E200" s="2" t="s">
        <v>41</v>
      </c>
      <c r="F200" s="2">
        <v>4</v>
      </c>
      <c r="G200" s="2">
        <v>6</v>
      </c>
      <c r="H200" s="2">
        <v>61</v>
      </c>
      <c r="I200" s="2">
        <v>0</v>
      </c>
      <c r="J200" s="2">
        <v>0</v>
      </c>
      <c r="K200" s="2">
        <v>0</v>
      </c>
      <c r="L200" s="2">
        <v>0</v>
      </c>
      <c r="M200" s="2">
        <v>180</v>
      </c>
      <c r="N200" s="2">
        <v>61</v>
      </c>
      <c r="O200" s="2">
        <v>35</v>
      </c>
      <c r="P200" s="2">
        <v>7</v>
      </c>
      <c r="Q200" s="2">
        <v>31</v>
      </c>
      <c r="R200" s="2">
        <v>57</v>
      </c>
      <c r="S200" s="2">
        <v>0.26500000000000001</v>
      </c>
      <c r="T200" s="2">
        <v>2</v>
      </c>
      <c r="U200" s="2">
        <v>7</v>
      </c>
      <c r="V200" s="2">
        <v>3</v>
      </c>
      <c r="W200" s="2">
        <v>0</v>
      </c>
      <c r="X200" s="2">
        <v>269</v>
      </c>
      <c r="Y200" s="2">
        <v>10</v>
      </c>
      <c r="Z200" s="2">
        <v>40</v>
      </c>
      <c r="AA200" s="2">
        <v>2</v>
      </c>
      <c r="AB200" s="2">
        <v>3</v>
      </c>
      <c r="AC200" s="2">
        <v>4</v>
      </c>
      <c r="AD200" s="2" t="s">
        <v>615</v>
      </c>
      <c r="AE200" s="2"/>
      <c r="AF200" s="2">
        <v>180</v>
      </c>
      <c r="AG200" s="2" t="s">
        <v>1166</v>
      </c>
      <c r="AH200" s="2" t="s">
        <v>1167</v>
      </c>
      <c r="AI200" s="2" t="s">
        <v>26</v>
      </c>
      <c r="AJ200" s="2">
        <v>1.5333333333333334</v>
      </c>
      <c r="AK200" s="2">
        <v>8.5499999999999989</v>
      </c>
      <c r="AL200" s="2">
        <v>2.9508196721311477</v>
      </c>
      <c r="AM200" s="2">
        <v>48</v>
      </c>
      <c r="AN200" s="2">
        <v>22</v>
      </c>
      <c r="AO200" s="2" t="s">
        <v>1167</v>
      </c>
      <c r="AP200" s="2">
        <v>3</v>
      </c>
      <c r="AQ200" s="2">
        <v>0</v>
      </c>
      <c r="AR200" s="2">
        <v>5.25</v>
      </c>
      <c r="AS200" s="2">
        <v>170</v>
      </c>
      <c r="AT200" s="2">
        <v>182</v>
      </c>
      <c r="AU200" s="2">
        <v>209</v>
      </c>
      <c r="AV200" s="2">
        <v>5</v>
      </c>
      <c r="AW200" s="2">
        <v>3</v>
      </c>
      <c r="AX200" s="2">
        <v>15</v>
      </c>
      <c r="AY200" s="2">
        <v>4822</v>
      </c>
    </row>
    <row r="201" spans="1:51" x14ac:dyDescent="0.25">
      <c r="A201" s="2" t="s">
        <v>317</v>
      </c>
      <c r="B201" s="2">
        <v>2019</v>
      </c>
      <c r="C201" s="2">
        <v>1</v>
      </c>
      <c r="D201" s="2" t="s">
        <v>146</v>
      </c>
      <c r="E201" s="2" t="s">
        <v>41</v>
      </c>
      <c r="F201" s="2">
        <v>5</v>
      </c>
      <c r="G201" s="2">
        <v>2</v>
      </c>
      <c r="H201" s="2">
        <v>13</v>
      </c>
      <c r="I201" s="2">
        <v>9</v>
      </c>
      <c r="J201" s="2">
        <v>0</v>
      </c>
      <c r="K201" s="2">
        <v>0</v>
      </c>
      <c r="L201" s="2">
        <v>1</v>
      </c>
      <c r="M201" s="2">
        <v>179</v>
      </c>
      <c r="N201" s="2">
        <v>59</v>
      </c>
      <c r="O201" s="2">
        <v>32</v>
      </c>
      <c r="P201" s="2">
        <v>7</v>
      </c>
      <c r="Q201" s="2">
        <v>27</v>
      </c>
      <c r="R201" s="2">
        <v>42</v>
      </c>
      <c r="S201" s="2">
        <v>0.254</v>
      </c>
      <c r="T201" s="2">
        <v>0</v>
      </c>
      <c r="U201" s="2">
        <v>1</v>
      </c>
      <c r="V201" s="2">
        <v>0</v>
      </c>
      <c r="W201" s="2">
        <v>0</v>
      </c>
      <c r="X201" s="2">
        <v>260</v>
      </c>
      <c r="Y201" s="2">
        <v>2</v>
      </c>
      <c r="Z201" s="2">
        <v>32</v>
      </c>
      <c r="AA201" s="2">
        <v>0</v>
      </c>
      <c r="AB201" s="2">
        <v>1</v>
      </c>
      <c r="AC201" s="2">
        <v>3</v>
      </c>
      <c r="AD201" s="2" t="s">
        <v>616</v>
      </c>
      <c r="AE201" s="2"/>
      <c r="AF201" s="2">
        <v>179</v>
      </c>
      <c r="AG201" s="2" t="s">
        <v>937</v>
      </c>
      <c r="AH201" s="2" t="s">
        <v>1168</v>
      </c>
      <c r="AI201" s="2" t="s">
        <v>26</v>
      </c>
      <c r="AJ201" s="2">
        <v>1.4413407821229052</v>
      </c>
      <c r="AK201" s="2">
        <v>6.3351955307262573</v>
      </c>
      <c r="AL201" s="2">
        <v>13.76923076923077</v>
      </c>
      <c r="AM201" s="2">
        <v>48</v>
      </c>
      <c r="AN201" s="2">
        <v>23</v>
      </c>
      <c r="AO201" s="2" t="s">
        <v>1168</v>
      </c>
      <c r="AP201" s="2">
        <v>4</v>
      </c>
      <c r="AQ201" s="2">
        <v>0</v>
      </c>
      <c r="AR201" s="2">
        <v>4.83</v>
      </c>
      <c r="AS201" s="2">
        <v>161</v>
      </c>
      <c r="AT201" s="2">
        <v>176</v>
      </c>
      <c r="AU201" s="2">
        <v>201</v>
      </c>
      <c r="AV201" s="2">
        <v>6</v>
      </c>
      <c r="AW201" s="2">
        <v>4</v>
      </c>
      <c r="AX201" s="2">
        <v>15</v>
      </c>
      <c r="AY201" s="2">
        <v>4823</v>
      </c>
    </row>
    <row r="202" spans="1:51" x14ac:dyDescent="0.25">
      <c r="A202" s="2" t="s">
        <v>130</v>
      </c>
      <c r="B202" s="2">
        <v>2019</v>
      </c>
      <c r="C202" s="2">
        <v>1</v>
      </c>
      <c r="D202" s="2" t="s">
        <v>131</v>
      </c>
      <c r="E202" s="2" t="s">
        <v>35</v>
      </c>
      <c r="F202" s="2">
        <v>12</v>
      </c>
      <c r="G202" s="2">
        <v>7</v>
      </c>
      <c r="H202" s="2">
        <v>34</v>
      </c>
      <c r="I202" s="2">
        <v>34</v>
      </c>
      <c r="J202" s="2">
        <v>0</v>
      </c>
      <c r="K202" s="2">
        <v>0</v>
      </c>
      <c r="L202" s="2">
        <v>0</v>
      </c>
      <c r="M202" s="2">
        <v>607</v>
      </c>
      <c r="N202" s="2">
        <v>176</v>
      </c>
      <c r="O202" s="2">
        <v>87</v>
      </c>
      <c r="P202" s="2">
        <v>27</v>
      </c>
      <c r="Q202" s="2">
        <v>80</v>
      </c>
      <c r="R202" s="2">
        <v>229</v>
      </c>
      <c r="S202" s="2">
        <v>0.23300000000000001</v>
      </c>
      <c r="T202" s="2">
        <v>3</v>
      </c>
      <c r="U202" s="2">
        <v>3</v>
      </c>
      <c r="V202" s="2">
        <v>11</v>
      </c>
      <c r="W202" s="2">
        <v>0</v>
      </c>
      <c r="X202" s="2">
        <v>852</v>
      </c>
      <c r="Y202" s="2">
        <v>0</v>
      </c>
      <c r="Z202" s="2">
        <v>91</v>
      </c>
      <c r="AA202" s="2">
        <v>4</v>
      </c>
      <c r="AB202" s="2">
        <v>2</v>
      </c>
      <c r="AC202" s="2">
        <v>14</v>
      </c>
      <c r="AD202" s="2" t="s">
        <v>433</v>
      </c>
      <c r="AE202" s="2"/>
      <c r="AF202" s="2"/>
      <c r="AG202" s="2" t="s">
        <v>801</v>
      </c>
      <c r="AH202" s="2" t="s">
        <v>1169</v>
      </c>
      <c r="AI202" s="2" t="s">
        <v>26</v>
      </c>
      <c r="AJ202" s="2">
        <v>1.2652388797364085</v>
      </c>
      <c r="AK202" s="2">
        <v>10.186161449752882</v>
      </c>
      <c r="AL202" s="2">
        <v>17.852941176470587</v>
      </c>
      <c r="AM202" s="2">
        <v>49</v>
      </c>
      <c r="AN202" s="2">
        <v>14</v>
      </c>
      <c r="AO202" s="2" t="s">
        <v>1170</v>
      </c>
      <c r="AP202" s="2">
        <v>6</v>
      </c>
      <c r="AQ202" s="2">
        <v>0</v>
      </c>
      <c r="AR202" s="2">
        <v>3.87</v>
      </c>
      <c r="AS202" s="2">
        <v>174</v>
      </c>
      <c r="AT202" s="2">
        <v>185</v>
      </c>
      <c r="AU202" s="2">
        <v>212</v>
      </c>
      <c r="AV202" s="2">
        <v>8</v>
      </c>
      <c r="AW202" s="2">
        <v>5</v>
      </c>
      <c r="AX202" s="2">
        <v>51</v>
      </c>
      <c r="AY202" s="2">
        <v>4914</v>
      </c>
    </row>
    <row r="203" spans="1:51" x14ac:dyDescent="0.25">
      <c r="A203" s="2" t="s">
        <v>132</v>
      </c>
      <c r="B203" s="2">
        <v>2019</v>
      </c>
      <c r="C203" s="2">
        <v>1</v>
      </c>
      <c r="D203" s="2" t="s">
        <v>131</v>
      </c>
      <c r="E203" s="2" t="s">
        <v>35</v>
      </c>
      <c r="F203" s="2">
        <v>10</v>
      </c>
      <c r="G203" s="2">
        <v>13</v>
      </c>
      <c r="H203" s="2">
        <v>32</v>
      </c>
      <c r="I203" s="2">
        <v>28</v>
      </c>
      <c r="J203" s="2">
        <v>2</v>
      </c>
      <c r="K203" s="2">
        <v>1</v>
      </c>
      <c r="L203" s="2">
        <v>0</v>
      </c>
      <c r="M203" s="2">
        <v>490</v>
      </c>
      <c r="N203" s="2">
        <v>172</v>
      </c>
      <c r="O203" s="2">
        <v>75</v>
      </c>
      <c r="P203" s="2">
        <v>28</v>
      </c>
      <c r="Q203" s="2">
        <v>48</v>
      </c>
      <c r="R203" s="2">
        <v>129</v>
      </c>
      <c r="S203" s="2">
        <v>0.26800000000000002</v>
      </c>
      <c r="T203" s="2">
        <v>5</v>
      </c>
      <c r="U203" s="2">
        <v>1</v>
      </c>
      <c r="V203" s="2">
        <v>6</v>
      </c>
      <c r="W203" s="2">
        <v>0</v>
      </c>
      <c r="X203" s="2">
        <v>705</v>
      </c>
      <c r="Y203" s="2">
        <v>3</v>
      </c>
      <c r="Z203" s="2">
        <v>88</v>
      </c>
      <c r="AA203" s="2">
        <v>6</v>
      </c>
      <c r="AB203" s="2">
        <v>3</v>
      </c>
      <c r="AC203" s="2">
        <v>15</v>
      </c>
      <c r="AD203" s="2" t="s">
        <v>434</v>
      </c>
      <c r="AE203" s="2"/>
      <c r="AF203" s="2"/>
      <c r="AG203" s="2" t="s">
        <v>898</v>
      </c>
      <c r="AH203" s="2" t="s">
        <v>1171</v>
      </c>
      <c r="AI203" s="2" t="s">
        <v>26</v>
      </c>
      <c r="AJ203" s="2">
        <v>1.346938775510204</v>
      </c>
      <c r="AK203" s="2">
        <v>7.1081632653061213</v>
      </c>
      <c r="AL203" s="2">
        <v>15.3125</v>
      </c>
      <c r="AM203" s="2">
        <v>49</v>
      </c>
      <c r="AN203" s="2">
        <v>15</v>
      </c>
      <c r="AO203" s="2" t="s">
        <v>1172</v>
      </c>
      <c r="AP203" s="2">
        <v>5</v>
      </c>
      <c r="AQ203" s="2">
        <v>0</v>
      </c>
      <c r="AR203" s="2">
        <v>4.13</v>
      </c>
      <c r="AS203" s="2">
        <v>165</v>
      </c>
      <c r="AT203" s="2">
        <v>178</v>
      </c>
      <c r="AU203" s="2">
        <v>205</v>
      </c>
      <c r="AV203" s="2">
        <v>7</v>
      </c>
      <c r="AW203" s="2">
        <v>5</v>
      </c>
      <c r="AX203" s="2">
        <v>48</v>
      </c>
      <c r="AY203" s="2">
        <v>4915</v>
      </c>
    </row>
    <row r="204" spans="1:51" x14ac:dyDescent="0.25">
      <c r="A204" s="2" t="s">
        <v>133</v>
      </c>
      <c r="B204" s="2">
        <v>2019</v>
      </c>
      <c r="C204" s="2">
        <v>1</v>
      </c>
      <c r="D204" s="2" t="s">
        <v>131</v>
      </c>
      <c r="E204" s="2" t="s">
        <v>35</v>
      </c>
      <c r="F204" s="2">
        <v>8</v>
      </c>
      <c r="G204" s="2">
        <v>8</v>
      </c>
      <c r="H204" s="2">
        <v>24</v>
      </c>
      <c r="I204" s="2">
        <v>24</v>
      </c>
      <c r="J204" s="2">
        <v>0</v>
      </c>
      <c r="K204" s="2">
        <v>0</v>
      </c>
      <c r="L204" s="2">
        <v>0</v>
      </c>
      <c r="M204" s="2">
        <v>407</v>
      </c>
      <c r="N204" s="2">
        <v>149</v>
      </c>
      <c r="O204" s="2">
        <v>70</v>
      </c>
      <c r="P204" s="2">
        <v>21</v>
      </c>
      <c r="Q204" s="2">
        <v>51</v>
      </c>
      <c r="R204" s="2">
        <v>110</v>
      </c>
      <c r="S204" s="2">
        <v>0.28299999999999997</v>
      </c>
      <c r="T204" s="2">
        <v>3</v>
      </c>
      <c r="U204" s="2">
        <v>7</v>
      </c>
      <c r="V204" s="2">
        <v>7</v>
      </c>
      <c r="W204" s="2">
        <v>0</v>
      </c>
      <c r="X204" s="2">
        <v>594</v>
      </c>
      <c r="Y204" s="2">
        <v>0</v>
      </c>
      <c r="Z204" s="2">
        <v>76</v>
      </c>
      <c r="AA204" s="2">
        <v>5</v>
      </c>
      <c r="AB204" s="2">
        <v>4</v>
      </c>
      <c r="AC204" s="2">
        <v>12</v>
      </c>
      <c r="AD204" s="2" t="s">
        <v>435</v>
      </c>
      <c r="AE204" s="2"/>
      <c r="AF204" s="2"/>
      <c r="AG204" s="2" t="s">
        <v>1089</v>
      </c>
      <c r="AH204" s="2" t="s">
        <v>1173</v>
      </c>
      <c r="AI204" s="2" t="s">
        <v>26</v>
      </c>
      <c r="AJ204" s="2">
        <v>1.4742014742014744</v>
      </c>
      <c r="AK204" s="2">
        <v>7.2972972972972974</v>
      </c>
      <c r="AL204" s="2">
        <v>16.958333333333332</v>
      </c>
      <c r="AM204" s="2">
        <v>49</v>
      </c>
      <c r="AN204" s="2">
        <v>16</v>
      </c>
      <c r="AO204" s="2" t="s">
        <v>1173</v>
      </c>
      <c r="AP204" s="2">
        <v>4</v>
      </c>
      <c r="AQ204" s="2">
        <v>0</v>
      </c>
      <c r="AR204" s="2">
        <v>4.6399999999999997</v>
      </c>
      <c r="AS204" s="2">
        <v>166</v>
      </c>
      <c r="AT204" s="2">
        <v>179</v>
      </c>
      <c r="AU204" s="2">
        <v>205</v>
      </c>
      <c r="AV204" s="2">
        <v>5</v>
      </c>
      <c r="AW204" s="2">
        <v>4</v>
      </c>
      <c r="AX204" s="2">
        <v>50</v>
      </c>
      <c r="AY204" s="2">
        <v>4916</v>
      </c>
    </row>
    <row r="205" spans="1:51" x14ac:dyDescent="0.25">
      <c r="A205" s="2" t="s">
        <v>134</v>
      </c>
      <c r="B205" s="2">
        <v>2019</v>
      </c>
      <c r="C205" s="2">
        <v>1</v>
      </c>
      <c r="D205" s="2" t="s">
        <v>131</v>
      </c>
      <c r="E205" s="2" t="s">
        <v>35</v>
      </c>
      <c r="F205" s="2">
        <v>7</v>
      </c>
      <c r="G205" s="2">
        <v>8</v>
      </c>
      <c r="H205" s="2">
        <v>33</v>
      </c>
      <c r="I205" s="2">
        <v>23</v>
      </c>
      <c r="J205" s="2">
        <v>0</v>
      </c>
      <c r="K205" s="2">
        <v>0</v>
      </c>
      <c r="L205" s="2">
        <v>0</v>
      </c>
      <c r="M205" s="2">
        <v>352</v>
      </c>
      <c r="N205" s="2">
        <v>120</v>
      </c>
      <c r="O205" s="2">
        <v>64</v>
      </c>
      <c r="P205" s="2">
        <v>26</v>
      </c>
      <c r="Q205" s="2">
        <v>43</v>
      </c>
      <c r="R205" s="2">
        <v>130</v>
      </c>
      <c r="S205" s="2">
        <v>0.26200000000000001</v>
      </c>
      <c r="T205" s="2">
        <v>2</v>
      </c>
      <c r="U205" s="2">
        <v>5</v>
      </c>
      <c r="V205" s="2">
        <v>9</v>
      </c>
      <c r="W205" s="2">
        <v>0</v>
      </c>
      <c r="X205" s="2">
        <v>516</v>
      </c>
      <c r="Y205" s="2">
        <v>2</v>
      </c>
      <c r="Z205" s="2">
        <v>69</v>
      </c>
      <c r="AA205" s="2">
        <v>3</v>
      </c>
      <c r="AB205" s="2">
        <v>3</v>
      </c>
      <c r="AC205" s="2">
        <v>7</v>
      </c>
      <c r="AD205" s="2" t="s">
        <v>436</v>
      </c>
      <c r="AE205" s="2"/>
      <c r="AF205" s="2"/>
      <c r="AG205" s="2" t="s">
        <v>1174</v>
      </c>
      <c r="AH205" s="2" t="s">
        <v>1175</v>
      </c>
      <c r="AI205" s="2" t="s">
        <v>26</v>
      </c>
      <c r="AJ205" s="2">
        <v>1.3892045454545454</v>
      </c>
      <c r="AK205" s="2">
        <v>9.9715909090909083</v>
      </c>
      <c r="AL205" s="2">
        <v>10.666666666666666</v>
      </c>
      <c r="AM205" s="2">
        <v>49</v>
      </c>
      <c r="AN205" s="2">
        <v>17</v>
      </c>
      <c r="AO205" s="2" t="s">
        <v>1176</v>
      </c>
      <c r="AP205" s="2">
        <v>5</v>
      </c>
      <c r="AQ205" s="2">
        <v>0</v>
      </c>
      <c r="AR205" s="2">
        <v>4.91</v>
      </c>
      <c r="AS205" s="2">
        <v>173</v>
      </c>
      <c r="AT205" s="2">
        <v>185</v>
      </c>
      <c r="AU205" s="2">
        <v>212</v>
      </c>
      <c r="AV205" s="2">
        <v>6</v>
      </c>
      <c r="AW205" s="2">
        <v>4</v>
      </c>
      <c r="AX205" s="2">
        <v>44</v>
      </c>
      <c r="AY205" s="2">
        <v>4917</v>
      </c>
    </row>
    <row r="206" spans="1:51" x14ac:dyDescent="0.25">
      <c r="A206" s="2" t="s">
        <v>290</v>
      </c>
      <c r="B206" s="2">
        <v>2019</v>
      </c>
      <c r="C206" s="2">
        <v>1</v>
      </c>
      <c r="D206" s="2" t="s">
        <v>131</v>
      </c>
      <c r="E206" s="2" t="s">
        <v>35</v>
      </c>
      <c r="F206" s="2">
        <v>3</v>
      </c>
      <c r="G206" s="2">
        <v>6</v>
      </c>
      <c r="H206" s="2">
        <v>68</v>
      </c>
      <c r="I206" s="2">
        <v>0</v>
      </c>
      <c r="J206" s="2">
        <v>0</v>
      </c>
      <c r="K206" s="2">
        <v>0</v>
      </c>
      <c r="L206" s="2">
        <v>28</v>
      </c>
      <c r="M206" s="2">
        <v>203</v>
      </c>
      <c r="N206" s="2">
        <v>45</v>
      </c>
      <c r="O206" s="2">
        <v>22</v>
      </c>
      <c r="P206" s="2">
        <v>10</v>
      </c>
      <c r="Q206" s="2">
        <v>24</v>
      </c>
      <c r="R206" s="2">
        <v>89</v>
      </c>
      <c r="S206" s="2">
        <v>0.186</v>
      </c>
      <c r="T206" s="2">
        <v>1</v>
      </c>
      <c r="U206" s="2">
        <v>2</v>
      </c>
      <c r="V206" s="2">
        <v>6</v>
      </c>
      <c r="W206" s="2">
        <v>2</v>
      </c>
      <c r="X206" s="2">
        <v>275</v>
      </c>
      <c r="Y206" s="2">
        <v>49</v>
      </c>
      <c r="Z206" s="2">
        <v>24</v>
      </c>
      <c r="AA206" s="2">
        <v>1</v>
      </c>
      <c r="AB206" s="2">
        <v>2</v>
      </c>
      <c r="AC206" s="2">
        <v>2</v>
      </c>
      <c r="AD206" s="2" t="s">
        <v>587</v>
      </c>
      <c r="AE206" s="2" t="s">
        <v>290</v>
      </c>
      <c r="AF206" s="2">
        <v>1000</v>
      </c>
      <c r="AG206" s="2" t="s">
        <v>825</v>
      </c>
      <c r="AH206" s="2" t="s">
        <v>1177</v>
      </c>
      <c r="AI206" s="2" t="s">
        <v>26</v>
      </c>
      <c r="AJ206" s="2">
        <v>1.0197044334975369</v>
      </c>
      <c r="AK206" s="2">
        <v>11.837438423645319</v>
      </c>
      <c r="AL206" s="2">
        <v>2.9852941176470589</v>
      </c>
      <c r="AM206" s="2">
        <v>49</v>
      </c>
      <c r="AN206" s="2">
        <v>18</v>
      </c>
      <c r="AO206" s="2" t="s">
        <v>1178</v>
      </c>
      <c r="AP206" s="2">
        <v>12</v>
      </c>
      <c r="AQ206" s="2">
        <v>0</v>
      </c>
      <c r="AR206" s="2">
        <v>2.93</v>
      </c>
      <c r="AS206" s="2">
        <v>175</v>
      </c>
      <c r="AT206" s="2">
        <v>188</v>
      </c>
      <c r="AU206" s="2">
        <v>214</v>
      </c>
      <c r="AV206" s="2">
        <v>11</v>
      </c>
      <c r="AW206" s="2">
        <v>7</v>
      </c>
      <c r="AX206" s="2">
        <v>15</v>
      </c>
      <c r="AY206" s="2">
        <v>4918</v>
      </c>
    </row>
    <row r="207" spans="1:51" x14ac:dyDescent="0.25">
      <c r="A207" s="2" t="s">
        <v>291</v>
      </c>
      <c r="B207" s="2">
        <v>2019</v>
      </c>
      <c r="C207" s="2">
        <v>1</v>
      </c>
      <c r="D207" s="2" t="s">
        <v>131</v>
      </c>
      <c r="E207" s="2" t="s">
        <v>35</v>
      </c>
      <c r="F207" s="2">
        <v>4</v>
      </c>
      <c r="G207" s="2">
        <v>6</v>
      </c>
      <c r="H207" s="2">
        <v>30</v>
      </c>
      <c r="I207" s="2">
        <v>13</v>
      </c>
      <c r="J207" s="2">
        <v>1</v>
      </c>
      <c r="K207" s="2">
        <v>0</v>
      </c>
      <c r="L207" s="2">
        <v>1</v>
      </c>
      <c r="M207" s="2">
        <v>281</v>
      </c>
      <c r="N207" s="2">
        <v>103</v>
      </c>
      <c r="O207" s="2">
        <v>56</v>
      </c>
      <c r="P207" s="2">
        <v>20</v>
      </c>
      <c r="Q207" s="2">
        <v>39</v>
      </c>
      <c r="R207" s="2">
        <v>89</v>
      </c>
      <c r="S207" s="2">
        <v>0.27800000000000002</v>
      </c>
      <c r="T207" s="2">
        <v>2</v>
      </c>
      <c r="U207" s="2">
        <v>4</v>
      </c>
      <c r="V207" s="2">
        <v>4</v>
      </c>
      <c r="W207" s="2">
        <v>1</v>
      </c>
      <c r="X207" s="2">
        <v>421</v>
      </c>
      <c r="Y207" s="2">
        <v>8</v>
      </c>
      <c r="Z207" s="2">
        <v>64</v>
      </c>
      <c r="AA207" s="2">
        <v>4</v>
      </c>
      <c r="AB207" s="2">
        <v>4</v>
      </c>
      <c r="AC207" s="2">
        <v>9</v>
      </c>
      <c r="AD207" s="2" t="s">
        <v>588</v>
      </c>
      <c r="AE207" s="2"/>
      <c r="AF207" s="2">
        <v>281</v>
      </c>
      <c r="AG207" s="2" t="s">
        <v>911</v>
      </c>
      <c r="AH207" s="2" t="s">
        <v>1179</v>
      </c>
      <c r="AI207" s="2" t="s">
        <v>26</v>
      </c>
      <c r="AJ207" s="2">
        <v>1.5160142348754448</v>
      </c>
      <c r="AK207" s="2">
        <v>8.5516014234875435</v>
      </c>
      <c r="AL207" s="2">
        <v>9.3666666666666671</v>
      </c>
      <c r="AM207" s="2">
        <v>49</v>
      </c>
      <c r="AN207" s="2">
        <v>19</v>
      </c>
      <c r="AO207" s="2" t="s">
        <v>1179</v>
      </c>
      <c r="AP207" s="2">
        <v>3</v>
      </c>
      <c r="AQ207" s="2">
        <v>0</v>
      </c>
      <c r="AR207" s="2">
        <v>5.38</v>
      </c>
      <c r="AS207" s="2">
        <v>170</v>
      </c>
      <c r="AT207" s="2">
        <v>182</v>
      </c>
      <c r="AU207" s="2">
        <v>209</v>
      </c>
      <c r="AV207" s="2">
        <v>5</v>
      </c>
      <c r="AW207" s="2">
        <v>3</v>
      </c>
      <c r="AX207" s="2">
        <v>15</v>
      </c>
      <c r="AY207" s="2">
        <v>4919</v>
      </c>
    </row>
    <row r="208" spans="1:51" x14ac:dyDescent="0.25">
      <c r="A208" s="2" t="s">
        <v>263</v>
      </c>
      <c r="B208" s="2">
        <v>2019</v>
      </c>
      <c r="C208" s="2">
        <v>2</v>
      </c>
      <c r="D208" s="2" t="s">
        <v>131</v>
      </c>
      <c r="E208" s="2" t="s">
        <v>35</v>
      </c>
      <c r="F208" s="2">
        <v>3</v>
      </c>
      <c r="G208" s="2">
        <v>2</v>
      </c>
      <c r="H208" s="2">
        <v>12</v>
      </c>
      <c r="I208" s="2">
        <v>12</v>
      </c>
      <c r="J208" s="2">
        <v>0</v>
      </c>
      <c r="K208" s="2">
        <v>0</v>
      </c>
      <c r="L208" s="2">
        <v>0</v>
      </c>
      <c r="M208" s="2">
        <v>188</v>
      </c>
      <c r="N208" s="2">
        <v>62</v>
      </c>
      <c r="O208" s="2">
        <v>31</v>
      </c>
      <c r="P208" s="2">
        <v>13</v>
      </c>
      <c r="Q208" s="2">
        <v>21</v>
      </c>
      <c r="R208" s="2">
        <v>68</v>
      </c>
      <c r="S208" s="2">
        <v>0.25900000000000001</v>
      </c>
      <c r="T208" s="2">
        <v>0</v>
      </c>
      <c r="U208" s="2">
        <v>2</v>
      </c>
      <c r="V208" s="2">
        <v>1</v>
      </c>
      <c r="W208" s="2">
        <v>0</v>
      </c>
      <c r="X208" s="2">
        <v>263</v>
      </c>
      <c r="Y208" s="2">
        <v>0</v>
      </c>
      <c r="Z208" s="2">
        <v>34</v>
      </c>
      <c r="AA208" s="2">
        <v>2</v>
      </c>
      <c r="AB208" s="2">
        <v>0</v>
      </c>
      <c r="AC208" s="2">
        <v>4</v>
      </c>
      <c r="AD208" s="2" t="s">
        <v>589</v>
      </c>
      <c r="AE208" s="2"/>
      <c r="AF208" s="2">
        <v>188</v>
      </c>
      <c r="AG208" s="2" t="s">
        <v>951</v>
      </c>
      <c r="AH208" s="1" t="s">
        <v>1180</v>
      </c>
      <c r="AI208" s="1" t="s">
        <v>6</v>
      </c>
      <c r="AJ208" s="1">
        <v>1.324468085106383</v>
      </c>
      <c r="AK208" s="1">
        <v>9.7659574468085122</v>
      </c>
      <c r="AL208" s="1">
        <v>15.666666666666666</v>
      </c>
      <c r="AM208" s="1">
        <v>49</v>
      </c>
      <c r="AN208" s="1">
        <v>20</v>
      </c>
      <c r="AO208" s="1" t="s">
        <v>1181</v>
      </c>
      <c r="AP208" s="1">
        <v>5</v>
      </c>
      <c r="AQ208" s="1">
        <v>1</v>
      </c>
      <c r="AR208" s="1">
        <v>4.45</v>
      </c>
      <c r="AS208" s="1">
        <v>173</v>
      </c>
      <c r="AT208" s="1">
        <v>185</v>
      </c>
      <c r="AU208" s="1">
        <v>211</v>
      </c>
      <c r="AV208" s="1">
        <v>5</v>
      </c>
      <c r="AW208" s="1">
        <v>7</v>
      </c>
      <c r="AX208" s="1">
        <v>15</v>
      </c>
      <c r="AY208" s="1">
        <v>4920</v>
      </c>
    </row>
    <row r="209" spans="1:51" x14ac:dyDescent="0.25">
      <c r="A209" s="2" t="s">
        <v>292</v>
      </c>
      <c r="B209" s="2">
        <v>2019</v>
      </c>
      <c r="C209" s="2">
        <v>1</v>
      </c>
      <c r="D209" s="2" t="s">
        <v>131</v>
      </c>
      <c r="E209" s="2" t="s">
        <v>35</v>
      </c>
      <c r="F209" s="2">
        <v>3</v>
      </c>
      <c r="G209" s="2">
        <v>4</v>
      </c>
      <c r="H209" s="2">
        <v>67</v>
      </c>
      <c r="I209" s="2">
        <v>1</v>
      </c>
      <c r="J209" s="2">
        <v>0</v>
      </c>
      <c r="K209" s="2">
        <v>0</v>
      </c>
      <c r="L209" s="2">
        <v>1</v>
      </c>
      <c r="M209" s="2">
        <v>177</v>
      </c>
      <c r="N209" s="2">
        <v>66</v>
      </c>
      <c r="O209" s="2">
        <v>22</v>
      </c>
      <c r="P209" s="2">
        <v>8</v>
      </c>
      <c r="Q209" s="2">
        <v>18</v>
      </c>
      <c r="R209" s="2">
        <v>51</v>
      </c>
      <c r="S209" s="2">
        <v>0.28399999999999997</v>
      </c>
      <c r="T209" s="2">
        <v>4</v>
      </c>
      <c r="U209" s="2">
        <v>3</v>
      </c>
      <c r="V209" s="2">
        <v>1</v>
      </c>
      <c r="W209" s="2">
        <v>0</v>
      </c>
      <c r="X209" s="2">
        <v>255</v>
      </c>
      <c r="Y209" s="2">
        <v>11</v>
      </c>
      <c r="Z209" s="2">
        <v>25</v>
      </c>
      <c r="AA209" s="2">
        <v>1</v>
      </c>
      <c r="AB209" s="2">
        <v>3</v>
      </c>
      <c r="AC209" s="2">
        <v>5</v>
      </c>
      <c r="AD209" s="2" t="s">
        <v>590</v>
      </c>
      <c r="AE209" s="2"/>
      <c r="AF209" s="2">
        <v>177</v>
      </c>
      <c r="AG209" s="2" t="s">
        <v>852</v>
      </c>
      <c r="AH209" s="1" t="s">
        <v>1182</v>
      </c>
      <c r="AI209" s="1" t="s">
        <v>6</v>
      </c>
      <c r="AJ209" s="1">
        <v>1.423728813559322</v>
      </c>
      <c r="AK209" s="1">
        <v>7.7796610169491531</v>
      </c>
      <c r="AL209" s="1">
        <v>2.6417910447761193</v>
      </c>
      <c r="AM209" s="1">
        <v>49</v>
      </c>
      <c r="AN209" s="1">
        <v>21</v>
      </c>
      <c r="AO209" s="1" t="s">
        <v>1182</v>
      </c>
      <c r="AP209" s="1">
        <v>4</v>
      </c>
      <c r="AQ209" s="1">
        <v>1</v>
      </c>
      <c r="AR209" s="1">
        <v>3.36</v>
      </c>
      <c r="AS209" s="1">
        <v>168</v>
      </c>
      <c r="AT209" s="1">
        <v>180</v>
      </c>
      <c r="AU209" s="1">
        <v>207</v>
      </c>
      <c r="AV209" s="1">
        <v>4</v>
      </c>
      <c r="AW209" s="1">
        <v>6</v>
      </c>
      <c r="AX209" s="1">
        <v>15</v>
      </c>
      <c r="AY209" s="1">
        <v>4921</v>
      </c>
    </row>
    <row r="210" spans="1:51" x14ac:dyDescent="0.25">
      <c r="A210" s="2" t="s">
        <v>293</v>
      </c>
      <c r="B210" s="2">
        <v>2019</v>
      </c>
      <c r="C210" s="2">
        <v>1</v>
      </c>
      <c r="D210" s="2" t="s">
        <v>131</v>
      </c>
      <c r="E210" s="2" t="s">
        <v>35</v>
      </c>
      <c r="F210" s="2">
        <v>3</v>
      </c>
      <c r="G210" s="2">
        <v>4</v>
      </c>
      <c r="H210" s="2">
        <v>12</v>
      </c>
      <c r="I210" s="2">
        <v>10</v>
      </c>
      <c r="J210" s="2">
        <v>0</v>
      </c>
      <c r="K210" s="2">
        <v>0</v>
      </c>
      <c r="L210" s="2">
        <v>1</v>
      </c>
      <c r="M210" s="2">
        <v>175</v>
      </c>
      <c r="N210" s="2">
        <v>58</v>
      </c>
      <c r="O210" s="2">
        <v>37</v>
      </c>
      <c r="P210" s="2">
        <v>18</v>
      </c>
      <c r="Q210" s="2">
        <v>18</v>
      </c>
      <c r="R210" s="2">
        <v>51</v>
      </c>
      <c r="S210" s="2">
        <v>0.26100000000000001</v>
      </c>
      <c r="T210" s="2">
        <v>0</v>
      </c>
      <c r="U210" s="2">
        <v>0</v>
      </c>
      <c r="V210" s="2">
        <v>2</v>
      </c>
      <c r="W210" s="2">
        <v>0</v>
      </c>
      <c r="X210" s="2">
        <v>245</v>
      </c>
      <c r="Y210" s="2">
        <v>1</v>
      </c>
      <c r="Z210" s="2">
        <v>37</v>
      </c>
      <c r="AA210" s="2">
        <v>3</v>
      </c>
      <c r="AB210" s="2">
        <v>0</v>
      </c>
      <c r="AC210" s="2">
        <v>3</v>
      </c>
      <c r="AD210" s="2" t="s">
        <v>591</v>
      </c>
      <c r="AE210" s="2"/>
      <c r="AF210" s="2">
        <v>175</v>
      </c>
      <c r="AG210" s="2" t="s">
        <v>1183</v>
      </c>
      <c r="AH210" s="1" t="s">
        <v>1184</v>
      </c>
      <c r="AI210" s="1" t="s">
        <v>26</v>
      </c>
      <c r="AJ210" s="1">
        <v>1.3028571428571427</v>
      </c>
      <c r="AK210" s="1">
        <v>7.8685714285714283</v>
      </c>
      <c r="AL210" s="1">
        <v>14.583333333333334</v>
      </c>
      <c r="AM210" s="1">
        <v>49</v>
      </c>
      <c r="AN210" s="1">
        <v>22</v>
      </c>
      <c r="AO210" s="1" t="s">
        <v>1184</v>
      </c>
      <c r="AP210" s="1">
        <v>6</v>
      </c>
      <c r="AQ210" s="1">
        <v>0</v>
      </c>
      <c r="AR210" s="1">
        <v>5.71</v>
      </c>
      <c r="AS210" s="1">
        <v>168</v>
      </c>
      <c r="AT210" s="1">
        <v>180</v>
      </c>
      <c r="AU210" s="1">
        <v>207</v>
      </c>
      <c r="AV210" s="1">
        <v>7</v>
      </c>
      <c r="AW210" s="1">
        <v>5</v>
      </c>
      <c r="AX210" s="1">
        <v>15</v>
      </c>
      <c r="AY210" s="1">
        <v>4922</v>
      </c>
    </row>
    <row r="211" spans="1:51" x14ac:dyDescent="0.25">
      <c r="A211" s="2" t="s">
        <v>294</v>
      </c>
      <c r="B211" s="2">
        <v>2019</v>
      </c>
      <c r="C211" s="2">
        <v>2</v>
      </c>
      <c r="D211" s="2" t="s">
        <v>131</v>
      </c>
      <c r="E211" s="2" t="s">
        <v>35</v>
      </c>
      <c r="F211" s="2">
        <v>1</v>
      </c>
      <c r="G211" s="2">
        <v>4</v>
      </c>
      <c r="H211" s="2">
        <v>11</v>
      </c>
      <c r="I211" s="2">
        <v>11</v>
      </c>
      <c r="J211" s="2">
        <v>0</v>
      </c>
      <c r="K211" s="2">
        <v>0</v>
      </c>
      <c r="L211" s="2">
        <v>0</v>
      </c>
      <c r="M211" s="2">
        <v>166</v>
      </c>
      <c r="N211" s="2">
        <v>60</v>
      </c>
      <c r="O211" s="2">
        <v>33</v>
      </c>
      <c r="P211" s="2">
        <v>7</v>
      </c>
      <c r="Q211" s="2">
        <v>24</v>
      </c>
      <c r="R211" s="2">
        <v>43</v>
      </c>
      <c r="S211" s="2">
        <v>0.28399999999999997</v>
      </c>
      <c r="T211" s="2">
        <v>0</v>
      </c>
      <c r="U211" s="2">
        <v>2</v>
      </c>
      <c r="V211" s="2">
        <v>5</v>
      </c>
      <c r="W211" s="2">
        <v>0</v>
      </c>
      <c r="X211" s="2">
        <v>249</v>
      </c>
      <c r="Y211" s="2">
        <v>0</v>
      </c>
      <c r="Z211" s="2">
        <v>39</v>
      </c>
      <c r="AA211" s="2">
        <v>4</v>
      </c>
      <c r="AB211" s="2">
        <v>5</v>
      </c>
      <c r="AC211" s="2">
        <v>4</v>
      </c>
      <c r="AD211" s="2" t="s">
        <v>592</v>
      </c>
      <c r="AE211" s="2"/>
      <c r="AF211" s="2">
        <v>166</v>
      </c>
      <c r="AG211" s="2" t="s">
        <v>1141</v>
      </c>
      <c r="AH211" s="1" t="s">
        <v>1142</v>
      </c>
      <c r="AI211" s="1" t="s">
        <v>6</v>
      </c>
      <c r="AJ211" s="1">
        <v>1.5180722891566265</v>
      </c>
      <c r="AK211" s="1">
        <v>6.9939759036144578</v>
      </c>
      <c r="AL211" s="1">
        <v>15.090909090909092</v>
      </c>
      <c r="AM211" s="1">
        <v>49</v>
      </c>
      <c r="AN211" s="1">
        <v>23</v>
      </c>
      <c r="AO211" s="1" t="s">
        <v>1143</v>
      </c>
      <c r="AP211" s="1">
        <v>3</v>
      </c>
      <c r="AQ211" s="1">
        <v>1</v>
      </c>
      <c r="AR211" s="1">
        <v>5.37</v>
      </c>
      <c r="AS211" s="1">
        <v>165</v>
      </c>
      <c r="AT211" s="1">
        <v>178</v>
      </c>
      <c r="AU211" s="1">
        <v>204</v>
      </c>
      <c r="AV211" s="1">
        <v>3</v>
      </c>
      <c r="AW211" s="1">
        <v>5</v>
      </c>
      <c r="AX211" s="1">
        <v>15</v>
      </c>
      <c r="AY211" s="1">
        <v>4923</v>
      </c>
    </row>
    <row r="212" spans="1:51" x14ac:dyDescent="0.25">
      <c r="A212" s="2" t="s">
        <v>75</v>
      </c>
      <c r="B212" s="2">
        <v>2019</v>
      </c>
      <c r="C212" s="2">
        <v>1</v>
      </c>
      <c r="D212" s="2" t="s">
        <v>76</v>
      </c>
      <c r="E212" s="2" t="s">
        <v>35</v>
      </c>
      <c r="F212" s="2">
        <v>11</v>
      </c>
      <c r="G212" s="2">
        <v>12</v>
      </c>
      <c r="H212" s="2">
        <v>32</v>
      </c>
      <c r="I212" s="2">
        <v>31</v>
      </c>
      <c r="J212" s="2">
        <v>0</v>
      </c>
      <c r="K212" s="2">
        <v>0</v>
      </c>
      <c r="L212" s="2">
        <v>0</v>
      </c>
      <c r="M212" s="2">
        <v>511</v>
      </c>
      <c r="N212" s="2">
        <v>168</v>
      </c>
      <c r="O212" s="2">
        <v>84</v>
      </c>
      <c r="P212" s="2">
        <v>21</v>
      </c>
      <c r="Q212" s="2">
        <v>39</v>
      </c>
      <c r="R212" s="2">
        <v>157</v>
      </c>
      <c r="S212" s="2">
        <v>0.254</v>
      </c>
      <c r="T212" s="2">
        <v>1</v>
      </c>
      <c r="U212" s="2">
        <v>2</v>
      </c>
      <c r="V212" s="2">
        <v>9</v>
      </c>
      <c r="W212" s="2">
        <v>0</v>
      </c>
      <c r="X212" s="2">
        <v>718</v>
      </c>
      <c r="Y212" s="2">
        <v>0</v>
      </c>
      <c r="Z212" s="2">
        <v>98</v>
      </c>
      <c r="AA212" s="2">
        <v>1</v>
      </c>
      <c r="AB212" s="2">
        <v>6</v>
      </c>
      <c r="AC212" s="2">
        <v>8</v>
      </c>
      <c r="AD212" s="2" t="s">
        <v>389</v>
      </c>
      <c r="AE212" s="2"/>
      <c r="AF212" s="2"/>
      <c r="AG212" s="2" t="s">
        <v>949</v>
      </c>
      <c r="AH212" s="2" t="s">
        <v>1185</v>
      </c>
      <c r="AI212" s="2" t="s">
        <v>26</v>
      </c>
      <c r="AJ212" s="2">
        <v>1.2152641878669275</v>
      </c>
      <c r="AK212" s="2">
        <v>8.2954990215264175</v>
      </c>
      <c r="AL212" s="2">
        <v>15.96875</v>
      </c>
      <c r="AM212" s="2">
        <v>50</v>
      </c>
      <c r="AN212" s="2">
        <v>14</v>
      </c>
      <c r="AO212" s="2" t="s">
        <v>1185</v>
      </c>
      <c r="AP212" s="2">
        <v>7</v>
      </c>
      <c r="AQ212" s="2">
        <v>0</v>
      </c>
      <c r="AR212" s="2">
        <v>4.4400000000000004</v>
      </c>
      <c r="AS212" s="2">
        <v>169</v>
      </c>
      <c r="AT212" s="2">
        <v>181</v>
      </c>
      <c r="AU212" s="2">
        <v>208</v>
      </c>
      <c r="AV212" s="2">
        <v>9</v>
      </c>
      <c r="AW212" s="2">
        <v>6</v>
      </c>
      <c r="AX212" s="2">
        <v>49</v>
      </c>
      <c r="AY212" s="2">
        <v>5014</v>
      </c>
    </row>
    <row r="213" spans="1:51" x14ac:dyDescent="0.25">
      <c r="A213" s="2" t="s">
        <v>77</v>
      </c>
      <c r="B213" s="2">
        <v>2019</v>
      </c>
      <c r="C213" s="2">
        <v>1</v>
      </c>
      <c r="D213" s="2" t="s">
        <v>76</v>
      </c>
      <c r="E213" s="2" t="s">
        <v>35</v>
      </c>
      <c r="F213" s="2">
        <v>7</v>
      </c>
      <c r="G213" s="2">
        <v>9</v>
      </c>
      <c r="H213" s="2">
        <v>26</v>
      </c>
      <c r="I213" s="2">
        <v>26</v>
      </c>
      <c r="J213" s="2">
        <v>0</v>
      </c>
      <c r="K213" s="2">
        <v>0</v>
      </c>
      <c r="L213" s="2">
        <v>0</v>
      </c>
      <c r="M213" s="2">
        <v>437</v>
      </c>
      <c r="N213" s="2">
        <v>162</v>
      </c>
      <c r="O213" s="2">
        <v>87</v>
      </c>
      <c r="P213" s="2">
        <v>27</v>
      </c>
      <c r="Q213" s="2">
        <v>44</v>
      </c>
      <c r="R213" s="2">
        <v>113</v>
      </c>
      <c r="S213" s="2">
        <v>0.28399999999999997</v>
      </c>
      <c r="T213" s="2">
        <v>3</v>
      </c>
      <c r="U213" s="2">
        <v>2</v>
      </c>
      <c r="V213" s="2">
        <v>7</v>
      </c>
      <c r="W213" s="2">
        <v>0</v>
      </c>
      <c r="X213" s="2">
        <v>636</v>
      </c>
      <c r="Y213" s="2">
        <v>0</v>
      </c>
      <c r="Z213" s="2">
        <v>93</v>
      </c>
      <c r="AA213" s="2">
        <v>6</v>
      </c>
      <c r="AB213" s="2">
        <v>8</v>
      </c>
      <c r="AC213" s="2">
        <v>15</v>
      </c>
      <c r="AD213" s="2" t="s">
        <v>390</v>
      </c>
      <c r="AE213" s="2"/>
      <c r="AF213" s="2"/>
      <c r="AG213" s="2" t="s">
        <v>890</v>
      </c>
      <c r="AH213" s="2" t="s">
        <v>722</v>
      </c>
      <c r="AI213" s="2" t="s">
        <v>26</v>
      </c>
      <c r="AJ213" s="2">
        <v>1.4141876430205951</v>
      </c>
      <c r="AK213" s="2">
        <v>6.9816933638443945</v>
      </c>
      <c r="AL213" s="2">
        <v>16.807692307692307</v>
      </c>
      <c r="AM213" s="2">
        <v>50</v>
      </c>
      <c r="AN213" s="2">
        <v>15</v>
      </c>
      <c r="AO213" s="2" t="s">
        <v>722</v>
      </c>
      <c r="AP213" s="2">
        <v>4</v>
      </c>
      <c r="AQ213" s="2">
        <v>0</v>
      </c>
      <c r="AR213" s="2">
        <v>5.38</v>
      </c>
      <c r="AS213" s="2">
        <v>164</v>
      </c>
      <c r="AT213" s="2">
        <v>178</v>
      </c>
      <c r="AU213" s="2">
        <v>204</v>
      </c>
      <c r="AV213" s="2">
        <v>6</v>
      </c>
      <c r="AW213" s="2">
        <v>4</v>
      </c>
      <c r="AX213" s="2">
        <v>50</v>
      </c>
      <c r="AY213" s="2">
        <v>5015</v>
      </c>
    </row>
    <row r="214" spans="1:51" x14ac:dyDescent="0.25">
      <c r="A214" s="2" t="s">
        <v>78</v>
      </c>
      <c r="B214" s="2">
        <v>2019</v>
      </c>
      <c r="C214" s="2">
        <v>1</v>
      </c>
      <c r="D214" s="2" t="s">
        <v>76</v>
      </c>
      <c r="E214" s="2" t="s">
        <v>35</v>
      </c>
      <c r="F214" s="2">
        <v>3</v>
      </c>
      <c r="G214" s="2">
        <v>9</v>
      </c>
      <c r="H214" s="2">
        <v>23</v>
      </c>
      <c r="I214" s="2">
        <v>23</v>
      </c>
      <c r="J214" s="2">
        <v>0</v>
      </c>
      <c r="K214" s="2">
        <v>0</v>
      </c>
      <c r="L214" s="2">
        <v>0</v>
      </c>
      <c r="M214" s="2">
        <v>359</v>
      </c>
      <c r="N214" s="2">
        <v>114</v>
      </c>
      <c r="O214" s="2">
        <v>69</v>
      </c>
      <c r="P214" s="2">
        <v>25</v>
      </c>
      <c r="Q214" s="2">
        <v>55</v>
      </c>
      <c r="R214" s="2">
        <v>143</v>
      </c>
      <c r="S214" s="2">
        <v>0.249</v>
      </c>
      <c r="T214" s="2">
        <v>2</v>
      </c>
      <c r="U214" s="2">
        <v>6</v>
      </c>
      <c r="V214" s="2">
        <v>4</v>
      </c>
      <c r="W214" s="2">
        <v>0</v>
      </c>
      <c r="X214" s="2">
        <v>526</v>
      </c>
      <c r="Y214" s="2">
        <v>0</v>
      </c>
      <c r="Z214" s="2">
        <v>73</v>
      </c>
      <c r="AA214" s="2">
        <v>6</v>
      </c>
      <c r="AB214" s="2">
        <v>3</v>
      </c>
      <c r="AC214" s="2">
        <v>5</v>
      </c>
      <c r="AD214" s="2" t="s">
        <v>391</v>
      </c>
      <c r="AE214" s="2"/>
      <c r="AF214" s="2"/>
      <c r="AG214" s="2" t="s">
        <v>812</v>
      </c>
      <c r="AH214" s="2" t="s">
        <v>1186</v>
      </c>
      <c r="AI214" s="2" t="s">
        <v>26</v>
      </c>
      <c r="AJ214" s="2">
        <v>1.4122562674094707</v>
      </c>
      <c r="AK214" s="2">
        <v>10.754874651810585</v>
      </c>
      <c r="AL214" s="2">
        <v>15.608695652173912</v>
      </c>
      <c r="AM214" s="2">
        <v>50</v>
      </c>
      <c r="AN214" s="2">
        <v>16</v>
      </c>
      <c r="AO214" s="2" t="s">
        <v>1187</v>
      </c>
      <c r="AP214" s="2">
        <v>4</v>
      </c>
      <c r="AQ214" s="2">
        <v>0</v>
      </c>
      <c r="AR214" s="2">
        <v>5.19</v>
      </c>
      <c r="AS214" s="2">
        <v>174</v>
      </c>
      <c r="AT214" s="2">
        <v>186</v>
      </c>
      <c r="AU214" s="2">
        <v>213</v>
      </c>
      <c r="AV214" s="2">
        <v>6</v>
      </c>
      <c r="AW214" s="2">
        <v>4</v>
      </c>
      <c r="AX214" s="2">
        <v>49</v>
      </c>
      <c r="AY214" s="2">
        <v>5016</v>
      </c>
    </row>
    <row r="215" spans="1:51" x14ac:dyDescent="0.25">
      <c r="A215" s="2" t="s">
        <v>79</v>
      </c>
      <c r="B215" s="2">
        <v>2019</v>
      </c>
      <c r="C215" s="2">
        <v>1</v>
      </c>
      <c r="D215" s="2" t="s">
        <v>76</v>
      </c>
      <c r="E215" s="2" t="s">
        <v>35</v>
      </c>
      <c r="F215" s="2">
        <v>4</v>
      </c>
      <c r="G215" s="2">
        <v>6</v>
      </c>
      <c r="H215" s="2">
        <v>25</v>
      </c>
      <c r="I215" s="2">
        <v>19</v>
      </c>
      <c r="J215" s="2">
        <v>0</v>
      </c>
      <c r="K215" s="2">
        <v>0</v>
      </c>
      <c r="L215" s="2">
        <v>0</v>
      </c>
      <c r="M215" s="2">
        <v>340</v>
      </c>
      <c r="N215" s="2">
        <v>117</v>
      </c>
      <c r="O215" s="2">
        <v>65</v>
      </c>
      <c r="P215" s="2">
        <v>15</v>
      </c>
      <c r="Q215" s="2">
        <v>53</v>
      </c>
      <c r="R215" s="2">
        <v>100</v>
      </c>
      <c r="S215" s="2">
        <v>0.26500000000000001</v>
      </c>
      <c r="T215" s="2">
        <v>2</v>
      </c>
      <c r="U215" s="2">
        <v>7</v>
      </c>
      <c r="V215" s="2">
        <v>7</v>
      </c>
      <c r="W215" s="2">
        <v>1</v>
      </c>
      <c r="X215" s="2">
        <v>505</v>
      </c>
      <c r="Y215" s="2">
        <v>1</v>
      </c>
      <c r="Z215" s="2">
        <v>69</v>
      </c>
      <c r="AA215" s="2">
        <v>3</v>
      </c>
      <c r="AB215" s="2">
        <v>0</v>
      </c>
      <c r="AC215" s="2">
        <v>18</v>
      </c>
      <c r="AD215" s="2" t="s">
        <v>392</v>
      </c>
      <c r="AE215" s="2"/>
      <c r="AF215" s="2"/>
      <c r="AG215" s="2" t="s">
        <v>1135</v>
      </c>
      <c r="AH215" s="2" t="s">
        <v>1188</v>
      </c>
      <c r="AI215" s="2" t="s">
        <v>6</v>
      </c>
      <c r="AJ215" s="2">
        <v>1.5</v>
      </c>
      <c r="AK215" s="2">
        <v>7.9411764705882364</v>
      </c>
      <c r="AL215" s="2">
        <v>13.6</v>
      </c>
      <c r="AM215" s="2">
        <v>50</v>
      </c>
      <c r="AN215" s="2">
        <v>17</v>
      </c>
      <c r="AO215" s="2" t="s">
        <v>1189</v>
      </c>
      <c r="AP215" s="2">
        <v>3</v>
      </c>
      <c r="AQ215" s="2">
        <v>1</v>
      </c>
      <c r="AR215" s="2">
        <v>5.16</v>
      </c>
      <c r="AS215" s="2">
        <v>168</v>
      </c>
      <c r="AT215" s="2">
        <v>180</v>
      </c>
      <c r="AU215" s="2">
        <v>207</v>
      </c>
      <c r="AV215" s="2">
        <v>3</v>
      </c>
      <c r="AW215" s="2">
        <v>5</v>
      </c>
      <c r="AX215" s="2">
        <v>47</v>
      </c>
      <c r="AY215" s="2">
        <v>5017</v>
      </c>
    </row>
    <row r="216" spans="1:51" x14ac:dyDescent="0.25">
      <c r="A216" s="2" t="s">
        <v>231</v>
      </c>
      <c r="B216" s="2">
        <v>2019</v>
      </c>
      <c r="C216" s="2">
        <v>1</v>
      </c>
      <c r="D216" s="2" t="s">
        <v>76</v>
      </c>
      <c r="E216" s="2" t="s">
        <v>35</v>
      </c>
      <c r="F216" s="2">
        <v>5</v>
      </c>
      <c r="G216" s="2">
        <v>1</v>
      </c>
      <c r="H216" s="2">
        <v>56</v>
      </c>
      <c r="I216" s="2">
        <v>0</v>
      </c>
      <c r="J216" s="2">
        <v>0</v>
      </c>
      <c r="K216" s="2">
        <v>0</v>
      </c>
      <c r="L216" s="2">
        <v>28</v>
      </c>
      <c r="M216" s="2">
        <v>180</v>
      </c>
      <c r="N216" s="2">
        <v>43</v>
      </c>
      <c r="O216" s="2">
        <v>11</v>
      </c>
      <c r="P216" s="2">
        <v>5</v>
      </c>
      <c r="Q216" s="2">
        <v>13</v>
      </c>
      <c r="R216" s="2">
        <v>90</v>
      </c>
      <c r="S216" s="2">
        <v>0.19700000000000001</v>
      </c>
      <c r="T216" s="2">
        <v>0</v>
      </c>
      <c r="U216" s="2">
        <v>3</v>
      </c>
      <c r="V216" s="2">
        <v>4</v>
      </c>
      <c r="W216" s="2">
        <v>0</v>
      </c>
      <c r="X216" s="2">
        <v>236</v>
      </c>
      <c r="Y216" s="2">
        <v>47</v>
      </c>
      <c r="Z216" s="2">
        <v>12</v>
      </c>
      <c r="AA216" s="2">
        <v>0</v>
      </c>
      <c r="AB216" s="2">
        <v>1</v>
      </c>
      <c r="AC216" s="2">
        <v>6</v>
      </c>
      <c r="AD216" s="2" t="s">
        <v>527</v>
      </c>
      <c r="AE216" s="2" t="s">
        <v>231</v>
      </c>
      <c r="AF216" s="2">
        <v>1000</v>
      </c>
      <c r="AG216" s="2" t="s">
        <v>1190</v>
      </c>
      <c r="AH216" s="2" t="s">
        <v>1191</v>
      </c>
      <c r="AI216" s="2" t="s">
        <v>6</v>
      </c>
      <c r="AJ216" s="2">
        <v>0.93333333333333335</v>
      </c>
      <c r="AK216" s="2">
        <v>13.5</v>
      </c>
      <c r="AL216" s="2">
        <v>3.2142857142857144</v>
      </c>
      <c r="AM216" s="2">
        <v>50</v>
      </c>
      <c r="AN216" s="2">
        <v>18</v>
      </c>
      <c r="AO216" s="2" t="s">
        <v>1191</v>
      </c>
      <c r="AP216" s="2">
        <v>12</v>
      </c>
      <c r="AQ216" s="2">
        <v>1</v>
      </c>
      <c r="AR216" s="2">
        <v>1.65</v>
      </c>
      <c r="AS216" s="2">
        <v>173</v>
      </c>
      <c r="AT216" s="2">
        <v>190</v>
      </c>
      <c r="AU216" s="2">
        <v>216</v>
      </c>
      <c r="AV216" s="2">
        <v>8</v>
      </c>
      <c r="AW216" s="2">
        <v>12</v>
      </c>
      <c r="AX216" s="2">
        <v>15</v>
      </c>
      <c r="AY216" s="2">
        <v>5018</v>
      </c>
    </row>
    <row r="217" spans="1:51" x14ac:dyDescent="0.25">
      <c r="A217" s="2" t="s">
        <v>232</v>
      </c>
      <c r="B217" s="2">
        <v>2019</v>
      </c>
      <c r="C217" s="2">
        <v>1</v>
      </c>
      <c r="D217" s="2" t="s">
        <v>76</v>
      </c>
      <c r="E217" s="2" t="s">
        <v>35</v>
      </c>
      <c r="F217" s="2">
        <v>5</v>
      </c>
      <c r="G217" s="2">
        <v>7</v>
      </c>
      <c r="H217" s="2">
        <v>17</v>
      </c>
      <c r="I217" s="2">
        <v>17</v>
      </c>
      <c r="J217" s="2">
        <v>0</v>
      </c>
      <c r="K217" s="2">
        <v>0</v>
      </c>
      <c r="L217" s="2">
        <v>0</v>
      </c>
      <c r="M217" s="2">
        <v>247</v>
      </c>
      <c r="N217" s="2">
        <v>88</v>
      </c>
      <c r="O217" s="2">
        <v>49</v>
      </c>
      <c r="P217" s="2">
        <v>16</v>
      </c>
      <c r="Q217" s="2">
        <v>33</v>
      </c>
      <c r="R217" s="2">
        <v>90</v>
      </c>
      <c r="S217" s="2">
        <v>0.27100000000000002</v>
      </c>
      <c r="T217" s="2">
        <v>1</v>
      </c>
      <c r="U217" s="2">
        <v>4</v>
      </c>
      <c r="V217" s="2">
        <v>1</v>
      </c>
      <c r="W217" s="2">
        <v>0</v>
      </c>
      <c r="X217" s="2">
        <v>361</v>
      </c>
      <c r="Y217" s="2">
        <v>0</v>
      </c>
      <c r="Z217" s="2">
        <v>53</v>
      </c>
      <c r="AA217" s="2">
        <v>1</v>
      </c>
      <c r="AB217" s="2">
        <v>1</v>
      </c>
      <c r="AC217" s="2">
        <v>6</v>
      </c>
      <c r="AD217" s="2" t="s">
        <v>528</v>
      </c>
      <c r="AE217" s="2"/>
      <c r="AF217" s="2">
        <v>247</v>
      </c>
      <c r="AG217" s="2" t="s">
        <v>940</v>
      </c>
      <c r="AH217" s="2" t="s">
        <v>1192</v>
      </c>
      <c r="AI217" s="2" t="s">
        <v>26</v>
      </c>
      <c r="AJ217" s="2">
        <v>1.4696356275303644</v>
      </c>
      <c r="AK217" s="2">
        <v>9.8380566801619445</v>
      </c>
      <c r="AL217" s="2">
        <v>14.529411764705882</v>
      </c>
      <c r="AM217" s="2">
        <v>50</v>
      </c>
      <c r="AN217" s="2">
        <v>19</v>
      </c>
      <c r="AO217" s="2" t="s">
        <v>1193</v>
      </c>
      <c r="AP217" s="2">
        <v>4</v>
      </c>
      <c r="AQ217" s="2">
        <v>0</v>
      </c>
      <c r="AR217" s="2">
        <v>5.36</v>
      </c>
      <c r="AS217" s="2">
        <v>173</v>
      </c>
      <c r="AT217" s="2">
        <v>185</v>
      </c>
      <c r="AU217" s="2">
        <v>211</v>
      </c>
      <c r="AV217" s="2">
        <v>5</v>
      </c>
      <c r="AW217" s="2">
        <v>4</v>
      </c>
      <c r="AX217" s="2">
        <v>15</v>
      </c>
      <c r="AY217" s="2">
        <v>5019</v>
      </c>
    </row>
    <row r="218" spans="1:51" x14ac:dyDescent="0.25">
      <c r="A218" s="2" t="s">
        <v>233</v>
      </c>
      <c r="B218" s="2">
        <v>2019</v>
      </c>
      <c r="C218" s="2">
        <v>1</v>
      </c>
      <c r="D218" s="2" t="s">
        <v>76</v>
      </c>
      <c r="E218" s="2" t="s">
        <v>35</v>
      </c>
      <c r="F218" s="2">
        <v>4</v>
      </c>
      <c r="G218" s="2">
        <v>5</v>
      </c>
      <c r="H218" s="2">
        <v>15</v>
      </c>
      <c r="I218" s="2">
        <v>14</v>
      </c>
      <c r="J218" s="2">
        <v>0</v>
      </c>
      <c r="K218" s="2">
        <v>0</v>
      </c>
      <c r="L218" s="2">
        <v>0</v>
      </c>
      <c r="M218" s="2">
        <v>220</v>
      </c>
      <c r="N218" s="2">
        <v>82</v>
      </c>
      <c r="O218" s="2">
        <v>40</v>
      </c>
      <c r="P218" s="2">
        <v>15</v>
      </c>
      <c r="Q218" s="2">
        <v>18</v>
      </c>
      <c r="R218" s="2">
        <v>41</v>
      </c>
      <c r="S218" s="2">
        <v>0.28299999999999997</v>
      </c>
      <c r="T218" s="2">
        <v>0</v>
      </c>
      <c r="U218" s="2">
        <v>0</v>
      </c>
      <c r="V218" s="2">
        <v>10</v>
      </c>
      <c r="W218" s="2">
        <v>0</v>
      </c>
      <c r="X218" s="2">
        <v>321</v>
      </c>
      <c r="Y218" s="2">
        <v>0</v>
      </c>
      <c r="Z218" s="2">
        <v>43</v>
      </c>
      <c r="AA218" s="2">
        <v>2</v>
      </c>
      <c r="AB218" s="2">
        <v>1</v>
      </c>
      <c r="AC218" s="2">
        <v>5</v>
      </c>
      <c r="AD218" s="2" t="s">
        <v>529</v>
      </c>
      <c r="AE218" s="2"/>
      <c r="AF218" s="2">
        <v>220</v>
      </c>
      <c r="AG218" s="2" t="s">
        <v>1194</v>
      </c>
      <c r="AH218" s="1" t="s">
        <v>1195</v>
      </c>
      <c r="AI218" s="1" t="s">
        <v>26</v>
      </c>
      <c r="AJ218" s="1">
        <v>1.3636363636363638</v>
      </c>
      <c r="AK218" s="1">
        <v>5.0318181818181813</v>
      </c>
      <c r="AL218" s="1">
        <v>14.666666666666666</v>
      </c>
      <c r="AM218" s="1">
        <v>50</v>
      </c>
      <c r="AN218" s="1">
        <v>20</v>
      </c>
      <c r="AO218" s="1" t="s">
        <v>1195</v>
      </c>
      <c r="AP218" s="1">
        <v>5</v>
      </c>
      <c r="AQ218" s="1">
        <v>0</v>
      </c>
      <c r="AR218" s="1">
        <v>4.91</v>
      </c>
      <c r="AS218" s="1">
        <v>154</v>
      </c>
      <c r="AT218" s="1">
        <v>170</v>
      </c>
      <c r="AU218" s="1">
        <v>194</v>
      </c>
      <c r="AV218" s="1">
        <v>7</v>
      </c>
      <c r="AW218" s="1">
        <v>4</v>
      </c>
      <c r="AX218" s="1">
        <v>15</v>
      </c>
      <c r="AY218" s="1">
        <v>5020</v>
      </c>
    </row>
    <row r="219" spans="1:51" x14ac:dyDescent="0.25">
      <c r="A219" s="2" t="s">
        <v>234</v>
      </c>
      <c r="B219" s="2">
        <v>2019</v>
      </c>
      <c r="C219" s="2">
        <v>1</v>
      </c>
      <c r="D219" s="2" t="s">
        <v>76</v>
      </c>
      <c r="E219" s="2" t="s">
        <v>35</v>
      </c>
      <c r="F219" s="2">
        <v>5</v>
      </c>
      <c r="G219" s="2">
        <v>3</v>
      </c>
      <c r="H219" s="2">
        <v>69</v>
      </c>
      <c r="I219" s="2">
        <v>0</v>
      </c>
      <c r="J219" s="2">
        <v>0</v>
      </c>
      <c r="K219" s="2">
        <v>0</v>
      </c>
      <c r="L219" s="2">
        <v>0</v>
      </c>
      <c r="M219" s="2">
        <v>210</v>
      </c>
      <c r="N219" s="2">
        <v>60</v>
      </c>
      <c r="O219" s="2">
        <v>27</v>
      </c>
      <c r="P219" s="2">
        <v>8</v>
      </c>
      <c r="Q219" s="2">
        <v>35</v>
      </c>
      <c r="R219" s="2">
        <v>63</v>
      </c>
      <c r="S219" s="2">
        <v>0.23200000000000001</v>
      </c>
      <c r="T219" s="2">
        <v>1</v>
      </c>
      <c r="U219" s="2">
        <v>1</v>
      </c>
      <c r="V219" s="2">
        <v>3</v>
      </c>
      <c r="W219" s="2">
        <v>0</v>
      </c>
      <c r="X219" s="2">
        <v>301</v>
      </c>
      <c r="Y219" s="2">
        <v>8</v>
      </c>
      <c r="Z219" s="2">
        <v>32</v>
      </c>
      <c r="AA219" s="2">
        <v>2</v>
      </c>
      <c r="AB219" s="2">
        <v>2</v>
      </c>
      <c r="AC219" s="2">
        <v>10</v>
      </c>
      <c r="AD219" s="2" t="s">
        <v>530</v>
      </c>
      <c r="AE219" s="2"/>
      <c r="AF219" s="2">
        <v>210</v>
      </c>
      <c r="AG219" s="2" t="s">
        <v>1196</v>
      </c>
      <c r="AH219" s="1" t="s">
        <v>1197</v>
      </c>
      <c r="AI219" s="1" t="s">
        <v>6</v>
      </c>
      <c r="AJ219" s="1">
        <v>1.3571428571428572</v>
      </c>
      <c r="AK219" s="1">
        <v>8.1</v>
      </c>
      <c r="AL219" s="1">
        <v>3.0434782608695654</v>
      </c>
      <c r="AM219" s="1">
        <v>50</v>
      </c>
      <c r="AN219" s="1">
        <v>21</v>
      </c>
      <c r="AO219" s="1" t="s">
        <v>1197</v>
      </c>
      <c r="AP219" s="1">
        <v>5</v>
      </c>
      <c r="AQ219" s="1">
        <v>1</v>
      </c>
      <c r="AR219" s="1">
        <v>3.47</v>
      </c>
      <c r="AS219" s="1">
        <v>169</v>
      </c>
      <c r="AT219" s="1">
        <v>181</v>
      </c>
      <c r="AU219" s="1">
        <v>208</v>
      </c>
      <c r="AV219" s="1">
        <v>5</v>
      </c>
      <c r="AW219" s="1">
        <v>7</v>
      </c>
      <c r="AX219" s="1">
        <v>15</v>
      </c>
      <c r="AY219" s="1">
        <v>5021</v>
      </c>
    </row>
    <row r="220" spans="1:51" x14ac:dyDescent="0.25">
      <c r="A220" s="2" t="s">
        <v>235</v>
      </c>
      <c r="B220" s="2">
        <v>2019</v>
      </c>
      <c r="C220" s="2">
        <v>1</v>
      </c>
      <c r="D220" s="2" t="s">
        <v>76</v>
      </c>
      <c r="E220" s="2" t="s">
        <v>35</v>
      </c>
      <c r="F220" s="2">
        <v>4</v>
      </c>
      <c r="G220" s="2">
        <v>5</v>
      </c>
      <c r="H220" s="2">
        <v>72</v>
      </c>
      <c r="I220" s="2">
        <v>0</v>
      </c>
      <c r="J220" s="2">
        <v>0</v>
      </c>
      <c r="K220" s="2">
        <v>0</v>
      </c>
      <c r="L220" s="2">
        <v>1</v>
      </c>
      <c r="M220" s="2">
        <v>196</v>
      </c>
      <c r="N220" s="2">
        <v>65</v>
      </c>
      <c r="O220" s="2">
        <v>27</v>
      </c>
      <c r="P220" s="2">
        <v>14</v>
      </c>
      <c r="Q220" s="2">
        <v>23</v>
      </c>
      <c r="R220" s="2">
        <v>63</v>
      </c>
      <c r="S220" s="2">
        <v>0.252</v>
      </c>
      <c r="T220" s="2">
        <v>3</v>
      </c>
      <c r="U220" s="2">
        <v>1</v>
      </c>
      <c r="V220" s="2">
        <v>2</v>
      </c>
      <c r="W220" s="2">
        <v>0</v>
      </c>
      <c r="X220" s="2">
        <v>285</v>
      </c>
      <c r="Y220" s="2">
        <v>12</v>
      </c>
      <c r="Z220" s="2">
        <v>30</v>
      </c>
      <c r="AA220" s="2">
        <v>0</v>
      </c>
      <c r="AB220" s="2">
        <v>1</v>
      </c>
      <c r="AC220" s="2">
        <v>4</v>
      </c>
      <c r="AD220" s="2" t="s">
        <v>531</v>
      </c>
      <c r="AE220" s="2"/>
      <c r="AF220" s="2">
        <v>196</v>
      </c>
      <c r="AG220" s="2" t="s">
        <v>1198</v>
      </c>
      <c r="AH220" s="1" t="s">
        <v>808</v>
      </c>
      <c r="AI220" s="1" t="s">
        <v>26</v>
      </c>
      <c r="AJ220" s="1">
        <v>1.3469387755102042</v>
      </c>
      <c r="AK220" s="1">
        <v>8.6785714285714288</v>
      </c>
      <c r="AL220" s="1">
        <v>2.7222222222222223</v>
      </c>
      <c r="AM220" s="1">
        <v>50</v>
      </c>
      <c r="AN220" s="1">
        <v>22</v>
      </c>
      <c r="AO220" s="1" t="s">
        <v>809</v>
      </c>
      <c r="AP220" s="1">
        <v>5</v>
      </c>
      <c r="AQ220" s="1">
        <v>0</v>
      </c>
      <c r="AR220" s="1">
        <v>3.72</v>
      </c>
      <c r="AS220" s="1">
        <v>171</v>
      </c>
      <c r="AT220" s="1">
        <v>182</v>
      </c>
      <c r="AU220" s="1">
        <v>209</v>
      </c>
      <c r="AV220" s="1">
        <v>7</v>
      </c>
      <c r="AW220" s="1">
        <v>5</v>
      </c>
      <c r="AX220" s="1">
        <v>15</v>
      </c>
      <c r="AY220" s="1">
        <v>5022</v>
      </c>
    </row>
    <row r="221" spans="1:51" x14ac:dyDescent="0.25">
      <c r="A221" s="2" t="s">
        <v>236</v>
      </c>
      <c r="B221" s="2">
        <v>2019</v>
      </c>
      <c r="C221" s="2">
        <v>1</v>
      </c>
      <c r="D221" s="2" t="s">
        <v>76</v>
      </c>
      <c r="E221" s="2" t="s">
        <v>35</v>
      </c>
      <c r="F221" s="2">
        <v>4</v>
      </c>
      <c r="G221" s="2">
        <v>4</v>
      </c>
      <c r="H221" s="2">
        <v>58</v>
      </c>
      <c r="I221" s="2">
        <v>1</v>
      </c>
      <c r="J221" s="2">
        <v>0</v>
      </c>
      <c r="K221" s="2">
        <v>0</v>
      </c>
      <c r="L221" s="2">
        <v>0</v>
      </c>
      <c r="M221" s="2">
        <v>169</v>
      </c>
      <c r="N221" s="2">
        <v>44</v>
      </c>
      <c r="O221" s="2">
        <v>25</v>
      </c>
      <c r="P221" s="2">
        <v>11</v>
      </c>
      <c r="Q221" s="2">
        <v>27</v>
      </c>
      <c r="R221" s="2">
        <v>73</v>
      </c>
      <c r="S221" s="2">
        <v>0.21199999999999999</v>
      </c>
      <c r="T221" s="2">
        <v>1</v>
      </c>
      <c r="U221" s="2">
        <v>0</v>
      </c>
      <c r="V221" s="2">
        <v>2</v>
      </c>
      <c r="W221" s="2">
        <v>1</v>
      </c>
      <c r="X221" s="2">
        <v>239</v>
      </c>
      <c r="Y221" s="2">
        <v>5</v>
      </c>
      <c r="Z221" s="2">
        <v>27</v>
      </c>
      <c r="AA221" s="2">
        <v>1</v>
      </c>
      <c r="AB221" s="2">
        <v>1</v>
      </c>
      <c r="AC221" s="2">
        <v>6</v>
      </c>
      <c r="AD221" s="2" t="s">
        <v>532</v>
      </c>
      <c r="AE221" s="2"/>
      <c r="AF221" s="2">
        <v>169</v>
      </c>
      <c r="AG221" s="2" t="s">
        <v>885</v>
      </c>
      <c r="AH221" s="1" t="s">
        <v>1199</v>
      </c>
      <c r="AI221" s="1" t="s">
        <v>26</v>
      </c>
      <c r="AJ221" s="1">
        <v>1.2603550295857988</v>
      </c>
      <c r="AK221" s="1">
        <v>11.662721893491124</v>
      </c>
      <c r="AL221" s="1">
        <v>2.9137931034482758</v>
      </c>
      <c r="AM221" s="1">
        <v>50</v>
      </c>
      <c r="AN221" s="1">
        <v>23</v>
      </c>
      <c r="AO221" s="1" t="s">
        <v>1200</v>
      </c>
      <c r="AP221" s="1">
        <v>6</v>
      </c>
      <c r="AQ221" s="1">
        <v>0</v>
      </c>
      <c r="AR221" s="1">
        <v>3.99</v>
      </c>
      <c r="AS221" s="1">
        <v>175</v>
      </c>
      <c r="AT221" s="1">
        <v>188</v>
      </c>
      <c r="AU221" s="1">
        <v>214</v>
      </c>
      <c r="AV221" s="1">
        <v>8</v>
      </c>
      <c r="AW221" s="1">
        <v>5</v>
      </c>
      <c r="AX221" s="1">
        <v>15</v>
      </c>
      <c r="AY221" s="1">
        <v>5023</v>
      </c>
    </row>
    <row r="222" spans="1:51" x14ac:dyDescent="0.25">
      <c r="A222" s="2" t="s">
        <v>115</v>
      </c>
      <c r="B222" s="2">
        <v>2019</v>
      </c>
      <c r="C222" s="2">
        <v>1</v>
      </c>
      <c r="D222" s="2" t="s">
        <v>116</v>
      </c>
      <c r="E222" s="2" t="s">
        <v>35</v>
      </c>
      <c r="F222" s="2">
        <v>10</v>
      </c>
      <c r="G222" s="2">
        <v>10</v>
      </c>
      <c r="H222" s="2">
        <v>30</v>
      </c>
      <c r="I222" s="2">
        <v>30</v>
      </c>
      <c r="J222" s="2">
        <v>0</v>
      </c>
      <c r="K222" s="2">
        <v>0</v>
      </c>
      <c r="L222" s="2">
        <v>0</v>
      </c>
      <c r="M222" s="2">
        <v>491</v>
      </c>
      <c r="N222" s="2">
        <v>144</v>
      </c>
      <c r="O222" s="2">
        <v>76</v>
      </c>
      <c r="P222" s="2">
        <v>23</v>
      </c>
      <c r="Q222" s="2">
        <v>56</v>
      </c>
      <c r="R222" s="2">
        <v>158</v>
      </c>
      <c r="S222" s="2">
        <v>0.23300000000000001</v>
      </c>
      <c r="T222" s="2">
        <v>0</v>
      </c>
      <c r="U222" s="2">
        <v>8</v>
      </c>
      <c r="V222" s="2">
        <v>2</v>
      </c>
      <c r="W222" s="2">
        <v>0</v>
      </c>
      <c r="X222" s="2">
        <v>686</v>
      </c>
      <c r="Y222" s="2">
        <v>0</v>
      </c>
      <c r="Z222" s="2">
        <v>78</v>
      </c>
      <c r="AA222" s="2">
        <v>5</v>
      </c>
      <c r="AB222" s="2">
        <v>4</v>
      </c>
      <c r="AC222" s="2">
        <v>13</v>
      </c>
      <c r="AD222" s="2" t="s">
        <v>421</v>
      </c>
      <c r="AE222" s="2"/>
      <c r="AF222" s="2"/>
      <c r="AG222" s="2" t="s">
        <v>1201</v>
      </c>
      <c r="AH222" s="2" t="s">
        <v>1202</v>
      </c>
      <c r="AI222" s="2" t="s">
        <v>6</v>
      </c>
      <c r="AJ222" s="2">
        <v>1.2219959266802445</v>
      </c>
      <c r="AK222" s="2">
        <v>8.6883910386965368</v>
      </c>
      <c r="AL222" s="2">
        <v>16.366666666666667</v>
      </c>
      <c r="AM222" s="2">
        <v>51</v>
      </c>
      <c r="AN222" s="2">
        <v>14</v>
      </c>
      <c r="AO222" s="2" t="s">
        <v>1202</v>
      </c>
      <c r="AP222" s="2">
        <v>7</v>
      </c>
      <c r="AQ222" s="2">
        <v>1</v>
      </c>
      <c r="AR222" s="2">
        <v>4.18</v>
      </c>
      <c r="AS222" s="2">
        <v>171</v>
      </c>
      <c r="AT222" s="2">
        <v>182</v>
      </c>
      <c r="AU222" s="2">
        <v>209</v>
      </c>
      <c r="AV222" s="2">
        <v>6</v>
      </c>
      <c r="AW222" s="2">
        <v>8</v>
      </c>
      <c r="AX222" s="2">
        <v>49</v>
      </c>
      <c r="AY222" s="2">
        <v>5114</v>
      </c>
    </row>
    <row r="223" spans="1:51" x14ac:dyDescent="0.25">
      <c r="A223" s="2" t="s">
        <v>117</v>
      </c>
      <c r="B223" s="2">
        <v>2019</v>
      </c>
      <c r="C223" s="2">
        <v>1</v>
      </c>
      <c r="D223" s="2" t="s">
        <v>116</v>
      </c>
      <c r="E223" s="2" t="s">
        <v>35</v>
      </c>
      <c r="F223" s="2">
        <v>8</v>
      </c>
      <c r="G223" s="2">
        <v>10</v>
      </c>
      <c r="H223" s="2">
        <v>30</v>
      </c>
      <c r="I223" s="2">
        <v>29</v>
      </c>
      <c r="J223" s="2">
        <v>0</v>
      </c>
      <c r="K223" s="2">
        <v>0</v>
      </c>
      <c r="L223" s="2">
        <v>0</v>
      </c>
      <c r="M223" s="2">
        <v>449</v>
      </c>
      <c r="N223" s="2">
        <v>158</v>
      </c>
      <c r="O223" s="2">
        <v>74</v>
      </c>
      <c r="P223" s="2">
        <v>20</v>
      </c>
      <c r="Q223" s="2">
        <v>51</v>
      </c>
      <c r="R223" s="2">
        <v>138</v>
      </c>
      <c r="S223" s="2">
        <v>0.26800000000000002</v>
      </c>
      <c r="T223" s="2">
        <v>4</v>
      </c>
      <c r="U223" s="2">
        <v>4</v>
      </c>
      <c r="V223" s="2">
        <v>5</v>
      </c>
      <c r="W223" s="2">
        <v>1</v>
      </c>
      <c r="X223" s="2">
        <v>651</v>
      </c>
      <c r="Y223" s="2">
        <v>0</v>
      </c>
      <c r="Z223" s="2">
        <v>82</v>
      </c>
      <c r="AA223" s="2">
        <v>3</v>
      </c>
      <c r="AB223" s="2">
        <v>3</v>
      </c>
      <c r="AC223" s="2">
        <v>11</v>
      </c>
      <c r="AD223" s="2" t="s">
        <v>422</v>
      </c>
      <c r="AE223" s="2"/>
      <c r="AF223" s="2"/>
      <c r="AG223" s="2" t="s">
        <v>1203</v>
      </c>
      <c r="AH223" s="2" t="s">
        <v>1204</v>
      </c>
      <c r="AI223" s="2" t="s">
        <v>6</v>
      </c>
      <c r="AJ223" s="2">
        <v>1.3964365256124722</v>
      </c>
      <c r="AK223" s="2">
        <v>8.2984409799554566</v>
      </c>
      <c r="AL223" s="2">
        <v>14.966666666666667</v>
      </c>
      <c r="AM223" s="2">
        <v>51</v>
      </c>
      <c r="AN223" s="2">
        <v>15</v>
      </c>
      <c r="AO223" s="2" t="s">
        <v>1205</v>
      </c>
      <c r="AP223" s="2">
        <v>4</v>
      </c>
      <c r="AQ223" s="2">
        <v>1</v>
      </c>
      <c r="AR223" s="2">
        <v>4.45</v>
      </c>
      <c r="AS223" s="2">
        <v>169</v>
      </c>
      <c r="AT223" s="2">
        <v>181</v>
      </c>
      <c r="AU223" s="2">
        <v>208</v>
      </c>
      <c r="AV223" s="2">
        <v>4</v>
      </c>
      <c r="AW223" s="2">
        <v>6</v>
      </c>
      <c r="AX223" s="2">
        <v>48</v>
      </c>
      <c r="AY223" s="2">
        <v>5115</v>
      </c>
    </row>
    <row r="224" spans="1:51" x14ac:dyDescent="0.25">
      <c r="A224" s="2" t="s">
        <v>118</v>
      </c>
      <c r="B224" s="2">
        <v>2019</v>
      </c>
      <c r="C224" s="2">
        <v>1</v>
      </c>
      <c r="D224" s="2" t="s">
        <v>116</v>
      </c>
      <c r="E224" s="2" t="s">
        <v>35</v>
      </c>
      <c r="F224" s="2">
        <v>9</v>
      </c>
      <c r="G224" s="2">
        <v>7</v>
      </c>
      <c r="H224" s="2">
        <v>26</v>
      </c>
      <c r="I224" s="2">
        <v>26</v>
      </c>
      <c r="J224" s="2">
        <v>0</v>
      </c>
      <c r="K224" s="2">
        <v>0</v>
      </c>
      <c r="L224" s="2">
        <v>0</v>
      </c>
      <c r="M224" s="2">
        <v>422</v>
      </c>
      <c r="N224" s="2">
        <v>107</v>
      </c>
      <c r="O224" s="2">
        <v>52</v>
      </c>
      <c r="P224" s="2">
        <v>23</v>
      </c>
      <c r="Q224" s="2">
        <v>31</v>
      </c>
      <c r="R224" s="2">
        <v>153</v>
      </c>
      <c r="S224" s="2">
        <v>0.20399999999999999</v>
      </c>
      <c r="T224" s="2">
        <v>1</v>
      </c>
      <c r="U224" s="2">
        <v>1</v>
      </c>
      <c r="V224" s="2">
        <v>6</v>
      </c>
      <c r="W224" s="2">
        <v>1</v>
      </c>
      <c r="X224" s="2">
        <v>568</v>
      </c>
      <c r="Y224" s="2">
        <v>0</v>
      </c>
      <c r="Z224" s="2">
        <v>58</v>
      </c>
      <c r="AA224" s="2">
        <v>4</v>
      </c>
      <c r="AB224" s="2">
        <v>3</v>
      </c>
      <c r="AC224" s="2">
        <v>5</v>
      </c>
      <c r="AD224" s="2" t="s">
        <v>423</v>
      </c>
      <c r="AE224" s="2"/>
      <c r="AF224" s="2"/>
      <c r="AG224" s="2" t="s">
        <v>812</v>
      </c>
      <c r="AH224" s="2" t="s">
        <v>1206</v>
      </c>
      <c r="AI224" s="2" t="s">
        <v>26</v>
      </c>
      <c r="AJ224" s="2">
        <v>0.98104265402843605</v>
      </c>
      <c r="AK224" s="2">
        <v>9.7890995260663516</v>
      </c>
      <c r="AL224" s="2">
        <v>16.23076923076923</v>
      </c>
      <c r="AM224" s="2">
        <v>51</v>
      </c>
      <c r="AN224" s="2">
        <v>16</v>
      </c>
      <c r="AO224" s="2" t="s">
        <v>1206</v>
      </c>
      <c r="AP224" s="2">
        <v>12</v>
      </c>
      <c r="AQ224" s="2">
        <v>0</v>
      </c>
      <c r="AR224" s="2">
        <v>3.33</v>
      </c>
      <c r="AS224" s="2">
        <v>173</v>
      </c>
      <c r="AT224" s="2">
        <v>185</v>
      </c>
      <c r="AU224" s="2">
        <v>211</v>
      </c>
      <c r="AV224" s="2">
        <v>12</v>
      </c>
      <c r="AW224" s="2">
        <v>8</v>
      </c>
      <c r="AX224" s="2">
        <v>49</v>
      </c>
      <c r="AY224" s="2">
        <v>5116</v>
      </c>
    </row>
    <row r="225" spans="1:51" x14ac:dyDescent="0.25">
      <c r="A225" s="2" t="s">
        <v>119</v>
      </c>
      <c r="B225" s="2">
        <v>2019</v>
      </c>
      <c r="C225" s="2">
        <v>1</v>
      </c>
      <c r="D225" s="2" t="s">
        <v>116</v>
      </c>
      <c r="E225" s="2" t="s">
        <v>35</v>
      </c>
      <c r="F225" s="2">
        <v>6</v>
      </c>
      <c r="G225" s="2">
        <v>8</v>
      </c>
      <c r="H225" s="2">
        <v>23</v>
      </c>
      <c r="I225" s="2">
        <v>18</v>
      </c>
      <c r="J225" s="2">
        <v>0</v>
      </c>
      <c r="K225" s="2">
        <v>0</v>
      </c>
      <c r="L225" s="2">
        <v>0</v>
      </c>
      <c r="M225" s="2">
        <v>309</v>
      </c>
      <c r="N225" s="2">
        <v>106</v>
      </c>
      <c r="O225" s="2">
        <v>59</v>
      </c>
      <c r="P225" s="2">
        <v>15</v>
      </c>
      <c r="Q225" s="2">
        <v>28</v>
      </c>
      <c r="R225" s="2">
        <v>89</v>
      </c>
      <c r="S225" s="2">
        <v>0.26</v>
      </c>
      <c r="T225" s="2">
        <v>2</v>
      </c>
      <c r="U225" s="2">
        <v>3</v>
      </c>
      <c r="V225" s="2">
        <v>3</v>
      </c>
      <c r="W225" s="2">
        <v>0</v>
      </c>
      <c r="X225" s="2">
        <v>443</v>
      </c>
      <c r="Y225" s="2">
        <v>0</v>
      </c>
      <c r="Z225" s="2">
        <v>61</v>
      </c>
      <c r="AA225" s="2">
        <v>2</v>
      </c>
      <c r="AB225" s="2">
        <v>3</v>
      </c>
      <c r="AC225" s="2">
        <v>4</v>
      </c>
      <c r="AD225" s="2" t="s">
        <v>424</v>
      </c>
      <c r="AE225" s="2"/>
      <c r="AF225" s="2"/>
      <c r="AG225" s="2" t="s">
        <v>1207</v>
      </c>
      <c r="AH225" s="2" t="s">
        <v>1208</v>
      </c>
      <c r="AI225" s="2" t="s">
        <v>26</v>
      </c>
      <c r="AJ225" s="2">
        <v>1.3009708737864079</v>
      </c>
      <c r="AK225" s="2">
        <v>7.7766990291262132</v>
      </c>
      <c r="AL225" s="2">
        <v>13.434782608695652</v>
      </c>
      <c r="AM225" s="2">
        <v>51</v>
      </c>
      <c r="AN225" s="2">
        <v>17</v>
      </c>
      <c r="AO225" s="2" t="s">
        <v>1209</v>
      </c>
      <c r="AP225" s="2">
        <v>6</v>
      </c>
      <c r="AQ225" s="2">
        <v>0</v>
      </c>
      <c r="AR225" s="2">
        <v>5.16</v>
      </c>
      <c r="AS225" s="2">
        <v>168</v>
      </c>
      <c r="AT225" s="2">
        <v>180</v>
      </c>
      <c r="AU225" s="2">
        <v>207</v>
      </c>
      <c r="AV225" s="2">
        <v>8</v>
      </c>
      <c r="AW225" s="2">
        <v>5</v>
      </c>
      <c r="AX225" s="2">
        <v>46</v>
      </c>
      <c r="AY225" s="2">
        <v>5117</v>
      </c>
    </row>
    <row r="226" spans="1:51" x14ac:dyDescent="0.25">
      <c r="A226" s="2" t="s">
        <v>272</v>
      </c>
      <c r="B226" s="2">
        <v>2019</v>
      </c>
      <c r="C226" s="2">
        <v>1</v>
      </c>
      <c r="D226" s="2" t="s">
        <v>116</v>
      </c>
      <c r="E226" s="2" t="s">
        <v>35</v>
      </c>
      <c r="F226" s="2">
        <v>0</v>
      </c>
      <c r="G226" s="2">
        <v>5</v>
      </c>
      <c r="H226" s="2">
        <v>60</v>
      </c>
      <c r="I226" s="2">
        <v>0</v>
      </c>
      <c r="J226" s="2">
        <v>0</v>
      </c>
      <c r="K226" s="2">
        <v>0</v>
      </c>
      <c r="L226" s="2">
        <v>41</v>
      </c>
      <c r="M226" s="2">
        <v>182</v>
      </c>
      <c r="N226" s="2">
        <v>41</v>
      </c>
      <c r="O226" s="2">
        <v>8</v>
      </c>
      <c r="P226" s="2">
        <v>2</v>
      </c>
      <c r="Q226" s="2">
        <v>13</v>
      </c>
      <c r="R226" s="2">
        <v>101</v>
      </c>
      <c r="S226" s="2">
        <v>0.186</v>
      </c>
      <c r="T226" s="2">
        <v>1</v>
      </c>
      <c r="U226" s="2">
        <v>2</v>
      </c>
      <c r="V226" s="2">
        <v>7</v>
      </c>
      <c r="W226" s="2">
        <v>0</v>
      </c>
      <c r="X226" s="2">
        <v>243</v>
      </c>
      <c r="Y226" s="2">
        <v>51</v>
      </c>
      <c r="Z226" s="2">
        <v>14</v>
      </c>
      <c r="AA226" s="2">
        <v>1</v>
      </c>
      <c r="AB226" s="2">
        <v>1</v>
      </c>
      <c r="AC226" s="2">
        <v>4</v>
      </c>
      <c r="AD226" s="2" t="s">
        <v>569</v>
      </c>
      <c r="AE226" s="2" t="s">
        <v>272</v>
      </c>
      <c r="AF226" s="2">
        <v>1000</v>
      </c>
      <c r="AG226" s="2" t="s">
        <v>1210</v>
      </c>
      <c r="AH226" s="1" t="s">
        <v>1211</v>
      </c>
      <c r="AI226" s="1" t="s">
        <v>26</v>
      </c>
      <c r="AJ226" s="1">
        <v>0.89010989010989017</v>
      </c>
      <c r="AK226" s="1">
        <v>14.983516483516484</v>
      </c>
      <c r="AL226" s="1">
        <v>3.0333333333333332</v>
      </c>
      <c r="AM226" s="1">
        <v>51</v>
      </c>
      <c r="AN226" s="1">
        <v>18</v>
      </c>
      <c r="AO226" s="1" t="s">
        <v>1212</v>
      </c>
      <c r="AP226" s="1">
        <v>12</v>
      </c>
      <c r="AQ226" s="1">
        <v>0</v>
      </c>
      <c r="AR226" s="1">
        <v>1.19</v>
      </c>
      <c r="AS226" s="1">
        <v>169</v>
      </c>
      <c r="AT226" s="1">
        <v>191</v>
      </c>
      <c r="AU226" s="1">
        <v>218</v>
      </c>
      <c r="AV226" s="1">
        <v>13</v>
      </c>
      <c r="AW226" s="1">
        <v>8</v>
      </c>
      <c r="AX226" s="1">
        <v>15</v>
      </c>
      <c r="AY226" s="1">
        <v>5118</v>
      </c>
    </row>
    <row r="227" spans="1:51" x14ac:dyDescent="0.25">
      <c r="A227" s="2" t="s">
        <v>273</v>
      </c>
      <c r="B227" s="2">
        <v>2019</v>
      </c>
      <c r="C227" s="2">
        <v>1</v>
      </c>
      <c r="D227" s="2" t="s">
        <v>116</v>
      </c>
      <c r="E227" s="2" t="s">
        <v>35</v>
      </c>
      <c r="F227" s="2">
        <v>6</v>
      </c>
      <c r="G227" s="2">
        <v>11</v>
      </c>
      <c r="H227" s="2">
        <v>46</v>
      </c>
      <c r="I227" s="2">
        <v>16</v>
      </c>
      <c r="J227" s="2">
        <v>0</v>
      </c>
      <c r="K227" s="2">
        <v>0</v>
      </c>
      <c r="L227" s="2">
        <v>0</v>
      </c>
      <c r="M227" s="2">
        <v>344</v>
      </c>
      <c r="N227" s="2">
        <v>121</v>
      </c>
      <c r="O227" s="2">
        <v>60</v>
      </c>
      <c r="P227" s="2">
        <v>22</v>
      </c>
      <c r="Q227" s="2">
        <v>22</v>
      </c>
      <c r="R227" s="2">
        <v>118</v>
      </c>
      <c r="S227" s="2">
        <v>0.26700000000000002</v>
      </c>
      <c r="T227" s="2">
        <v>4</v>
      </c>
      <c r="U227" s="2">
        <v>3</v>
      </c>
      <c r="V227" s="2">
        <v>7</v>
      </c>
      <c r="W227" s="2">
        <v>1</v>
      </c>
      <c r="X227" s="2">
        <v>487</v>
      </c>
      <c r="Y227" s="2">
        <v>4</v>
      </c>
      <c r="Z227" s="2">
        <v>61</v>
      </c>
      <c r="AA227" s="2">
        <v>4</v>
      </c>
      <c r="AB227" s="2">
        <v>1</v>
      </c>
      <c r="AC227" s="2">
        <v>7</v>
      </c>
      <c r="AD227" s="2" t="s">
        <v>570</v>
      </c>
      <c r="AE227" s="2"/>
      <c r="AF227" s="2">
        <v>344</v>
      </c>
      <c r="AG227" s="2" t="s">
        <v>749</v>
      </c>
      <c r="AH227" s="1" t="s">
        <v>1213</v>
      </c>
      <c r="AI227" s="1" t="s">
        <v>6</v>
      </c>
      <c r="AJ227" s="1">
        <v>1.2470930232558139</v>
      </c>
      <c r="AK227" s="1">
        <v>9.2616279069767451</v>
      </c>
      <c r="AL227" s="1">
        <v>7.4782608695652177</v>
      </c>
      <c r="AM227" s="1">
        <v>51</v>
      </c>
      <c r="AN227" s="1">
        <v>19</v>
      </c>
      <c r="AO227" s="1" t="s">
        <v>1214</v>
      </c>
      <c r="AP227" s="1">
        <v>7</v>
      </c>
      <c r="AQ227" s="1">
        <v>1</v>
      </c>
      <c r="AR227" s="1">
        <v>4.71</v>
      </c>
      <c r="AS227" s="1">
        <v>172</v>
      </c>
      <c r="AT227" s="1">
        <v>184</v>
      </c>
      <c r="AU227" s="1">
        <v>210</v>
      </c>
      <c r="AV227" s="1">
        <v>5</v>
      </c>
      <c r="AW227" s="1">
        <v>8</v>
      </c>
      <c r="AX227" s="1">
        <v>15</v>
      </c>
      <c r="AY227" s="1">
        <v>5119</v>
      </c>
    </row>
    <row r="228" spans="1:51" x14ac:dyDescent="0.25">
      <c r="A228" s="2" t="s">
        <v>274</v>
      </c>
      <c r="B228" s="2">
        <v>2019</v>
      </c>
      <c r="C228" s="2">
        <v>1</v>
      </c>
      <c r="D228" s="2" t="s">
        <v>116</v>
      </c>
      <c r="E228" s="2" t="s">
        <v>35</v>
      </c>
      <c r="F228" s="2">
        <v>8</v>
      </c>
      <c r="G228" s="2">
        <v>7</v>
      </c>
      <c r="H228" s="2">
        <v>76</v>
      </c>
      <c r="I228" s="2">
        <v>0</v>
      </c>
      <c r="J228" s="2">
        <v>0</v>
      </c>
      <c r="K228" s="2">
        <v>0</v>
      </c>
      <c r="L228" s="2">
        <v>4</v>
      </c>
      <c r="M228" s="2">
        <v>246</v>
      </c>
      <c r="N228" s="2">
        <v>80</v>
      </c>
      <c r="O228" s="2">
        <v>30</v>
      </c>
      <c r="P228" s="2">
        <v>13</v>
      </c>
      <c r="Q228" s="2">
        <v>15</v>
      </c>
      <c r="R228" s="2">
        <v>73</v>
      </c>
      <c r="S228" s="2">
        <v>0.251</v>
      </c>
      <c r="T228" s="2">
        <v>2</v>
      </c>
      <c r="U228" s="2">
        <v>0</v>
      </c>
      <c r="V228" s="2">
        <v>2</v>
      </c>
      <c r="W228" s="2">
        <v>0</v>
      </c>
      <c r="X228" s="2">
        <v>339</v>
      </c>
      <c r="Y228" s="2">
        <v>12</v>
      </c>
      <c r="Z228" s="2">
        <v>36</v>
      </c>
      <c r="AA228" s="2">
        <v>0</v>
      </c>
      <c r="AB228" s="2">
        <v>3</v>
      </c>
      <c r="AC228" s="2">
        <v>5</v>
      </c>
      <c r="AD228" s="2" t="s">
        <v>571</v>
      </c>
      <c r="AE228" s="2"/>
      <c r="AF228" s="2">
        <v>246</v>
      </c>
      <c r="AG228" s="2" t="s">
        <v>860</v>
      </c>
      <c r="AH228" s="1" t="s">
        <v>1215</v>
      </c>
      <c r="AI228" s="1" t="s">
        <v>26</v>
      </c>
      <c r="AJ228" s="1">
        <v>1.1585365853658536</v>
      </c>
      <c r="AK228" s="1">
        <v>8.0121951219512191</v>
      </c>
      <c r="AL228" s="1">
        <v>3.236842105263158</v>
      </c>
      <c r="AM228" s="1">
        <v>51</v>
      </c>
      <c r="AN228" s="1">
        <v>20</v>
      </c>
      <c r="AO228" s="1" t="s">
        <v>1215</v>
      </c>
      <c r="AP228" s="1">
        <v>8</v>
      </c>
      <c r="AQ228" s="1">
        <v>0</v>
      </c>
      <c r="AR228" s="1">
        <v>3.29</v>
      </c>
      <c r="AS228" s="1">
        <v>168</v>
      </c>
      <c r="AT228" s="1">
        <v>181</v>
      </c>
      <c r="AU228" s="1">
        <v>207</v>
      </c>
      <c r="AV228" s="1">
        <v>9</v>
      </c>
      <c r="AW228" s="1">
        <v>6</v>
      </c>
      <c r="AX228" s="1">
        <v>15</v>
      </c>
      <c r="AY228" s="1">
        <v>5120</v>
      </c>
    </row>
    <row r="229" spans="1:51" x14ac:dyDescent="0.25">
      <c r="A229" s="2" t="s">
        <v>275</v>
      </c>
      <c r="B229" s="2">
        <v>2019</v>
      </c>
      <c r="C229" s="2">
        <v>1</v>
      </c>
      <c r="D229" s="2" t="s">
        <v>116</v>
      </c>
      <c r="E229" s="2" t="s">
        <v>35</v>
      </c>
      <c r="F229" s="2">
        <v>3</v>
      </c>
      <c r="G229" s="2">
        <v>5</v>
      </c>
      <c r="H229" s="2">
        <v>14</v>
      </c>
      <c r="I229" s="2">
        <v>14</v>
      </c>
      <c r="J229" s="2">
        <v>0</v>
      </c>
      <c r="K229" s="2">
        <v>0</v>
      </c>
      <c r="L229" s="2">
        <v>0</v>
      </c>
      <c r="M229" s="2">
        <v>219</v>
      </c>
      <c r="N229" s="2">
        <v>62</v>
      </c>
      <c r="O229" s="2">
        <v>33</v>
      </c>
      <c r="P229" s="2">
        <v>12</v>
      </c>
      <c r="Q229" s="2">
        <v>30</v>
      </c>
      <c r="R229" s="2">
        <v>105</v>
      </c>
      <c r="S229" s="2">
        <v>0.22600000000000001</v>
      </c>
      <c r="T229" s="2">
        <v>0</v>
      </c>
      <c r="U229" s="2">
        <v>6</v>
      </c>
      <c r="V229" s="2">
        <v>5</v>
      </c>
      <c r="W229" s="2">
        <v>0</v>
      </c>
      <c r="X229" s="2">
        <v>313</v>
      </c>
      <c r="Y229" s="2">
        <v>0</v>
      </c>
      <c r="Z229" s="2">
        <v>38</v>
      </c>
      <c r="AA229" s="2">
        <v>2</v>
      </c>
      <c r="AB229" s="2">
        <v>2</v>
      </c>
      <c r="AC229" s="2">
        <v>3</v>
      </c>
      <c r="AD229" s="2" t="s">
        <v>572</v>
      </c>
      <c r="AE229" s="2"/>
      <c r="AF229" s="2">
        <v>219</v>
      </c>
      <c r="AG229" s="2" t="s">
        <v>1216</v>
      </c>
      <c r="AH229" s="1" t="s">
        <v>1217</v>
      </c>
      <c r="AI229" s="1" t="s">
        <v>26</v>
      </c>
      <c r="AJ229" s="1">
        <v>1.2602739726027397</v>
      </c>
      <c r="AK229" s="1">
        <v>12.945205479452055</v>
      </c>
      <c r="AL229" s="1">
        <v>15.642857142857142</v>
      </c>
      <c r="AM229" s="1">
        <v>51</v>
      </c>
      <c r="AN229" s="1">
        <v>21</v>
      </c>
      <c r="AO229" s="1" t="s">
        <v>1218</v>
      </c>
      <c r="AP229" s="1">
        <v>6</v>
      </c>
      <c r="AQ229" s="1">
        <v>0</v>
      </c>
      <c r="AR229" s="1">
        <v>4.07</v>
      </c>
      <c r="AS229" s="1">
        <v>174</v>
      </c>
      <c r="AT229" s="1">
        <v>189</v>
      </c>
      <c r="AU229" s="1">
        <v>215</v>
      </c>
      <c r="AV229" s="1">
        <v>8</v>
      </c>
      <c r="AW229" s="1">
        <v>5</v>
      </c>
      <c r="AX229" s="1">
        <v>15</v>
      </c>
      <c r="AY229" s="1">
        <v>5121</v>
      </c>
    </row>
    <row r="230" spans="1:51" x14ac:dyDescent="0.25">
      <c r="A230" s="2" t="s">
        <v>276</v>
      </c>
      <c r="B230" s="2">
        <v>2019</v>
      </c>
      <c r="C230" s="2">
        <v>1</v>
      </c>
      <c r="D230" s="2" t="s">
        <v>116</v>
      </c>
      <c r="E230" s="2" t="s">
        <v>35</v>
      </c>
      <c r="F230" s="2">
        <v>2</v>
      </c>
      <c r="G230" s="2">
        <v>4</v>
      </c>
      <c r="H230" s="2">
        <v>47</v>
      </c>
      <c r="I230" s="2">
        <v>1</v>
      </c>
      <c r="J230" s="2">
        <v>0</v>
      </c>
      <c r="K230" s="2">
        <v>0</v>
      </c>
      <c r="L230" s="2">
        <v>0</v>
      </c>
      <c r="M230" s="2">
        <v>216</v>
      </c>
      <c r="N230" s="2">
        <v>69</v>
      </c>
      <c r="O230" s="2">
        <v>32</v>
      </c>
      <c r="P230" s="2">
        <v>6</v>
      </c>
      <c r="Q230" s="2">
        <v>18</v>
      </c>
      <c r="R230" s="2">
        <v>55</v>
      </c>
      <c r="S230" s="2">
        <v>0.252</v>
      </c>
      <c r="T230" s="2">
        <v>1</v>
      </c>
      <c r="U230" s="2">
        <v>3</v>
      </c>
      <c r="V230" s="2">
        <v>2</v>
      </c>
      <c r="W230" s="2">
        <v>0</v>
      </c>
      <c r="X230" s="2">
        <v>296</v>
      </c>
      <c r="Y230" s="2">
        <v>13</v>
      </c>
      <c r="Z230" s="2">
        <v>34</v>
      </c>
      <c r="AA230" s="2">
        <v>2</v>
      </c>
      <c r="AB230" s="2">
        <v>0</v>
      </c>
      <c r="AC230" s="2">
        <v>7</v>
      </c>
      <c r="AD230" s="2" t="s">
        <v>573</v>
      </c>
      <c r="AE230" s="2"/>
      <c r="AF230" s="2">
        <v>216</v>
      </c>
      <c r="AG230" s="2" t="s">
        <v>872</v>
      </c>
      <c r="AH230" s="2" t="s">
        <v>1219</v>
      </c>
      <c r="AI230" s="2" t="s">
        <v>26</v>
      </c>
      <c r="AJ230" s="2">
        <v>1.2083333333333333</v>
      </c>
      <c r="AK230" s="2">
        <v>6.875</v>
      </c>
      <c r="AL230" s="2">
        <v>4.5957446808510642</v>
      </c>
      <c r="AM230" s="2">
        <v>51</v>
      </c>
      <c r="AN230" s="2">
        <v>22</v>
      </c>
      <c r="AO230" s="2" t="s">
        <v>1219</v>
      </c>
      <c r="AP230" s="2">
        <v>7</v>
      </c>
      <c r="AQ230" s="2">
        <v>0</v>
      </c>
      <c r="AR230" s="2">
        <v>4</v>
      </c>
      <c r="AS230" s="2">
        <v>164</v>
      </c>
      <c r="AT230" s="2">
        <v>177</v>
      </c>
      <c r="AU230" s="2">
        <v>204</v>
      </c>
      <c r="AV230" s="2">
        <v>9</v>
      </c>
      <c r="AW230" s="2">
        <v>6</v>
      </c>
      <c r="AX230" s="2">
        <v>15</v>
      </c>
      <c r="AY230" s="2">
        <v>5122</v>
      </c>
    </row>
    <row r="231" spans="1:51" x14ac:dyDescent="0.25">
      <c r="A231" s="2" t="s">
        <v>277</v>
      </c>
      <c r="B231" s="2">
        <v>2019</v>
      </c>
      <c r="C231" s="2">
        <v>1</v>
      </c>
      <c r="D231" s="2" t="s">
        <v>116</v>
      </c>
      <c r="E231" s="2" t="s">
        <v>35</v>
      </c>
      <c r="F231" s="2">
        <v>2</v>
      </c>
      <c r="G231" s="2">
        <v>6</v>
      </c>
      <c r="H231" s="2">
        <v>17</v>
      </c>
      <c r="I231" s="2">
        <v>12</v>
      </c>
      <c r="J231" s="2">
        <v>0</v>
      </c>
      <c r="K231" s="2">
        <v>0</v>
      </c>
      <c r="L231" s="2">
        <v>0</v>
      </c>
      <c r="M231" s="2">
        <v>171</v>
      </c>
      <c r="N231" s="2">
        <v>73</v>
      </c>
      <c r="O231" s="2">
        <v>43</v>
      </c>
      <c r="P231" s="2">
        <v>12</v>
      </c>
      <c r="Q231" s="2">
        <v>19</v>
      </c>
      <c r="R231" s="2">
        <v>42</v>
      </c>
      <c r="S231" s="2">
        <v>0.307</v>
      </c>
      <c r="T231" s="2">
        <v>1</v>
      </c>
      <c r="U231" s="2">
        <v>1</v>
      </c>
      <c r="V231" s="2">
        <v>3</v>
      </c>
      <c r="W231" s="2">
        <v>0</v>
      </c>
      <c r="X231" s="2">
        <v>263</v>
      </c>
      <c r="Y231" s="2">
        <v>1</v>
      </c>
      <c r="Z231" s="2">
        <v>46</v>
      </c>
      <c r="AA231" s="2">
        <v>3</v>
      </c>
      <c r="AB231" s="2">
        <v>0</v>
      </c>
      <c r="AC231" s="2">
        <v>4</v>
      </c>
      <c r="AD231" s="2" t="s">
        <v>574</v>
      </c>
      <c r="AE231" s="2"/>
      <c r="AF231" s="2">
        <v>171</v>
      </c>
      <c r="AG231" s="2" t="s">
        <v>911</v>
      </c>
      <c r="AH231" s="2" t="s">
        <v>1220</v>
      </c>
      <c r="AI231" s="2" t="s">
        <v>6</v>
      </c>
      <c r="AJ231" s="2">
        <v>1.6140350877192982</v>
      </c>
      <c r="AK231" s="2">
        <v>6.6315789473684204</v>
      </c>
      <c r="AL231" s="2">
        <v>10.058823529411764</v>
      </c>
      <c r="AM231" s="2">
        <v>51</v>
      </c>
      <c r="AN231" s="2">
        <v>23</v>
      </c>
      <c r="AO231" s="2" t="s">
        <v>1221</v>
      </c>
      <c r="AP231" s="2">
        <v>2</v>
      </c>
      <c r="AQ231" s="2">
        <v>1</v>
      </c>
      <c r="AR231" s="2">
        <v>6.79</v>
      </c>
      <c r="AS231" s="2">
        <v>163</v>
      </c>
      <c r="AT231" s="2">
        <v>177</v>
      </c>
      <c r="AU231" s="2">
        <v>203</v>
      </c>
      <c r="AV231" s="2">
        <v>2</v>
      </c>
      <c r="AW231" s="2">
        <v>4</v>
      </c>
      <c r="AX231" s="2">
        <v>15</v>
      </c>
      <c r="AY231" s="2">
        <v>5123</v>
      </c>
    </row>
    <row r="232" spans="1:51" x14ac:dyDescent="0.25">
      <c r="A232" s="2" t="s">
        <v>65</v>
      </c>
      <c r="B232" s="2">
        <v>2019</v>
      </c>
      <c r="C232" s="2">
        <v>1</v>
      </c>
      <c r="D232" s="2" t="s">
        <v>66</v>
      </c>
      <c r="E232" s="2" t="s">
        <v>41</v>
      </c>
      <c r="F232" s="2">
        <v>16</v>
      </c>
      <c r="G232" s="2">
        <v>13</v>
      </c>
      <c r="H232" s="2">
        <v>34</v>
      </c>
      <c r="I232" s="2">
        <v>34</v>
      </c>
      <c r="J232" s="2">
        <v>0</v>
      </c>
      <c r="K232" s="2">
        <v>0</v>
      </c>
      <c r="L232" s="2">
        <v>0</v>
      </c>
      <c r="M232" s="2">
        <v>609</v>
      </c>
      <c r="N232" s="2">
        <v>210</v>
      </c>
      <c r="O232" s="2">
        <v>90</v>
      </c>
      <c r="P232" s="2">
        <v>23</v>
      </c>
      <c r="Q232" s="2">
        <v>56</v>
      </c>
      <c r="R232" s="2">
        <v>147</v>
      </c>
      <c r="S232" s="2">
        <v>0.26400000000000001</v>
      </c>
      <c r="T232" s="2">
        <v>1</v>
      </c>
      <c r="U232" s="2">
        <v>2</v>
      </c>
      <c r="V232" s="2">
        <v>6</v>
      </c>
      <c r="W232" s="2">
        <v>1</v>
      </c>
      <c r="X232" s="2">
        <v>866</v>
      </c>
      <c r="Y232" s="2">
        <v>0</v>
      </c>
      <c r="Z232" s="2">
        <v>106</v>
      </c>
      <c r="AA232" s="2">
        <v>1</v>
      </c>
      <c r="AB232" s="2">
        <v>9</v>
      </c>
      <c r="AC232" s="2">
        <v>22</v>
      </c>
      <c r="AD232" s="2" t="s">
        <v>381</v>
      </c>
      <c r="AE232" s="2"/>
      <c r="AF232" s="2"/>
      <c r="AG232" s="2" t="s">
        <v>1222</v>
      </c>
      <c r="AH232" s="2" t="s">
        <v>1223</v>
      </c>
      <c r="AI232" s="2" t="s">
        <v>6</v>
      </c>
      <c r="AJ232" s="2">
        <v>1.3103448275862069</v>
      </c>
      <c r="AK232" s="2">
        <v>6.5172413793103452</v>
      </c>
      <c r="AL232" s="2">
        <v>17.911764705882351</v>
      </c>
      <c r="AM232" s="2">
        <v>54</v>
      </c>
      <c r="AN232" s="2">
        <v>14</v>
      </c>
      <c r="AO232" s="2" t="s">
        <v>1223</v>
      </c>
      <c r="AP232" s="2">
        <v>6</v>
      </c>
      <c r="AQ232" s="2">
        <v>1</v>
      </c>
      <c r="AR232" s="2">
        <v>3.99</v>
      </c>
      <c r="AS232" s="2">
        <v>162</v>
      </c>
      <c r="AT232" s="2">
        <v>176</v>
      </c>
      <c r="AU232" s="2">
        <v>202</v>
      </c>
      <c r="AV232" s="2">
        <v>5</v>
      </c>
      <c r="AW232" s="2">
        <v>7</v>
      </c>
      <c r="AX232" s="2">
        <v>51</v>
      </c>
      <c r="AY232" s="2">
        <v>5414</v>
      </c>
    </row>
    <row r="233" spans="1:51" x14ac:dyDescent="0.25">
      <c r="A233" s="2" t="s">
        <v>67</v>
      </c>
      <c r="B233" s="2">
        <v>2019</v>
      </c>
      <c r="C233" s="2">
        <v>1</v>
      </c>
      <c r="D233" s="2" t="s">
        <v>66</v>
      </c>
      <c r="E233" s="2" t="s">
        <v>41</v>
      </c>
      <c r="F233" s="2">
        <v>6</v>
      </c>
      <c r="G233" s="2">
        <v>11</v>
      </c>
      <c r="H233" s="2">
        <v>32</v>
      </c>
      <c r="I233" s="2">
        <v>32</v>
      </c>
      <c r="J233" s="2">
        <v>1</v>
      </c>
      <c r="K233" s="2">
        <v>1</v>
      </c>
      <c r="L233" s="2">
        <v>0</v>
      </c>
      <c r="M233" s="2">
        <v>485</v>
      </c>
      <c r="N233" s="2">
        <v>195</v>
      </c>
      <c r="O233" s="2">
        <v>98</v>
      </c>
      <c r="P233" s="2">
        <v>36</v>
      </c>
      <c r="Q233" s="2">
        <v>50</v>
      </c>
      <c r="R233" s="2">
        <v>116</v>
      </c>
      <c r="S233" s="2">
        <v>0.29499999999999998</v>
      </c>
      <c r="T233" s="2">
        <v>0</v>
      </c>
      <c r="U233" s="2">
        <v>5</v>
      </c>
      <c r="V233" s="2">
        <v>6</v>
      </c>
      <c r="W233" s="2">
        <v>1</v>
      </c>
      <c r="X233" s="2">
        <v>721</v>
      </c>
      <c r="Y233" s="2">
        <v>0</v>
      </c>
      <c r="Z233" s="2">
        <v>109</v>
      </c>
      <c r="AA233" s="2">
        <v>0</v>
      </c>
      <c r="AB233" s="2">
        <v>5</v>
      </c>
      <c r="AC233" s="2">
        <v>15</v>
      </c>
      <c r="AD233" s="2" t="s">
        <v>382</v>
      </c>
      <c r="AE233" s="2"/>
      <c r="AF233" s="2"/>
      <c r="AG233" s="2" t="s">
        <v>1224</v>
      </c>
      <c r="AH233" s="2" t="s">
        <v>1225</v>
      </c>
      <c r="AI233" s="2" t="s">
        <v>6</v>
      </c>
      <c r="AJ233" s="2">
        <v>1.5154639175257734</v>
      </c>
      <c r="AK233" s="2">
        <v>6.4577319587628867</v>
      </c>
      <c r="AL233" s="2">
        <v>15.15625</v>
      </c>
      <c r="AM233" s="2">
        <v>54</v>
      </c>
      <c r="AN233" s="2">
        <v>15</v>
      </c>
      <c r="AO233" s="2" t="s">
        <v>1225</v>
      </c>
      <c r="AP233" s="2">
        <v>3</v>
      </c>
      <c r="AQ233" s="2">
        <v>1</v>
      </c>
      <c r="AR233" s="2">
        <v>5.46</v>
      </c>
      <c r="AS233" s="2">
        <v>162</v>
      </c>
      <c r="AT233" s="2">
        <v>176</v>
      </c>
      <c r="AU233" s="2">
        <v>202</v>
      </c>
      <c r="AV233" s="2">
        <v>3</v>
      </c>
      <c r="AW233" s="2">
        <v>5</v>
      </c>
      <c r="AX233" s="2">
        <v>48</v>
      </c>
      <c r="AY233" s="2">
        <v>5415</v>
      </c>
    </row>
    <row r="234" spans="1:51" x14ac:dyDescent="0.25">
      <c r="A234" s="2" t="s">
        <v>68</v>
      </c>
      <c r="B234" s="2">
        <v>2019</v>
      </c>
      <c r="C234" s="2">
        <v>1</v>
      </c>
      <c r="D234" s="2" t="s">
        <v>66</v>
      </c>
      <c r="E234" s="2" t="s">
        <v>41</v>
      </c>
      <c r="F234" s="2">
        <v>9</v>
      </c>
      <c r="G234" s="2">
        <v>8</v>
      </c>
      <c r="H234" s="2">
        <v>22</v>
      </c>
      <c r="I234" s="2">
        <v>22</v>
      </c>
      <c r="J234" s="2">
        <v>2</v>
      </c>
      <c r="K234" s="2">
        <v>1</v>
      </c>
      <c r="L234" s="2">
        <v>0</v>
      </c>
      <c r="M234" s="2">
        <v>411</v>
      </c>
      <c r="N234" s="2">
        <v>153</v>
      </c>
      <c r="O234" s="2">
        <v>65</v>
      </c>
      <c r="P234" s="2">
        <v>26</v>
      </c>
      <c r="Q234" s="2">
        <v>19</v>
      </c>
      <c r="R234" s="2">
        <v>100</v>
      </c>
      <c r="S234" s="2">
        <v>0.27800000000000002</v>
      </c>
      <c r="T234" s="2">
        <v>1</v>
      </c>
      <c r="U234" s="2">
        <v>2</v>
      </c>
      <c r="V234" s="2">
        <v>4</v>
      </c>
      <c r="W234" s="2">
        <v>0</v>
      </c>
      <c r="X234" s="2">
        <v>576</v>
      </c>
      <c r="Y234" s="2">
        <v>0</v>
      </c>
      <c r="Z234" s="2">
        <v>78</v>
      </c>
      <c r="AA234" s="2">
        <v>1</v>
      </c>
      <c r="AB234" s="2">
        <v>1</v>
      </c>
      <c r="AC234" s="2">
        <v>10</v>
      </c>
      <c r="AD234" s="2" t="s">
        <v>383</v>
      </c>
      <c r="AE234" s="2"/>
      <c r="AF234" s="2"/>
      <c r="AG234" s="2" t="s">
        <v>762</v>
      </c>
      <c r="AH234" s="2" t="s">
        <v>1226</v>
      </c>
      <c r="AI234" s="2" t="s">
        <v>26</v>
      </c>
      <c r="AJ234" s="2">
        <v>1.2554744525547445</v>
      </c>
      <c r="AK234" s="2">
        <v>6.5693430656934311</v>
      </c>
      <c r="AL234" s="2">
        <v>18.681818181818183</v>
      </c>
      <c r="AM234" s="2">
        <v>54</v>
      </c>
      <c r="AN234" s="2">
        <v>16</v>
      </c>
      <c r="AO234" s="2" t="s">
        <v>1227</v>
      </c>
      <c r="AP234" s="2">
        <v>7</v>
      </c>
      <c r="AQ234" s="2">
        <v>0</v>
      </c>
      <c r="AR234" s="2">
        <v>4.2699999999999996</v>
      </c>
      <c r="AS234" s="2">
        <v>163</v>
      </c>
      <c r="AT234" s="2">
        <v>176</v>
      </c>
      <c r="AU234" s="2">
        <v>202</v>
      </c>
      <c r="AV234" s="2">
        <v>8</v>
      </c>
      <c r="AW234" s="2">
        <v>5</v>
      </c>
      <c r="AX234" s="2">
        <v>52</v>
      </c>
      <c r="AY234" s="2">
        <v>5416</v>
      </c>
    </row>
    <row r="235" spans="1:51" x14ac:dyDescent="0.25">
      <c r="A235" s="2" t="s">
        <v>69</v>
      </c>
      <c r="B235" s="2">
        <v>2019</v>
      </c>
      <c r="C235" s="2">
        <v>1</v>
      </c>
      <c r="D235" s="2" t="s">
        <v>66</v>
      </c>
      <c r="E235" s="2" t="s">
        <v>41</v>
      </c>
      <c r="F235" s="2">
        <v>1</v>
      </c>
      <c r="G235" s="2">
        <v>8</v>
      </c>
      <c r="H235" s="2">
        <v>15</v>
      </c>
      <c r="I235" s="2">
        <v>15</v>
      </c>
      <c r="J235" s="2">
        <v>0</v>
      </c>
      <c r="K235" s="2">
        <v>0</v>
      </c>
      <c r="L235" s="2">
        <v>0</v>
      </c>
      <c r="M235" s="2">
        <v>215</v>
      </c>
      <c r="N235" s="2">
        <v>85</v>
      </c>
      <c r="O235" s="2">
        <v>51</v>
      </c>
      <c r="P235" s="2">
        <v>17</v>
      </c>
      <c r="Q235" s="2">
        <v>25</v>
      </c>
      <c r="R235" s="2">
        <v>57</v>
      </c>
      <c r="S235" s="2">
        <v>0.29099999999999998</v>
      </c>
      <c r="T235" s="2">
        <v>0</v>
      </c>
      <c r="U235" s="2">
        <v>5</v>
      </c>
      <c r="V235" s="2">
        <v>6</v>
      </c>
      <c r="W235" s="2">
        <v>0</v>
      </c>
      <c r="X235" s="2">
        <v>325</v>
      </c>
      <c r="Y235" s="2">
        <v>0</v>
      </c>
      <c r="Z235" s="2">
        <v>58</v>
      </c>
      <c r="AA235" s="2">
        <v>1</v>
      </c>
      <c r="AB235" s="2">
        <v>1</v>
      </c>
      <c r="AC235" s="2">
        <v>9</v>
      </c>
      <c r="AD235" s="2" t="s">
        <v>384</v>
      </c>
      <c r="AE235" s="2"/>
      <c r="AF235" s="2"/>
      <c r="AG235" s="2" t="s">
        <v>1011</v>
      </c>
      <c r="AH235" s="2" t="s">
        <v>1060</v>
      </c>
      <c r="AI235" s="2" t="s">
        <v>26</v>
      </c>
      <c r="AJ235" s="2">
        <v>1.5348837209302324</v>
      </c>
      <c r="AK235" s="2">
        <v>7.1581395348837207</v>
      </c>
      <c r="AL235" s="2">
        <v>14.333333333333334</v>
      </c>
      <c r="AM235" s="2">
        <v>54</v>
      </c>
      <c r="AN235" s="2">
        <v>17</v>
      </c>
      <c r="AO235" s="2" t="s">
        <v>1061</v>
      </c>
      <c r="AP235" s="2">
        <v>3</v>
      </c>
      <c r="AQ235" s="2">
        <v>0</v>
      </c>
      <c r="AR235" s="2">
        <v>6.4</v>
      </c>
      <c r="AS235" s="2">
        <v>165</v>
      </c>
      <c r="AT235" s="2">
        <v>178</v>
      </c>
      <c r="AU235" s="2">
        <v>205</v>
      </c>
      <c r="AV235" s="2">
        <v>5</v>
      </c>
      <c r="AW235" s="2">
        <v>3</v>
      </c>
      <c r="AX235" s="2">
        <v>47</v>
      </c>
      <c r="AY235" s="2">
        <v>5417</v>
      </c>
    </row>
    <row r="236" spans="1:51" x14ac:dyDescent="0.25">
      <c r="A236" s="2" t="s">
        <v>214</v>
      </c>
      <c r="B236" s="2">
        <v>2019</v>
      </c>
      <c r="C236" s="2">
        <v>1</v>
      </c>
      <c r="D236" s="2" t="s">
        <v>66</v>
      </c>
      <c r="E236" s="2" t="s">
        <v>41</v>
      </c>
      <c r="F236" s="2">
        <v>4</v>
      </c>
      <c r="G236" s="2">
        <v>2</v>
      </c>
      <c r="H236" s="2">
        <v>44</v>
      </c>
      <c r="I236" s="2">
        <v>0</v>
      </c>
      <c r="J236" s="2">
        <v>0</v>
      </c>
      <c r="K236" s="2">
        <v>0</v>
      </c>
      <c r="L236" s="2">
        <v>14</v>
      </c>
      <c r="M236" s="2">
        <v>141</v>
      </c>
      <c r="N236" s="2">
        <v>41</v>
      </c>
      <c r="O236" s="2">
        <v>19</v>
      </c>
      <c r="P236" s="2">
        <v>8</v>
      </c>
      <c r="Q236" s="2">
        <v>17</v>
      </c>
      <c r="R236" s="2">
        <v>45</v>
      </c>
      <c r="S236" s="2">
        <v>0.224</v>
      </c>
      <c r="T236" s="2">
        <v>1</v>
      </c>
      <c r="U236" s="2">
        <v>1</v>
      </c>
      <c r="V236" s="2">
        <v>1</v>
      </c>
      <c r="W236" s="2">
        <v>1</v>
      </c>
      <c r="X236" s="2">
        <v>203</v>
      </c>
      <c r="Y236" s="2">
        <v>28</v>
      </c>
      <c r="Z236" s="2">
        <v>28</v>
      </c>
      <c r="AA236" s="2">
        <v>1</v>
      </c>
      <c r="AB236" s="2">
        <v>1</v>
      </c>
      <c r="AC236" s="2">
        <v>4</v>
      </c>
      <c r="AD236" s="2" t="s">
        <v>515</v>
      </c>
      <c r="AE236" s="2" t="s">
        <v>214</v>
      </c>
      <c r="AF236" s="2">
        <v>1000</v>
      </c>
      <c r="AG236" s="2" t="s">
        <v>1228</v>
      </c>
      <c r="AH236" s="2" t="s">
        <v>1229</v>
      </c>
      <c r="AI236" s="2" t="s">
        <v>6</v>
      </c>
      <c r="AJ236" s="2">
        <v>1.2340425531914894</v>
      </c>
      <c r="AK236" s="2">
        <v>8.6170212765957448</v>
      </c>
      <c r="AL236" s="2">
        <v>3.2045454545454546</v>
      </c>
      <c r="AM236" s="2">
        <v>54</v>
      </c>
      <c r="AN236" s="2">
        <v>18</v>
      </c>
      <c r="AO236" s="2" t="s">
        <v>1230</v>
      </c>
      <c r="AP236" s="2">
        <v>7</v>
      </c>
      <c r="AQ236" s="2">
        <v>1</v>
      </c>
      <c r="AR236" s="2">
        <v>3.64</v>
      </c>
      <c r="AS236" s="2">
        <v>170</v>
      </c>
      <c r="AT236" s="2">
        <v>182</v>
      </c>
      <c r="AU236" s="2">
        <v>209</v>
      </c>
      <c r="AV236" s="2">
        <v>6</v>
      </c>
      <c r="AW236" s="2">
        <v>8</v>
      </c>
      <c r="AX236" s="2">
        <v>15</v>
      </c>
      <c r="AY236" s="2">
        <v>5418</v>
      </c>
    </row>
    <row r="237" spans="1:51" x14ac:dyDescent="0.25">
      <c r="A237" s="2" t="s">
        <v>220</v>
      </c>
      <c r="B237" s="2">
        <v>2019</v>
      </c>
      <c r="C237" s="2">
        <v>1</v>
      </c>
      <c r="D237" s="2" t="s">
        <v>66</v>
      </c>
      <c r="E237" s="2" t="s">
        <v>41</v>
      </c>
      <c r="F237" s="2">
        <v>6</v>
      </c>
      <c r="G237" s="2">
        <v>7</v>
      </c>
      <c r="H237" s="2">
        <v>26</v>
      </c>
      <c r="I237" s="2">
        <v>8</v>
      </c>
      <c r="J237" s="2">
        <v>0</v>
      </c>
      <c r="K237" s="2">
        <v>0</v>
      </c>
      <c r="L237" s="2">
        <v>0</v>
      </c>
      <c r="M237" s="2">
        <v>364</v>
      </c>
      <c r="N237" s="2">
        <v>145</v>
      </c>
      <c r="O237" s="2">
        <v>77</v>
      </c>
      <c r="P237" s="2">
        <v>28</v>
      </c>
      <c r="Q237" s="2">
        <v>31</v>
      </c>
      <c r="R237" s="2">
        <v>92</v>
      </c>
      <c r="S237" s="2">
        <v>0.29099999999999998</v>
      </c>
      <c r="T237" s="2">
        <v>1</v>
      </c>
      <c r="U237" s="2">
        <v>0</v>
      </c>
      <c r="V237" s="2">
        <v>1</v>
      </c>
      <c r="W237" s="2">
        <v>0</v>
      </c>
      <c r="X237" s="2">
        <v>532</v>
      </c>
      <c r="Y237" s="2">
        <v>4</v>
      </c>
      <c r="Z237" s="2">
        <v>80</v>
      </c>
      <c r="AA237" s="2">
        <v>1</v>
      </c>
      <c r="AB237" s="2">
        <v>1</v>
      </c>
      <c r="AC237" s="2">
        <v>13</v>
      </c>
      <c r="AD237" s="2" t="s">
        <v>516</v>
      </c>
      <c r="AE237" s="2"/>
      <c r="AF237" s="2">
        <v>364</v>
      </c>
      <c r="AG237" s="2" t="s">
        <v>922</v>
      </c>
      <c r="AH237" s="2" t="s">
        <v>1231</v>
      </c>
      <c r="AI237" s="2" t="s">
        <v>6</v>
      </c>
      <c r="AJ237" s="2">
        <v>1.4505494505494505</v>
      </c>
      <c r="AK237" s="2">
        <v>6.8241758241758248</v>
      </c>
      <c r="AL237" s="2">
        <v>14</v>
      </c>
      <c r="AM237" s="2">
        <v>54</v>
      </c>
      <c r="AN237" s="2">
        <v>19</v>
      </c>
      <c r="AO237" s="2" t="s">
        <v>1231</v>
      </c>
      <c r="AP237" s="2">
        <v>4</v>
      </c>
      <c r="AQ237" s="2">
        <v>1</v>
      </c>
      <c r="AR237" s="2">
        <v>5.71</v>
      </c>
      <c r="AS237" s="2">
        <v>164</v>
      </c>
      <c r="AT237" s="2">
        <v>177</v>
      </c>
      <c r="AU237" s="2">
        <v>203</v>
      </c>
      <c r="AV237" s="2">
        <v>4</v>
      </c>
      <c r="AW237" s="2">
        <v>6</v>
      </c>
      <c r="AX237" s="2">
        <v>15</v>
      </c>
      <c r="AY237" s="2">
        <v>5419</v>
      </c>
    </row>
    <row r="238" spans="1:51" x14ac:dyDescent="0.25">
      <c r="A238" s="2" t="s">
        <v>221</v>
      </c>
      <c r="B238" s="2">
        <v>2019</v>
      </c>
      <c r="C238" s="2">
        <v>1</v>
      </c>
      <c r="D238" s="2" t="s">
        <v>66</v>
      </c>
      <c r="E238" s="2" t="s">
        <v>41</v>
      </c>
      <c r="F238" s="2">
        <v>4</v>
      </c>
      <c r="G238" s="2">
        <v>10</v>
      </c>
      <c r="H238" s="2">
        <v>23</v>
      </c>
      <c r="I238" s="2">
        <v>6</v>
      </c>
      <c r="J238" s="2">
        <v>0</v>
      </c>
      <c r="K238" s="2">
        <v>0</v>
      </c>
      <c r="L238" s="2">
        <v>0</v>
      </c>
      <c r="M238" s="2">
        <v>335</v>
      </c>
      <c r="N238" s="2">
        <v>102</v>
      </c>
      <c r="O238" s="2">
        <v>59</v>
      </c>
      <c r="P238" s="2">
        <v>24</v>
      </c>
      <c r="Q238" s="2">
        <v>23</v>
      </c>
      <c r="R238" s="2">
        <v>94</v>
      </c>
      <c r="S238" s="2">
        <v>0.24099999999999999</v>
      </c>
      <c r="T238" s="2">
        <v>2</v>
      </c>
      <c r="U238" s="2">
        <v>1</v>
      </c>
      <c r="V238" s="2">
        <v>2</v>
      </c>
      <c r="W238" s="2">
        <v>0</v>
      </c>
      <c r="X238" s="2">
        <v>453</v>
      </c>
      <c r="Y238" s="2">
        <v>0</v>
      </c>
      <c r="Z238" s="2">
        <v>61</v>
      </c>
      <c r="AA238" s="2">
        <v>0</v>
      </c>
      <c r="AB238" s="2">
        <v>5</v>
      </c>
      <c r="AC238" s="2">
        <v>7</v>
      </c>
      <c r="AD238" s="2" t="s">
        <v>517</v>
      </c>
      <c r="AE238" s="2"/>
      <c r="AF238" s="2">
        <v>335</v>
      </c>
      <c r="AG238" s="2" t="s">
        <v>1232</v>
      </c>
      <c r="AH238" s="2" t="s">
        <v>1233</v>
      </c>
      <c r="AI238" s="2" t="s">
        <v>6</v>
      </c>
      <c r="AJ238" s="2">
        <v>1.1194029850746268</v>
      </c>
      <c r="AK238" s="2">
        <v>7.576119402985074</v>
      </c>
      <c r="AL238" s="2">
        <v>14.565217391304348</v>
      </c>
      <c r="AM238" s="2">
        <v>54</v>
      </c>
      <c r="AN238" s="2">
        <v>20</v>
      </c>
      <c r="AO238" s="2" t="s">
        <v>1234</v>
      </c>
      <c r="AP238" s="2">
        <v>9</v>
      </c>
      <c r="AQ238" s="2">
        <v>1</v>
      </c>
      <c r="AR238" s="2">
        <v>4.76</v>
      </c>
      <c r="AS238" s="2">
        <v>167</v>
      </c>
      <c r="AT238" s="2">
        <v>179</v>
      </c>
      <c r="AU238" s="2">
        <v>206</v>
      </c>
      <c r="AV238" s="2">
        <v>7</v>
      </c>
      <c r="AW238" s="2">
        <v>10</v>
      </c>
      <c r="AX238" s="2">
        <v>15</v>
      </c>
      <c r="AY238" s="2">
        <v>5420</v>
      </c>
    </row>
    <row r="239" spans="1:51" x14ac:dyDescent="0.25">
      <c r="A239" s="2" t="s">
        <v>222</v>
      </c>
      <c r="B239" s="2">
        <v>2019</v>
      </c>
      <c r="C239" s="2">
        <v>1</v>
      </c>
      <c r="D239" s="2" t="s">
        <v>66</v>
      </c>
      <c r="E239" s="2" t="s">
        <v>41</v>
      </c>
      <c r="F239" s="2">
        <v>1</v>
      </c>
      <c r="G239" s="2">
        <v>5</v>
      </c>
      <c r="H239" s="2">
        <v>27</v>
      </c>
      <c r="I239" s="2">
        <v>8</v>
      </c>
      <c r="J239" s="2">
        <v>0</v>
      </c>
      <c r="K239" s="2">
        <v>0</v>
      </c>
      <c r="L239" s="2">
        <v>2</v>
      </c>
      <c r="M239" s="2">
        <v>174</v>
      </c>
      <c r="N239" s="2">
        <v>56</v>
      </c>
      <c r="O239" s="2">
        <v>37</v>
      </c>
      <c r="P239" s="2">
        <v>17</v>
      </c>
      <c r="Q239" s="2">
        <v>12</v>
      </c>
      <c r="R239" s="2">
        <v>52</v>
      </c>
      <c r="S239" s="2">
        <v>0.24299999999999999</v>
      </c>
      <c r="T239" s="2">
        <v>1</v>
      </c>
      <c r="U239" s="2">
        <v>2</v>
      </c>
      <c r="V239" s="2">
        <v>2</v>
      </c>
      <c r="W239" s="2">
        <v>0</v>
      </c>
      <c r="X239" s="2">
        <v>245</v>
      </c>
      <c r="Y239" s="2">
        <v>7</v>
      </c>
      <c r="Z239" s="2">
        <v>41</v>
      </c>
      <c r="AA239" s="2">
        <v>0</v>
      </c>
      <c r="AB239" s="2">
        <v>1</v>
      </c>
      <c r="AC239" s="2">
        <v>3</v>
      </c>
      <c r="AD239" s="2" t="s">
        <v>518</v>
      </c>
      <c r="AE239" s="2"/>
      <c r="AF239" s="2">
        <v>174</v>
      </c>
      <c r="AG239" s="2" t="s">
        <v>1235</v>
      </c>
      <c r="AH239" s="2" t="s">
        <v>1236</v>
      </c>
      <c r="AI239" s="2" t="s">
        <v>26</v>
      </c>
      <c r="AJ239" s="2">
        <v>1.1724137931034482</v>
      </c>
      <c r="AK239" s="2">
        <v>8.068965517241379</v>
      </c>
      <c r="AL239" s="2">
        <v>6.4444444444444446</v>
      </c>
      <c r="AM239" s="2">
        <v>54</v>
      </c>
      <c r="AN239" s="2">
        <v>21</v>
      </c>
      <c r="AO239" s="2" t="s">
        <v>1236</v>
      </c>
      <c r="AP239" s="2">
        <v>8</v>
      </c>
      <c r="AQ239" s="2">
        <v>0</v>
      </c>
      <c r="AR239" s="2">
        <v>5.74</v>
      </c>
      <c r="AS239" s="2">
        <v>169</v>
      </c>
      <c r="AT239" s="2">
        <v>181</v>
      </c>
      <c r="AU239" s="2">
        <v>208</v>
      </c>
      <c r="AV239" s="2">
        <v>9</v>
      </c>
      <c r="AW239" s="2">
        <v>6</v>
      </c>
      <c r="AX239" s="2">
        <v>15</v>
      </c>
      <c r="AY239" s="2">
        <v>5421</v>
      </c>
    </row>
    <row r="240" spans="1:51" x14ac:dyDescent="0.25">
      <c r="A240" s="2" t="s">
        <v>223</v>
      </c>
      <c r="B240" s="2">
        <v>2019</v>
      </c>
      <c r="C240" s="2">
        <v>1</v>
      </c>
      <c r="D240" s="2" t="s">
        <v>66</v>
      </c>
      <c r="E240" s="2" t="s">
        <v>41</v>
      </c>
      <c r="F240" s="2">
        <v>2</v>
      </c>
      <c r="G240" s="2">
        <v>4</v>
      </c>
      <c r="H240" s="2">
        <v>44</v>
      </c>
      <c r="I240" s="2">
        <v>0</v>
      </c>
      <c r="J240" s="2">
        <v>0</v>
      </c>
      <c r="K240" s="2">
        <v>0</v>
      </c>
      <c r="L240" s="2">
        <v>5</v>
      </c>
      <c r="M240" s="2">
        <v>144</v>
      </c>
      <c r="N240" s="2">
        <v>30</v>
      </c>
      <c r="O240" s="2">
        <v>19</v>
      </c>
      <c r="P240" s="2">
        <v>5</v>
      </c>
      <c r="Q240" s="2">
        <v>17</v>
      </c>
      <c r="R240" s="2">
        <v>43</v>
      </c>
      <c r="S240" s="2">
        <v>0.17899999999999999</v>
      </c>
      <c r="T240" s="2">
        <v>2</v>
      </c>
      <c r="U240" s="2">
        <v>6</v>
      </c>
      <c r="V240" s="2">
        <v>1</v>
      </c>
      <c r="W240" s="2">
        <v>0</v>
      </c>
      <c r="X240" s="2">
        <v>189</v>
      </c>
      <c r="Y240" s="2">
        <v>14</v>
      </c>
      <c r="Z240" s="2">
        <v>20</v>
      </c>
      <c r="AA240" s="2">
        <v>2</v>
      </c>
      <c r="AB240" s="2">
        <v>1</v>
      </c>
      <c r="AC240" s="2">
        <v>2</v>
      </c>
      <c r="AD240" s="2" t="s">
        <v>519</v>
      </c>
      <c r="AE240" s="2"/>
      <c r="AF240" s="2">
        <v>144</v>
      </c>
      <c r="AG240" s="2" t="s">
        <v>873</v>
      </c>
      <c r="AH240" s="1" t="s">
        <v>1237</v>
      </c>
      <c r="AI240" s="1" t="s">
        <v>26</v>
      </c>
      <c r="AJ240" s="1">
        <v>0.97916666666666663</v>
      </c>
      <c r="AK240" s="1">
        <v>8.0625</v>
      </c>
      <c r="AL240" s="1">
        <v>3.2727272727272729</v>
      </c>
      <c r="AM240" s="1">
        <v>54</v>
      </c>
      <c r="AN240" s="1">
        <v>22</v>
      </c>
      <c r="AO240" s="1" t="s">
        <v>1238</v>
      </c>
      <c r="AP240" s="1">
        <v>12</v>
      </c>
      <c r="AQ240" s="1">
        <v>0</v>
      </c>
      <c r="AR240" s="1">
        <v>3.56</v>
      </c>
      <c r="AS240" s="1">
        <v>169</v>
      </c>
      <c r="AT240" s="1">
        <v>181</v>
      </c>
      <c r="AU240" s="1">
        <v>208</v>
      </c>
      <c r="AV240" s="1">
        <v>12</v>
      </c>
      <c r="AW240" s="1">
        <v>8</v>
      </c>
      <c r="AX240" s="1">
        <v>15</v>
      </c>
      <c r="AY240" s="1">
        <v>5422</v>
      </c>
    </row>
    <row r="241" spans="1:51" x14ac:dyDescent="0.25">
      <c r="A241" s="2" t="s">
        <v>224</v>
      </c>
      <c r="B241" s="2">
        <v>2019</v>
      </c>
      <c r="C241" s="2">
        <v>1</v>
      </c>
      <c r="D241" s="2" t="s">
        <v>66</v>
      </c>
      <c r="E241" s="2" t="s">
        <v>41</v>
      </c>
      <c r="F241" s="2">
        <v>3</v>
      </c>
      <c r="G241" s="2">
        <v>6</v>
      </c>
      <c r="H241" s="2">
        <v>44</v>
      </c>
      <c r="I241" s="2">
        <v>0</v>
      </c>
      <c r="J241" s="2">
        <v>0</v>
      </c>
      <c r="K241" s="2">
        <v>0</v>
      </c>
      <c r="L241" s="2">
        <v>0</v>
      </c>
      <c r="M241" s="2">
        <v>142</v>
      </c>
      <c r="N241" s="2">
        <v>34</v>
      </c>
      <c r="O241" s="2">
        <v>24</v>
      </c>
      <c r="P241" s="2">
        <v>6</v>
      </c>
      <c r="Q241" s="2">
        <v>24</v>
      </c>
      <c r="R241" s="2">
        <v>47</v>
      </c>
      <c r="S241" s="2">
        <v>0.20100000000000001</v>
      </c>
      <c r="T241" s="2">
        <v>4</v>
      </c>
      <c r="U241" s="2">
        <v>6</v>
      </c>
      <c r="V241" s="2">
        <v>0</v>
      </c>
      <c r="W241" s="2">
        <v>0</v>
      </c>
      <c r="X241" s="2">
        <v>196</v>
      </c>
      <c r="Y241" s="2">
        <v>7</v>
      </c>
      <c r="Z241" s="2">
        <v>25</v>
      </c>
      <c r="AA241" s="2">
        <v>0</v>
      </c>
      <c r="AB241" s="2">
        <v>3</v>
      </c>
      <c r="AC241" s="2">
        <v>7</v>
      </c>
      <c r="AD241" s="2" t="s">
        <v>520</v>
      </c>
      <c r="AE241" s="2"/>
      <c r="AF241" s="2">
        <v>142</v>
      </c>
      <c r="AG241" s="2" t="s">
        <v>816</v>
      </c>
      <c r="AH241" s="1" t="s">
        <v>1239</v>
      </c>
      <c r="AI241" s="1" t="s">
        <v>26</v>
      </c>
      <c r="AJ241" s="1">
        <v>1.2253521126760563</v>
      </c>
      <c r="AK241" s="1">
        <v>8.9366197183098581</v>
      </c>
      <c r="AL241" s="1">
        <v>3.2272727272727271</v>
      </c>
      <c r="AM241" s="1">
        <v>54</v>
      </c>
      <c r="AN241" s="1">
        <v>23</v>
      </c>
      <c r="AO241" s="1" t="s">
        <v>1239</v>
      </c>
      <c r="AP241" s="1">
        <v>7</v>
      </c>
      <c r="AQ241" s="1">
        <v>0</v>
      </c>
      <c r="AR241" s="1">
        <v>4.5599999999999996</v>
      </c>
      <c r="AS241" s="1">
        <v>171</v>
      </c>
      <c r="AT241" s="1">
        <v>183</v>
      </c>
      <c r="AU241" s="1">
        <v>210</v>
      </c>
      <c r="AV241" s="1">
        <v>8</v>
      </c>
      <c r="AW241" s="1">
        <v>6</v>
      </c>
      <c r="AX241" s="1">
        <v>15</v>
      </c>
      <c r="AY241" s="1">
        <v>5423</v>
      </c>
    </row>
    <row r="242" spans="1:51" x14ac:dyDescent="0.25">
      <c r="A242" s="2" t="s">
        <v>33</v>
      </c>
      <c r="B242" s="2">
        <v>2019</v>
      </c>
      <c r="C242" s="2">
        <v>1</v>
      </c>
      <c r="D242" s="2" t="s">
        <v>34</v>
      </c>
      <c r="E242" s="2" t="s">
        <v>35</v>
      </c>
      <c r="F242" s="2">
        <v>9</v>
      </c>
      <c r="G242" s="2">
        <v>9</v>
      </c>
      <c r="H242" s="2">
        <v>34</v>
      </c>
      <c r="I242" s="2">
        <v>34</v>
      </c>
      <c r="J242" s="2">
        <v>0</v>
      </c>
      <c r="K242" s="2">
        <v>0</v>
      </c>
      <c r="L242" s="2">
        <v>0</v>
      </c>
      <c r="M242" s="2">
        <v>623</v>
      </c>
      <c r="N242" s="2">
        <v>191</v>
      </c>
      <c r="O242" s="2">
        <v>90</v>
      </c>
      <c r="P242" s="2">
        <v>30</v>
      </c>
      <c r="Q242" s="2">
        <v>43</v>
      </c>
      <c r="R242" s="2">
        <v>203</v>
      </c>
      <c r="S242" s="2">
        <v>0.245</v>
      </c>
      <c r="T242" s="2">
        <v>3</v>
      </c>
      <c r="U242" s="2">
        <v>3</v>
      </c>
      <c r="V242" s="2">
        <v>10</v>
      </c>
      <c r="W242" s="2">
        <v>0</v>
      </c>
      <c r="X242" s="2">
        <v>844</v>
      </c>
      <c r="Y242" s="2">
        <v>0</v>
      </c>
      <c r="Z242" s="2">
        <v>99</v>
      </c>
      <c r="AA242" s="2">
        <v>5</v>
      </c>
      <c r="AB242" s="2">
        <v>5</v>
      </c>
      <c r="AC242" s="2">
        <v>18</v>
      </c>
      <c r="AD242" s="2" t="s">
        <v>357</v>
      </c>
      <c r="AE242" s="2"/>
      <c r="AF242" s="2"/>
      <c r="AG242" s="2" t="s">
        <v>1240</v>
      </c>
      <c r="AH242" s="1" t="s">
        <v>1241</v>
      </c>
      <c r="AI242" s="1" t="s">
        <v>6</v>
      </c>
      <c r="AJ242" s="1">
        <v>1.1268057784911718</v>
      </c>
      <c r="AK242" s="1">
        <v>8.7977528089887649</v>
      </c>
      <c r="AL242" s="1">
        <v>18.323529411764707</v>
      </c>
      <c r="AM242" s="1">
        <v>57</v>
      </c>
      <c r="AN242" s="1">
        <v>14</v>
      </c>
      <c r="AO242" s="1" t="s">
        <v>1242</v>
      </c>
      <c r="AP242" s="1">
        <v>9</v>
      </c>
      <c r="AQ242" s="1">
        <v>1</v>
      </c>
      <c r="AR242" s="1">
        <v>3.9</v>
      </c>
      <c r="AS242" s="1">
        <v>171</v>
      </c>
      <c r="AT242" s="1">
        <v>183</v>
      </c>
      <c r="AU242" s="1">
        <v>209</v>
      </c>
      <c r="AV242" s="1">
        <v>6</v>
      </c>
      <c r="AW242" s="1">
        <v>10</v>
      </c>
      <c r="AX242" s="1">
        <v>51</v>
      </c>
      <c r="AY242" s="1">
        <v>5714</v>
      </c>
    </row>
    <row r="243" spans="1:51" x14ac:dyDescent="0.25">
      <c r="A243" s="2" t="s">
        <v>36</v>
      </c>
      <c r="B243" s="2">
        <v>2019</v>
      </c>
      <c r="C243" s="2">
        <v>1</v>
      </c>
      <c r="D243" s="2" t="s">
        <v>34</v>
      </c>
      <c r="E243" s="2" t="s">
        <v>35</v>
      </c>
      <c r="F243" s="2">
        <v>11</v>
      </c>
      <c r="G243" s="2">
        <v>12</v>
      </c>
      <c r="H243" s="2">
        <v>32</v>
      </c>
      <c r="I243" s="2">
        <v>32</v>
      </c>
      <c r="J243" s="2">
        <v>0</v>
      </c>
      <c r="K243" s="2">
        <v>0</v>
      </c>
      <c r="L243" s="2">
        <v>0</v>
      </c>
      <c r="M243" s="2">
        <v>544</v>
      </c>
      <c r="N243" s="2">
        <v>152</v>
      </c>
      <c r="O243" s="2">
        <v>71</v>
      </c>
      <c r="P243" s="2">
        <v>28</v>
      </c>
      <c r="Q243" s="2">
        <v>49</v>
      </c>
      <c r="R243" s="2">
        <v>140</v>
      </c>
      <c r="S243" s="2">
        <v>0.22500000000000001</v>
      </c>
      <c r="T243" s="2">
        <v>4</v>
      </c>
      <c r="U243" s="2">
        <v>5</v>
      </c>
      <c r="V243" s="2">
        <v>6</v>
      </c>
      <c r="W243" s="2">
        <v>0</v>
      </c>
      <c r="X243" s="2">
        <v>740</v>
      </c>
      <c r="Y243" s="2">
        <v>0</v>
      </c>
      <c r="Z243" s="2">
        <v>78</v>
      </c>
      <c r="AA243" s="2">
        <v>4</v>
      </c>
      <c r="AB243" s="2">
        <v>4</v>
      </c>
      <c r="AC243" s="2">
        <v>11</v>
      </c>
      <c r="AD243" s="2" t="s">
        <v>358</v>
      </c>
      <c r="AE243" s="2"/>
      <c r="AF243" s="2"/>
      <c r="AG243" s="2" t="s">
        <v>929</v>
      </c>
      <c r="AH243" s="1" t="s">
        <v>1243</v>
      </c>
      <c r="AI243" s="1" t="s">
        <v>26</v>
      </c>
      <c r="AJ243" s="1">
        <v>1.1084558823529411</v>
      </c>
      <c r="AK243" s="1">
        <v>6.9485294117647047</v>
      </c>
      <c r="AL243" s="1">
        <v>17</v>
      </c>
      <c r="AM243" s="1">
        <v>57</v>
      </c>
      <c r="AN243" s="1">
        <v>15</v>
      </c>
      <c r="AO243" s="1" t="s">
        <v>1244</v>
      </c>
      <c r="AP243" s="1">
        <v>10</v>
      </c>
      <c r="AQ243" s="1">
        <v>0</v>
      </c>
      <c r="AR243" s="1">
        <v>3.52</v>
      </c>
      <c r="AS243" s="1">
        <v>164</v>
      </c>
      <c r="AT243" s="1">
        <v>178</v>
      </c>
      <c r="AU243" s="1">
        <v>204</v>
      </c>
      <c r="AV243" s="1">
        <v>10</v>
      </c>
      <c r="AW243" s="1">
        <v>7</v>
      </c>
      <c r="AX243" s="1">
        <v>50</v>
      </c>
      <c r="AY243" s="1">
        <v>5715</v>
      </c>
    </row>
    <row r="244" spans="1:51" x14ac:dyDescent="0.25">
      <c r="A244" s="2" t="s">
        <v>37</v>
      </c>
      <c r="B244" s="2">
        <v>2019</v>
      </c>
      <c r="C244" s="2">
        <v>1</v>
      </c>
      <c r="D244" s="2" t="s">
        <v>34</v>
      </c>
      <c r="E244" s="2" t="s">
        <v>35</v>
      </c>
      <c r="F244" s="2">
        <v>5</v>
      </c>
      <c r="G244" s="2">
        <v>10</v>
      </c>
      <c r="H244" s="2">
        <v>24</v>
      </c>
      <c r="I244" s="2">
        <v>22</v>
      </c>
      <c r="J244" s="2">
        <v>0</v>
      </c>
      <c r="K244" s="2">
        <v>0</v>
      </c>
      <c r="L244" s="2">
        <v>0</v>
      </c>
      <c r="M244" s="2">
        <v>351</v>
      </c>
      <c r="N244" s="2">
        <v>127</v>
      </c>
      <c r="O244" s="2">
        <v>66</v>
      </c>
      <c r="P244" s="2">
        <v>22</v>
      </c>
      <c r="Q244" s="2">
        <v>46</v>
      </c>
      <c r="R244" s="2">
        <v>113</v>
      </c>
      <c r="S244" s="2">
        <v>0.27100000000000002</v>
      </c>
      <c r="T244" s="2">
        <v>1</v>
      </c>
      <c r="U244" s="2">
        <v>9</v>
      </c>
      <c r="V244" s="2">
        <v>5</v>
      </c>
      <c r="W244" s="2">
        <v>0</v>
      </c>
      <c r="X244" s="2">
        <v>523</v>
      </c>
      <c r="Y244" s="2">
        <v>0</v>
      </c>
      <c r="Z244" s="2">
        <v>70</v>
      </c>
      <c r="AA244" s="2">
        <v>1</v>
      </c>
      <c r="AB244" s="2">
        <v>3</v>
      </c>
      <c r="AC244" s="2">
        <v>7</v>
      </c>
      <c r="AD244" s="2" t="s">
        <v>359</v>
      </c>
      <c r="AE244" s="2"/>
      <c r="AF244" s="2"/>
      <c r="AG244" s="2" t="s">
        <v>865</v>
      </c>
      <c r="AH244" s="1" t="s">
        <v>1245</v>
      </c>
      <c r="AI244" s="1" t="s">
        <v>26</v>
      </c>
      <c r="AJ244" s="1">
        <v>1.4786324786324787</v>
      </c>
      <c r="AK244" s="1">
        <v>8.6923076923076916</v>
      </c>
      <c r="AL244" s="1">
        <v>14.625</v>
      </c>
      <c r="AM244" s="1">
        <v>57</v>
      </c>
      <c r="AN244" s="1">
        <v>16</v>
      </c>
      <c r="AO244" s="1" t="s">
        <v>1246</v>
      </c>
      <c r="AP244" s="1">
        <v>4</v>
      </c>
      <c r="AQ244" s="1">
        <v>0</v>
      </c>
      <c r="AR244" s="1">
        <v>5.08</v>
      </c>
      <c r="AS244" s="1">
        <v>171</v>
      </c>
      <c r="AT244" s="1">
        <v>182</v>
      </c>
      <c r="AU244" s="1">
        <v>209</v>
      </c>
      <c r="AV244" s="1">
        <v>5</v>
      </c>
      <c r="AW244" s="1">
        <v>4</v>
      </c>
      <c r="AX244" s="1">
        <v>48</v>
      </c>
      <c r="AY244" s="1">
        <v>5716</v>
      </c>
    </row>
    <row r="245" spans="1:51" x14ac:dyDescent="0.25">
      <c r="A245" s="2" t="s">
        <v>38</v>
      </c>
      <c r="B245" s="2">
        <v>2019</v>
      </c>
      <c r="C245" s="2">
        <v>1</v>
      </c>
      <c r="D245" s="2" t="s">
        <v>34</v>
      </c>
      <c r="E245" s="2" t="s">
        <v>35</v>
      </c>
      <c r="F245" s="2">
        <v>2</v>
      </c>
      <c r="G245" s="2">
        <v>9</v>
      </c>
      <c r="H245" s="2">
        <v>21</v>
      </c>
      <c r="I245" s="2">
        <v>17</v>
      </c>
      <c r="J245" s="2">
        <v>0</v>
      </c>
      <c r="K245" s="2">
        <v>0</v>
      </c>
      <c r="L245" s="2">
        <v>0</v>
      </c>
      <c r="M245" s="2">
        <v>233</v>
      </c>
      <c r="N245" s="2">
        <v>89</v>
      </c>
      <c r="O245" s="2">
        <v>49</v>
      </c>
      <c r="P245" s="2">
        <v>17</v>
      </c>
      <c r="Q245" s="2">
        <v>36</v>
      </c>
      <c r="R245" s="2">
        <v>92</v>
      </c>
      <c r="S245" s="2">
        <v>0.28499999999999998</v>
      </c>
      <c r="T245" s="2">
        <v>0</v>
      </c>
      <c r="U245" s="2">
        <v>1</v>
      </c>
      <c r="V245" s="2">
        <v>4</v>
      </c>
      <c r="W245" s="2">
        <v>1</v>
      </c>
      <c r="X245" s="2">
        <v>355</v>
      </c>
      <c r="Y245" s="2">
        <v>0</v>
      </c>
      <c r="Z245" s="2">
        <v>51</v>
      </c>
      <c r="AA245" s="2">
        <v>2</v>
      </c>
      <c r="AB245" s="2">
        <v>1</v>
      </c>
      <c r="AC245" s="2">
        <v>5</v>
      </c>
      <c r="AD245" s="2" t="s">
        <v>360</v>
      </c>
      <c r="AE245" s="2"/>
      <c r="AF245" s="2"/>
      <c r="AG245" s="2" t="s">
        <v>951</v>
      </c>
      <c r="AH245" s="1" t="s">
        <v>1247</v>
      </c>
      <c r="AI245" s="1" t="s">
        <v>6</v>
      </c>
      <c r="AJ245" s="1">
        <v>1.6094420600858368</v>
      </c>
      <c r="AK245" s="1">
        <v>10.660944206008583</v>
      </c>
      <c r="AL245" s="1">
        <v>11.095238095238095</v>
      </c>
      <c r="AM245" s="1">
        <v>57</v>
      </c>
      <c r="AN245" s="1">
        <v>17</v>
      </c>
      <c r="AO245" s="1" t="s">
        <v>1247</v>
      </c>
      <c r="AP245" s="1">
        <v>3</v>
      </c>
      <c r="AQ245" s="1">
        <v>1</v>
      </c>
      <c r="AR245" s="1">
        <v>5.68</v>
      </c>
      <c r="AS245" s="1">
        <v>174</v>
      </c>
      <c r="AT245" s="1">
        <v>186</v>
      </c>
      <c r="AU245" s="1">
        <v>213</v>
      </c>
      <c r="AV245" s="1">
        <v>2</v>
      </c>
      <c r="AW245" s="1">
        <v>4</v>
      </c>
      <c r="AX245" s="1">
        <v>44</v>
      </c>
      <c r="AY245" s="1">
        <v>5717</v>
      </c>
    </row>
    <row r="246" spans="1:51" x14ac:dyDescent="0.25">
      <c r="A246" s="2" t="s">
        <v>185</v>
      </c>
      <c r="B246" s="2">
        <v>2019</v>
      </c>
      <c r="C246" s="2">
        <v>1</v>
      </c>
      <c r="D246" s="2" t="s">
        <v>34</v>
      </c>
      <c r="E246" s="2" t="s">
        <v>35</v>
      </c>
      <c r="F246" s="2">
        <v>6</v>
      </c>
      <c r="G246" s="2">
        <v>0</v>
      </c>
      <c r="H246" s="2">
        <v>63</v>
      </c>
      <c r="I246" s="2">
        <v>0</v>
      </c>
      <c r="J246" s="2">
        <v>0</v>
      </c>
      <c r="K246" s="2">
        <v>0</v>
      </c>
      <c r="L246" s="2">
        <v>34</v>
      </c>
      <c r="M246" s="2">
        <v>196</v>
      </c>
      <c r="N246" s="2">
        <v>46</v>
      </c>
      <c r="O246" s="2">
        <v>20</v>
      </c>
      <c r="P246" s="2">
        <v>10</v>
      </c>
      <c r="Q246" s="2">
        <v>21</v>
      </c>
      <c r="R246" s="2">
        <v>96</v>
      </c>
      <c r="S246" s="2">
        <v>0.19600000000000001</v>
      </c>
      <c r="T246" s="2">
        <v>2</v>
      </c>
      <c r="U246" s="2">
        <v>3</v>
      </c>
      <c r="V246" s="2">
        <v>0</v>
      </c>
      <c r="W246" s="2">
        <v>0</v>
      </c>
      <c r="X246" s="2">
        <v>257</v>
      </c>
      <c r="Y246" s="2">
        <v>52</v>
      </c>
      <c r="Z246" s="2">
        <v>20</v>
      </c>
      <c r="AA246" s="2">
        <v>0</v>
      </c>
      <c r="AB246" s="2">
        <v>1</v>
      </c>
      <c r="AC246" s="2">
        <v>7</v>
      </c>
      <c r="AD246" s="2" t="s">
        <v>477</v>
      </c>
      <c r="AE246" s="2" t="s">
        <v>185</v>
      </c>
      <c r="AF246" s="2">
        <v>1000</v>
      </c>
      <c r="AG246" s="2" t="s">
        <v>1248</v>
      </c>
      <c r="AH246" s="1" t="s">
        <v>719</v>
      </c>
      <c r="AI246" s="1" t="s">
        <v>6</v>
      </c>
      <c r="AJ246" s="1">
        <v>1.0255102040816326</v>
      </c>
      <c r="AK246" s="1">
        <v>13.224489795918368</v>
      </c>
      <c r="AL246" s="1">
        <v>3.1111111111111112</v>
      </c>
      <c r="AM246" s="1">
        <v>57</v>
      </c>
      <c r="AN246" s="1">
        <v>18</v>
      </c>
      <c r="AO246" s="1" t="s">
        <v>1249</v>
      </c>
      <c r="AP246" s="1">
        <v>12</v>
      </c>
      <c r="AQ246" s="1">
        <v>1</v>
      </c>
      <c r="AR246" s="1">
        <v>2.76</v>
      </c>
      <c r="AS246" s="1">
        <v>173</v>
      </c>
      <c r="AT246" s="1">
        <v>189</v>
      </c>
      <c r="AU246" s="1">
        <v>215</v>
      </c>
      <c r="AV246" s="1">
        <v>7</v>
      </c>
      <c r="AW246" s="1">
        <v>11</v>
      </c>
      <c r="AX246" s="1">
        <v>15</v>
      </c>
      <c r="AY246" s="1">
        <v>5718</v>
      </c>
    </row>
    <row r="247" spans="1:51" x14ac:dyDescent="0.25">
      <c r="A247" s="2" t="s">
        <v>186</v>
      </c>
      <c r="B247" s="2">
        <v>2019</v>
      </c>
      <c r="C247" s="2">
        <v>1</v>
      </c>
      <c r="D247" s="2" t="s">
        <v>34</v>
      </c>
      <c r="E247" s="2" t="s">
        <v>35</v>
      </c>
      <c r="F247" s="2">
        <v>6</v>
      </c>
      <c r="G247" s="2">
        <v>11</v>
      </c>
      <c r="H247" s="2">
        <v>28</v>
      </c>
      <c r="I247" s="2">
        <v>16</v>
      </c>
      <c r="J247" s="2">
        <v>0</v>
      </c>
      <c r="K247" s="2">
        <v>0</v>
      </c>
      <c r="L247" s="2">
        <v>0</v>
      </c>
      <c r="M247" s="2">
        <v>297</v>
      </c>
      <c r="N247" s="2">
        <v>108</v>
      </c>
      <c r="O247" s="2">
        <v>62</v>
      </c>
      <c r="P247" s="2">
        <v>21</v>
      </c>
      <c r="Q247" s="2">
        <v>36</v>
      </c>
      <c r="R247" s="2">
        <v>71</v>
      </c>
      <c r="S247" s="2">
        <v>0.27100000000000002</v>
      </c>
      <c r="T247" s="2">
        <v>0</v>
      </c>
      <c r="U247" s="2">
        <v>1</v>
      </c>
      <c r="V247" s="2">
        <v>2</v>
      </c>
      <c r="W247" s="2">
        <v>0</v>
      </c>
      <c r="X247" s="2">
        <v>439</v>
      </c>
      <c r="Y247" s="2">
        <v>4</v>
      </c>
      <c r="Z247" s="2">
        <v>74</v>
      </c>
      <c r="AA247" s="2">
        <v>3</v>
      </c>
      <c r="AB247" s="2">
        <v>0</v>
      </c>
      <c r="AC247" s="2">
        <v>8</v>
      </c>
      <c r="AD247" s="2" t="s">
        <v>478</v>
      </c>
      <c r="AE247" s="2"/>
      <c r="AF247" s="2">
        <v>297</v>
      </c>
      <c r="AG247" s="2" t="s">
        <v>1250</v>
      </c>
      <c r="AH247" s="1" t="s">
        <v>808</v>
      </c>
      <c r="AI247" s="1" t="s">
        <v>26</v>
      </c>
      <c r="AJ247" s="1">
        <v>1.4545454545454546</v>
      </c>
      <c r="AK247" s="1">
        <v>6.4545454545454541</v>
      </c>
      <c r="AL247" s="1">
        <v>10.607142857142858</v>
      </c>
      <c r="AM247" s="1">
        <v>57</v>
      </c>
      <c r="AN247" s="1">
        <v>19</v>
      </c>
      <c r="AO247" s="1" t="s">
        <v>809</v>
      </c>
      <c r="AP247" s="1">
        <v>4</v>
      </c>
      <c r="AQ247" s="1">
        <v>0</v>
      </c>
      <c r="AR247" s="1">
        <v>5.64</v>
      </c>
      <c r="AS247" s="1">
        <v>162</v>
      </c>
      <c r="AT247" s="1">
        <v>176</v>
      </c>
      <c r="AU247" s="1">
        <v>202</v>
      </c>
      <c r="AV247" s="1">
        <v>6</v>
      </c>
      <c r="AW247" s="1">
        <v>4</v>
      </c>
      <c r="AX247" s="1">
        <v>15</v>
      </c>
      <c r="AY247" s="1">
        <v>5719</v>
      </c>
    </row>
    <row r="248" spans="1:51" x14ac:dyDescent="0.25">
      <c r="A248" s="2" t="s">
        <v>187</v>
      </c>
      <c r="B248" s="2">
        <v>2019</v>
      </c>
      <c r="C248" s="2">
        <v>1</v>
      </c>
      <c r="D248" s="2" t="s">
        <v>34</v>
      </c>
      <c r="E248" s="2" t="s">
        <v>35</v>
      </c>
      <c r="F248" s="2">
        <v>3</v>
      </c>
      <c r="G248" s="2">
        <v>5</v>
      </c>
      <c r="H248" s="2">
        <v>28</v>
      </c>
      <c r="I248" s="2">
        <v>16</v>
      </c>
      <c r="J248" s="2">
        <v>0</v>
      </c>
      <c r="K248" s="2">
        <v>0</v>
      </c>
      <c r="L248" s="2">
        <v>2</v>
      </c>
      <c r="M248" s="2">
        <v>288</v>
      </c>
      <c r="N248" s="2">
        <v>111</v>
      </c>
      <c r="O248" s="2">
        <v>58</v>
      </c>
      <c r="P248" s="2">
        <v>13</v>
      </c>
      <c r="Q248" s="2">
        <v>38</v>
      </c>
      <c r="R248" s="2">
        <v>70</v>
      </c>
      <c r="S248" s="2">
        <v>0.29099999999999998</v>
      </c>
      <c r="T248" s="2">
        <v>3</v>
      </c>
      <c r="U248" s="2">
        <v>6</v>
      </c>
      <c r="V248" s="2">
        <v>2</v>
      </c>
      <c r="W248" s="2">
        <v>0</v>
      </c>
      <c r="X248" s="2">
        <v>427</v>
      </c>
      <c r="Y248" s="2">
        <v>4</v>
      </c>
      <c r="Z248" s="2">
        <v>61</v>
      </c>
      <c r="AA248" s="2">
        <v>4</v>
      </c>
      <c r="AB248" s="2">
        <v>1</v>
      </c>
      <c r="AC248" s="2">
        <v>11</v>
      </c>
      <c r="AD248" s="2" t="s">
        <v>479</v>
      </c>
      <c r="AE248" s="2"/>
      <c r="AF248" s="2">
        <v>288</v>
      </c>
      <c r="AG248" s="2" t="s">
        <v>1251</v>
      </c>
      <c r="AH248" s="1" t="s">
        <v>704</v>
      </c>
      <c r="AI248" s="1" t="s">
        <v>26</v>
      </c>
      <c r="AJ248" s="1">
        <v>1.5520833333333333</v>
      </c>
      <c r="AK248" s="1">
        <v>6.5625</v>
      </c>
      <c r="AL248" s="1">
        <v>10.285714285714286</v>
      </c>
      <c r="AM248" s="1">
        <v>57</v>
      </c>
      <c r="AN248" s="1">
        <v>20</v>
      </c>
      <c r="AO248" s="1" t="s">
        <v>704</v>
      </c>
      <c r="AP248" s="1">
        <v>3</v>
      </c>
      <c r="AQ248" s="1">
        <v>0</v>
      </c>
      <c r="AR248" s="1">
        <v>5.44</v>
      </c>
      <c r="AS248" s="1">
        <v>163</v>
      </c>
      <c r="AT248" s="1">
        <v>176</v>
      </c>
      <c r="AU248" s="1">
        <v>202</v>
      </c>
      <c r="AV248" s="1">
        <v>4</v>
      </c>
      <c r="AW248" s="1">
        <v>3</v>
      </c>
      <c r="AX248" s="1">
        <v>15</v>
      </c>
      <c r="AY248" s="1">
        <v>5720</v>
      </c>
    </row>
    <row r="249" spans="1:51" x14ac:dyDescent="0.25">
      <c r="A249" s="2" t="s">
        <v>188</v>
      </c>
      <c r="B249" s="2">
        <v>2019</v>
      </c>
      <c r="C249" s="2">
        <v>1</v>
      </c>
      <c r="D249" s="2" t="s">
        <v>34</v>
      </c>
      <c r="E249" s="2" t="s">
        <v>35</v>
      </c>
      <c r="F249" s="2">
        <v>2</v>
      </c>
      <c r="G249" s="2">
        <v>4</v>
      </c>
      <c r="H249" s="2">
        <v>31</v>
      </c>
      <c r="I249" s="2">
        <v>7</v>
      </c>
      <c r="J249" s="2">
        <v>1</v>
      </c>
      <c r="K249" s="2">
        <v>0</v>
      </c>
      <c r="L249" s="2">
        <v>0</v>
      </c>
      <c r="M249" s="2">
        <v>206</v>
      </c>
      <c r="N249" s="2">
        <v>68</v>
      </c>
      <c r="O249" s="2">
        <v>45</v>
      </c>
      <c r="P249" s="2">
        <v>17</v>
      </c>
      <c r="Q249" s="2">
        <v>35</v>
      </c>
      <c r="R249" s="2">
        <v>71</v>
      </c>
      <c r="S249" s="2">
        <v>0.26100000000000001</v>
      </c>
      <c r="T249" s="2">
        <v>2</v>
      </c>
      <c r="U249" s="2">
        <v>0</v>
      </c>
      <c r="V249" s="2">
        <v>4</v>
      </c>
      <c r="W249" s="2">
        <v>0</v>
      </c>
      <c r="X249" s="2">
        <v>308</v>
      </c>
      <c r="Y249" s="2">
        <v>10</v>
      </c>
      <c r="Z249" s="2">
        <v>49</v>
      </c>
      <c r="AA249" s="2">
        <v>6</v>
      </c>
      <c r="AB249" s="2">
        <v>2</v>
      </c>
      <c r="AC249" s="2">
        <v>4</v>
      </c>
      <c r="AD249" s="2" t="s">
        <v>480</v>
      </c>
      <c r="AE249" s="2"/>
      <c r="AF249" s="2">
        <v>206</v>
      </c>
      <c r="AG249" s="2" t="s">
        <v>1252</v>
      </c>
      <c r="AH249" s="1" t="s">
        <v>1253</v>
      </c>
      <c r="AI249" s="1" t="s">
        <v>6</v>
      </c>
      <c r="AJ249" s="1">
        <v>1.5</v>
      </c>
      <c r="AK249" s="1">
        <v>9.3058252427184467</v>
      </c>
      <c r="AL249" s="1">
        <v>6.645161290322581</v>
      </c>
      <c r="AM249" s="1">
        <v>57</v>
      </c>
      <c r="AN249" s="1">
        <v>21</v>
      </c>
      <c r="AO249" s="1" t="s">
        <v>1253</v>
      </c>
      <c r="AP249" s="1">
        <v>3</v>
      </c>
      <c r="AQ249" s="1">
        <v>1</v>
      </c>
      <c r="AR249" s="1">
        <v>5.9</v>
      </c>
      <c r="AS249" s="1">
        <v>172</v>
      </c>
      <c r="AT249" s="1">
        <v>184</v>
      </c>
      <c r="AU249" s="1">
        <v>210</v>
      </c>
      <c r="AV249" s="1">
        <v>3</v>
      </c>
      <c r="AW249" s="1">
        <v>5</v>
      </c>
      <c r="AX249" s="1">
        <v>15</v>
      </c>
      <c r="AY249" s="1">
        <v>5721</v>
      </c>
    </row>
    <row r="250" spans="1:51" x14ac:dyDescent="0.25">
      <c r="A250" s="2" t="s">
        <v>189</v>
      </c>
      <c r="B250" s="2">
        <v>2019</v>
      </c>
      <c r="C250" s="2">
        <v>1</v>
      </c>
      <c r="D250" s="2" t="s">
        <v>34</v>
      </c>
      <c r="E250" s="2" t="s">
        <v>35</v>
      </c>
      <c r="F250" s="2">
        <v>3</v>
      </c>
      <c r="G250" s="2">
        <v>7</v>
      </c>
      <c r="H250" s="2">
        <v>56</v>
      </c>
      <c r="I250" s="2">
        <v>0</v>
      </c>
      <c r="J250" s="2">
        <v>0</v>
      </c>
      <c r="K250" s="2">
        <v>0</v>
      </c>
      <c r="L250" s="2">
        <v>0</v>
      </c>
      <c r="M250" s="2">
        <v>170</v>
      </c>
      <c r="N250" s="2">
        <v>41</v>
      </c>
      <c r="O250" s="2">
        <v>18</v>
      </c>
      <c r="P250" s="2">
        <v>4</v>
      </c>
      <c r="Q250" s="2">
        <v>33</v>
      </c>
      <c r="R250" s="2">
        <v>70</v>
      </c>
      <c r="S250" s="2">
        <v>0.19700000000000001</v>
      </c>
      <c r="T250" s="2">
        <v>1</v>
      </c>
      <c r="U250" s="2">
        <v>3</v>
      </c>
      <c r="V250" s="2">
        <v>3</v>
      </c>
      <c r="W250" s="2">
        <v>0</v>
      </c>
      <c r="X250" s="2">
        <v>246</v>
      </c>
      <c r="Y250" s="2">
        <v>5</v>
      </c>
      <c r="Z250" s="2">
        <v>19</v>
      </c>
      <c r="AA250" s="2">
        <v>1</v>
      </c>
      <c r="AB250" s="2">
        <v>1</v>
      </c>
      <c r="AC250" s="2">
        <v>2</v>
      </c>
      <c r="AD250" s="2" t="s">
        <v>481</v>
      </c>
      <c r="AE250" s="2"/>
      <c r="AF250" s="2">
        <v>170</v>
      </c>
      <c r="AG250" s="2" t="s">
        <v>1254</v>
      </c>
      <c r="AH250" s="2" t="s">
        <v>1255</v>
      </c>
      <c r="AI250" s="2" t="s">
        <v>26</v>
      </c>
      <c r="AJ250" s="2">
        <v>1.3058823529411765</v>
      </c>
      <c r="AK250" s="2">
        <v>11.117647058823529</v>
      </c>
      <c r="AL250" s="2">
        <v>3.0357142857142856</v>
      </c>
      <c r="AM250" s="2">
        <v>57</v>
      </c>
      <c r="AN250" s="2">
        <v>22</v>
      </c>
      <c r="AO250" s="2" t="s">
        <v>1255</v>
      </c>
      <c r="AP250" s="2">
        <v>6</v>
      </c>
      <c r="AQ250" s="2">
        <v>0</v>
      </c>
      <c r="AR250" s="2">
        <v>2.86</v>
      </c>
      <c r="AS250" s="2">
        <v>175</v>
      </c>
      <c r="AT250" s="2">
        <v>187</v>
      </c>
      <c r="AU250" s="2">
        <v>213</v>
      </c>
      <c r="AV250" s="2">
        <v>7</v>
      </c>
      <c r="AW250" s="2">
        <v>5</v>
      </c>
      <c r="AX250" s="2">
        <v>15</v>
      </c>
      <c r="AY250" s="2">
        <v>5722</v>
      </c>
    </row>
    <row r="251" spans="1:51" x14ac:dyDescent="0.25">
      <c r="A251" s="2" t="s">
        <v>190</v>
      </c>
      <c r="B251" s="2">
        <v>2019</v>
      </c>
      <c r="C251" s="2">
        <v>1</v>
      </c>
      <c r="D251" s="2" t="s">
        <v>34</v>
      </c>
      <c r="E251" s="2" t="s">
        <v>35</v>
      </c>
      <c r="F251" s="2">
        <v>2</v>
      </c>
      <c r="G251" s="2">
        <v>2</v>
      </c>
      <c r="H251" s="2">
        <v>60</v>
      </c>
      <c r="I251" s="2">
        <v>0</v>
      </c>
      <c r="J251" s="2">
        <v>0</v>
      </c>
      <c r="K251" s="2">
        <v>0</v>
      </c>
      <c r="L251" s="2">
        <v>0</v>
      </c>
      <c r="M251" s="2">
        <v>162</v>
      </c>
      <c r="N251" s="2">
        <v>56</v>
      </c>
      <c r="O251" s="2">
        <v>25</v>
      </c>
      <c r="P251" s="2">
        <v>9</v>
      </c>
      <c r="Q251" s="2">
        <v>12</v>
      </c>
      <c r="R251" s="2">
        <v>41</v>
      </c>
      <c r="S251" s="2">
        <v>0.26400000000000001</v>
      </c>
      <c r="T251" s="2">
        <v>1</v>
      </c>
      <c r="U251" s="2">
        <v>1</v>
      </c>
      <c r="V251" s="2">
        <v>5</v>
      </c>
      <c r="W251" s="2">
        <v>0</v>
      </c>
      <c r="X251" s="2">
        <v>231</v>
      </c>
      <c r="Y251" s="2">
        <v>4</v>
      </c>
      <c r="Z251" s="2">
        <v>26</v>
      </c>
      <c r="AA251" s="2">
        <v>2</v>
      </c>
      <c r="AB251" s="2">
        <v>0</v>
      </c>
      <c r="AC251" s="2">
        <v>5</v>
      </c>
      <c r="AD251" s="2" t="s">
        <v>482</v>
      </c>
      <c r="AE251" s="2"/>
      <c r="AF251" s="2">
        <v>162</v>
      </c>
      <c r="AG251" s="2" t="s">
        <v>1256</v>
      </c>
      <c r="AH251" s="2" t="s">
        <v>1257</v>
      </c>
      <c r="AI251" s="2" t="s">
        <v>6</v>
      </c>
      <c r="AJ251" s="2">
        <v>1.2592592592592593</v>
      </c>
      <c r="AK251" s="2">
        <v>6.8333333333333339</v>
      </c>
      <c r="AL251" s="2">
        <v>2.7</v>
      </c>
      <c r="AM251" s="2">
        <v>57</v>
      </c>
      <c r="AN251" s="2">
        <v>23</v>
      </c>
      <c r="AO251" s="2" t="s">
        <v>1258</v>
      </c>
      <c r="AP251" s="2">
        <v>6</v>
      </c>
      <c r="AQ251" s="2">
        <v>1</v>
      </c>
      <c r="AR251" s="2">
        <v>4.17</v>
      </c>
      <c r="AS251" s="2">
        <v>164</v>
      </c>
      <c r="AT251" s="2">
        <v>177</v>
      </c>
      <c r="AU251" s="2">
        <v>203</v>
      </c>
      <c r="AV251" s="2">
        <v>5</v>
      </c>
      <c r="AW251" s="2">
        <v>8</v>
      </c>
      <c r="AX251" s="2">
        <v>15</v>
      </c>
      <c r="AY251" s="2">
        <v>5723</v>
      </c>
    </row>
    <row r="252" spans="1:51" x14ac:dyDescent="0.25">
      <c r="A252" s="2" t="s">
        <v>180</v>
      </c>
      <c r="B252" s="2">
        <v>2019</v>
      </c>
      <c r="C252" s="2">
        <v>1</v>
      </c>
      <c r="D252" s="2" t="s">
        <v>181</v>
      </c>
      <c r="E252" s="2" t="s">
        <v>35</v>
      </c>
      <c r="F252" s="2">
        <v>11</v>
      </c>
      <c r="G252" s="2">
        <v>8</v>
      </c>
      <c r="H252" s="2">
        <v>33</v>
      </c>
      <c r="I252" s="2">
        <v>33</v>
      </c>
      <c r="J252" s="2">
        <v>0</v>
      </c>
      <c r="K252" s="2">
        <v>0</v>
      </c>
      <c r="L252" s="2">
        <v>0</v>
      </c>
      <c r="M252" s="2">
        <v>589</v>
      </c>
      <c r="N252" s="2">
        <v>135</v>
      </c>
      <c r="O252" s="2">
        <v>60</v>
      </c>
      <c r="P252" s="2">
        <v>25</v>
      </c>
      <c r="Q252" s="2">
        <v>55</v>
      </c>
      <c r="R252" s="2">
        <v>231</v>
      </c>
      <c r="S252" s="2">
        <v>0.192</v>
      </c>
      <c r="T252" s="2">
        <v>2</v>
      </c>
      <c r="U252" s="2">
        <v>6</v>
      </c>
      <c r="V252" s="2">
        <v>7</v>
      </c>
      <c r="W252" s="2">
        <v>0</v>
      </c>
      <c r="X252" s="2">
        <v>772</v>
      </c>
      <c r="Y252" s="2">
        <v>0</v>
      </c>
      <c r="Z252" s="2">
        <v>62</v>
      </c>
      <c r="AA252" s="2">
        <v>3</v>
      </c>
      <c r="AB252" s="2">
        <v>3</v>
      </c>
      <c r="AC252" s="2">
        <v>14</v>
      </c>
      <c r="AD252" s="2" t="s">
        <v>473</v>
      </c>
      <c r="AE252" s="2"/>
      <c r="AF252" s="2"/>
      <c r="AG252" s="2" t="s">
        <v>1259</v>
      </c>
      <c r="AH252" s="2" t="s">
        <v>1260</v>
      </c>
      <c r="AI252" s="2" t="s">
        <v>26</v>
      </c>
      <c r="AJ252" s="2">
        <v>0.96774193548387089</v>
      </c>
      <c r="AK252" s="2">
        <v>10.589134125636672</v>
      </c>
      <c r="AL252" s="2">
        <v>17.848484848484848</v>
      </c>
      <c r="AM252" s="2">
        <v>56</v>
      </c>
      <c r="AN252" s="2">
        <v>14</v>
      </c>
      <c r="AO252" s="2" t="s">
        <v>1260</v>
      </c>
      <c r="AP252" s="2">
        <v>12</v>
      </c>
      <c r="AQ252" s="2">
        <v>0</v>
      </c>
      <c r="AR252" s="2">
        <v>2.75</v>
      </c>
      <c r="AS252" s="2">
        <v>174</v>
      </c>
      <c r="AT252" s="2">
        <v>186</v>
      </c>
      <c r="AU252" s="2">
        <v>212</v>
      </c>
      <c r="AV252" s="2">
        <v>12</v>
      </c>
      <c r="AW252" s="2">
        <v>8</v>
      </c>
      <c r="AX252" s="2">
        <v>51</v>
      </c>
      <c r="AY252" s="2">
        <v>5614</v>
      </c>
    </row>
    <row r="253" spans="1:51" x14ac:dyDescent="0.25">
      <c r="A253" s="2" t="s">
        <v>182</v>
      </c>
      <c r="B253" s="2">
        <v>2019</v>
      </c>
      <c r="C253" s="2">
        <v>1</v>
      </c>
      <c r="D253" s="2" t="s">
        <v>181</v>
      </c>
      <c r="E253" s="2" t="s">
        <v>35</v>
      </c>
      <c r="F253" s="2">
        <v>16</v>
      </c>
      <c r="G253" s="2">
        <v>7</v>
      </c>
      <c r="H253" s="2">
        <v>33</v>
      </c>
      <c r="I253" s="2">
        <v>32</v>
      </c>
      <c r="J253" s="2">
        <v>0</v>
      </c>
      <c r="K253" s="2">
        <v>0</v>
      </c>
      <c r="L253" s="2">
        <v>1</v>
      </c>
      <c r="M253" s="2">
        <v>524</v>
      </c>
      <c r="N253" s="2">
        <v>160</v>
      </c>
      <c r="O253" s="2">
        <v>65</v>
      </c>
      <c r="P253" s="2">
        <v>22</v>
      </c>
      <c r="Q253" s="2">
        <v>86</v>
      </c>
      <c r="R253" s="2">
        <v>136</v>
      </c>
      <c r="S253" s="2">
        <v>0.245</v>
      </c>
      <c r="T253" s="2">
        <v>8</v>
      </c>
      <c r="U253" s="2">
        <v>5</v>
      </c>
      <c r="V253" s="2">
        <v>9</v>
      </c>
      <c r="W253" s="2">
        <v>0</v>
      </c>
      <c r="X253" s="2">
        <v>757</v>
      </c>
      <c r="Y253" s="2">
        <v>1</v>
      </c>
      <c r="Z253" s="2">
        <v>80</v>
      </c>
      <c r="AA253" s="2">
        <v>3</v>
      </c>
      <c r="AB253" s="2">
        <v>7</v>
      </c>
      <c r="AC253" s="2">
        <v>20</v>
      </c>
      <c r="AD253" s="2" t="s">
        <v>474</v>
      </c>
      <c r="AE253" s="2"/>
      <c r="AF253" s="2"/>
      <c r="AG253" s="2" t="s">
        <v>1261</v>
      </c>
      <c r="AH253" s="2" t="s">
        <v>1262</v>
      </c>
      <c r="AI253" s="2" t="s">
        <v>26</v>
      </c>
      <c r="AJ253" s="2">
        <v>1.4083969465648856</v>
      </c>
      <c r="AK253" s="2">
        <v>7.0076335877862599</v>
      </c>
      <c r="AL253" s="2">
        <v>15.878787878787879</v>
      </c>
      <c r="AM253" s="2">
        <v>56</v>
      </c>
      <c r="AN253" s="2">
        <v>15</v>
      </c>
      <c r="AO253" s="2" t="s">
        <v>1263</v>
      </c>
      <c r="AP253" s="2">
        <v>4</v>
      </c>
      <c r="AQ253" s="2">
        <v>0</v>
      </c>
      <c r="AR253" s="2">
        <v>3.35</v>
      </c>
      <c r="AS253" s="2">
        <v>165</v>
      </c>
      <c r="AT253" s="2">
        <v>178</v>
      </c>
      <c r="AU253" s="2">
        <v>204</v>
      </c>
      <c r="AV253" s="2">
        <v>6</v>
      </c>
      <c r="AW253" s="2">
        <v>4</v>
      </c>
      <c r="AX253" s="2">
        <v>49</v>
      </c>
      <c r="AY253" s="2">
        <v>5615</v>
      </c>
    </row>
    <row r="254" spans="1:51" x14ac:dyDescent="0.25">
      <c r="A254" s="2" t="s">
        <v>183</v>
      </c>
      <c r="B254" s="2">
        <v>2019</v>
      </c>
      <c r="C254" s="2">
        <v>1</v>
      </c>
      <c r="D254" s="2" t="s">
        <v>181</v>
      </c>
      <c r="E254" s="2" t="s">
        <v>35</v>
      </c>
      <c r="F254" s="2">
        <v>9</v>
      </c>
      <c r="G254" s="2">
        <v>14</v>
      </c>
      <c r="H254" s="2">
        <v>32</v>
      </c>
      <c r="I254" s="2">
        <v>32</v>
      </c>
      <c r="J254" s="2">
        <v>1</v>
      </c>
      <c r="K254" s="2">
        <v>1</v>
      </c>
      <c r="L254" s="2">
        <v>0</v>
      </c>
      <c r="M254" s="2">
        <v>552</v>
      </c>
      <c r="N254" s="2">
        <v>193</v>
      </c>
      <c r="O254" s="2">
        <v>85</v>
      </c>
      <c r="P254" s="2">
        <v>27</v>
      </c>
      <c r="Q254" s="2">
        <v>32</v>
      </c>
      <c r="R254" s="2">
        <v>144</v>
      </c>
      <c r="S254" s="2">
        <v>0.27200000000000002</v>
      </c>
      <c r="T254" s="2">
        <v>1</v>
      </c>
      <c r="U254" s="2">
        <v>5</v>
      </c>
      <c r="V254" s="2">
        <v>12</v>
      </c>
      <c r="W254" s="2">
        <v>2</v>
      </c>
      <c r="X254" s="2">
        <v>764</v>
      </c>
      <c r="Y254" s="2">
        <v>0</v>
      </c>
      <c r="Z254" s="2">
        <v>90</v>
      </c>
      <c r="AA254" s="2">
        <v>3</v>
      </c>
      <c r="AB254" s="2">
        <v>7</v>
      </c>
      <c r="AC254" s="2">
        <v>23</v>
      </c>
      <c r="AD254" s="2" t="s">
        <v>475</v>
      </c>
      <c r="AE254" s="2"/>
      <c r="AF254" s="2"/>
      <c r="AG254" s="2" t="s">
        <v>1264</v>
      </c>
      <c r="AH254" s="2" t="s">
        <v>1265</v>
      </c>
      <c r="AI254" s="2" t="s">
        <v>26</v>
      </c>
      <c r="AJ254" s="2">
        <v>1.2228260869565217</v>
      </c>
      <c r="AK254" s="2">
        <v>7.0434782608695654</v>
      </c>
      <c r="AL254" s="2">
        <v>17.25</v>
      </c>
      <c r="AM254" s="2">
        <v>56</v>
      </c>
      <c r="AN254" s="2">
        <v>16</v>
      </c>
      <c r="AO254" s="2" t="s">
        <v>1265</v>
      </c>
      <c r="AP254" s="2">
        <v>7</v>
      </c>
      <c r="AQ254" s="2">
        <v>0</v>
      </c>
      <c r="AR254" s="2">
        <v>4.16</v>
      </c>
      <c r="AS254" s="2">
        <v>165</v>
      </c>
      <c r="AT254" s="2">
        <v>178</v>
      </c>
      <c r="AU254" s="2">
        <v>204</v>
      </c>
      <c r="AV254" s="2">
        <v>8</v>
      </c>
      <c r="AW254" s="2">
        <v>6</v>
      </c>
      <c r="AX254" s="2">
        <v>50</v>
      </c>
      <c r="AY254" s="2">
        <v>5616</v>
      </c>
    </row>
    <row r="255" spans="1:51" x14ac:dyDescent="0.25">
      <c r="A255" s="2" t="s">
        <v>184</v>
      </c>
      <c r="B255" s="2">
        <v>2019</v>
      </c>
      <c r="C255" s="2">
        <v>1</v>
      </c>
      <c r="D255" s="2" t="s">
        <v>181</v>
      </c>
      <c r="E255" s="2" t="s">
        <v>35</v>
      </c>
      <c r="F255" s="2">
        <v>14</v>
      </c>
      <c r="G255" s="2">
        <v>10</v>
      </c>
      <c r="H255" s="2">
        <v>31</v>
      </c>
      <c r="I255" s="2">
        <v>31</v>
      </c>
      <c r="J255" s="2">
        <v>0</v>
      </c>
      <c r="K255" s="2">
        <v>0</v>
      </c>
      <c r="L255" s="2">
        <v>0</v>
      </c>
      <c r="M255" s="2">
        <v>515</v>
      </c>
      <c r="N255" s="2">
        <v>181</v>
      </c>
      <c r="O255" s="2">
        <v>80</v>
      </c>
      <c r="P255" s="2">
        <v>22</v>
      </c>
      <c r="Q255" s="2">
        <v>64</v>
      </c>
      <c r="R255" s="2">
        <v>153</v>
      </c>
      <c r="S255" s="2">
        <v>0.27300000000000002</v>
      </c>
      <c r="T255" s="2">
        <v>7</v>
      </c>
      <c r="U255" s="2">
        <v>2</v>
      </c>
      <c r="V255" s="2">
        <v>8</v>
      </c>
      <c r="W255" s="2">
        <v>0</v>
      </c>
      <c r="X255" s="2">
        <v>745</v>
      </c>
      <c r="Y255" s="2">
        <v>0</v>
      </c>
      <c r="Z255" s="2">
        <v>83</v>
      </c>
      <c r="AA255" s="2">
        <v>6</v>
      </c>
      <c r="AB255" s="2">
        <v>5</v>
      </c>
      <c r="AC255" s="2">
        <v>13</v>
      </c>
      <c r="AD255" s="2" t="s">
        <v>476</v>
      </c>
      <c r="AE255" s="2"/>
      <c r="AF255" s="2"/>
      <c r="AG255" s="2" t="s">
        <v>905</v>
      </c>
      <c r="AH255" s="2" t="s">
        <v>1266</v>
      </c>
      <c r="AI255" s="2" t="s">
        <v>26</v>
      </c>
      <c r="AJ255" s="2">
        <v>1.4271844660194175</v>
      </c>
      <c r="AK255" s="2">
        <v>8.021359223300971</v>
      </c>
      <c r="AL255" s="2">
        <v>16.612903225806452</v>
      </c>
      <c r="AM255" s="2">
        <v>56</v>
      </c>
      <c r="AN255" s="2">
        <v>17</v>
      </c>
      <c r="AO255" s="2" t="s">
        <v>1267</v>
      </c>
      <c r="AP255" s="2">
        <v>4</v>
      </c>
      <c r="AQ255" s="2">
        <v>0</v>
      </c>
      <c r="AR255" s="2">
        <v>4.1900000000000004</v>
      </c>
      <c r="AS255" s="2">
        <v>169</v>
      </c>
      <c r="AT255" s="2">
        <v>181</v>
      </c>
      <c r="AU255" s="2">
        <v>208</v>
      </c>
      <c r="AV255" s="2">
        <v>6</v>
      </c>
      <c r="AW255" s="2">
        <v>4</v>
      </c>
      <c r="AX255" s="2">
        <v>50</v>
      </c>
      <c r="AY255" s="2">
        <v>5617</v>
      </c>
    </row>
    <row r="256" spans="1:51" x14ac:dyDescent="0.25">
      <c r="A256" s="2" t="s">
        <v>350</v>
      </c>
      <c r="B256" s="2">
        <v>2019</v>
      </c>
      <c r="C256" s="2">
        <v>1</v>
      </c>
      <c r="D256" s="2" t="s">
        <v>181</v>
      </c>
      <c r="E256" s="2" t="s">
        <v>35</v>
      </c>
      <c r="F256" s="2">
        <v>4</v>
      </c>
      <c r="G256" s="2">
        <v>2</v>
      </c>
      <c r="H256" s="2">
        <v>48</v>
      </c>
      <c r="I256" s="2">
        <v>0</v>
      </c>
      <c r="J256" s="2">
        <v>0</v>
      </c>
      <c r="K256" s="2">
        <v>0</v>
      </c>
      <c r="L256" s="2">
        <v>24</v>
      </c>
      <c r="M256" s="2">
        <v>145</v>
      </c>
      <c r="N256" s="2">
        <v>39</v>
      </c>
      <c r="O256" s="2">
        <v>17</v>
      </c>
      <c r="P256" s="2">
        <v>2</v>
      </c>
      <c r="Q256" s="2">
        <v>18</v>
      </c>
      <c r="R256" s="2">
        <v>53</v>
      </c>
      <c r="S256" s="2">
        <v>0.22</v>
      </c>
      <c r="T256" s="2">
        <v>1</v>
      </c>
      <c r="U256" s="2">
        <v>2</v>
      </c>
      <c r="V256" s="2">
        <v>3</v>
      </c>
      <c r="W256" s="2">
        <v>0</v>
      </c>
      <c r="X256" s="2">
        <v>200</v>
      </c>
      <c r="Y256" s="2">
        <v>38</v>
      </c>
      <c r="Z256" s="2">
        <v>18</v>
      </c>
      <c r="AA256" s="2">
        <v>1</v>
      </c>
      <c r="AB256" s="2">
        <v>1</v>
      </c>
      <c r="AC256" s="2">
        <v>6</v>
      </c>
      <c r="AD256" s="2" t="s">
        <v>654</v>
      </c>
      <c r="AE256" s="2" t="s">
        <v>350</v>
      </c>
      <c r="AF256" s="2">
        <v>1000</v>
      </c>
      <c r="AG256" s="2" t="s">
        <v>908</v>
      </c>
      <c r="AH256" s="2" t="s">
        <v>710</v>
      </c>
      <c r="AI256" s="2" t="s">
        <v>26</v>
      </c>
      <c r="AJ256" s="2">
        <v>1.1793103448275861</v>
      </c>
      <c r="AK256" s="2">
        <v>9.8689655172413797</v>
      </c>
      <c r="AL256" s="2">
        <v>3.0208333333333335</v>
      </c>
      <c r="AM256" s="2">
        <v>56</v>
      </c>
      <c r="AN256" s="2">
        <v>18</v>
      </c>
      <c r="AO256" s="2" t="s">
        <v>710</v>
      </c>
      <c r="AP256" s="2">
        <v>8</v>
      </c>
      <c r="AQ256" s="2">
        <v>0</v>
      </c>
      <c r="AR256" s="2">
        <v>3.17</v>
      </c>
      <c r="AS256" s="2">
        <v>173</v>
      </c>
      <c r="AT256" s="2">
        <v>185</v>
      </c>
      <c r="AU256" s="2">
        <v>211</v>
      </c>
      <c r="AV256" s="2">
        <v>9</v>
      </c>
      <c r="AW256" s="2">
        <v>6</v>
      </c>
      <c r="AX256" s="2">
        <v>15</v>
      </c>
      <c r="AY256" s="2">
        <v>5618</v>
      </c>
    </row>
    <row r="257" spans="1:51" x14ac:dyDescent="0.25">
      <c r="A257" s="2" t="s">
        <v>351</v>
      </c>
      <c r="B257" s="2">
        <v>2019</v>
      </c>
      <c r="C257" s="2">
        <v>1</v>
      </c>
      <c r="D257" s="2" t="s">
        <v>181</v>
      </c>
      <c r="E257" s="2" t="s">
        <v>35</v>
      </c>
      <c r="F257" s="2">
        <v>6</v>
      </c>
      <c r="G257" s="2">
        <v>7</v>
      </c>
      <c r="H257" s="2">
        <v>29</v>
      </c>
      <c r="I257" s="2">
        <v>24</v>
      </c>
      <c r="J257" s="2">
        <v>0</v>
      </c>
      <c r="K257" s="2">
        <v>0</v>
      </c>
      <c r="L257" s="2">
        <v>0</v>
      </c>
      <c r="M257" s="2">
        <v>380</v>
      </c>
      <c r="N257" s="2">
        <v>143</v>
      </c>
      <c r="O257" s="2">
        <v>67</v>
      </c>
      <c r="P257" s="2">
        <v>26</v>
      </c>
      <c r="Q257" s="2">
        <v>55</v>
      </c>
      <c r="R257" s="2">
        <v>104</v>
      </c>
      <c r="S257" s="2">
        <v>0.28999999999999998</v>
      </c>
      <c r="T257" s="2">
        <v>4</v>
      </c>
      <c r="U257" s="2">
        <v>2</v>
      </c>
      <c r="V257" s="2">
        <v>3</v>
      </c>
      <c r="W257" s="2">
        <v>0</v>
      </c>
      <c r="X257" s="2">
        <v>562</v>
      </c>
      <c r="Y257" s="2">
        <v>0</v>
      </c>
      <c r="Z257" s="2">
        <v>71</v>
      </c>
      <c r="AA257" s="2">
        <v>6</v>
      </c>
      <c r="AB257" s="2">
        <v>5</v>
      </c>
      <c r="AC257" s="2">
        <v>15</v>
      </c>
      <c r="AD257" s="2" t="s">
        <v>655</v>
      </c>
      <c r="AE257" s="2"/>
      <c r="AF257" s="2">
        <v>380</v>
      </c>
      <c r="AG257" s="2" t="s">
        <v>885</v>
      </c>
      <c r="AH257" s="2" t="s">
        <v>1268</v>
      </c>
      <c r="AI257" s="2" t="s">
        <v>26</v>
      </c>
      <c r="AJ257" s="2">
        <v>1.5631578947368421</v>
      </c>
      <c r="AK257" s="2">
        <v>7.3894736842105262</v>
      </c>
      <c r="AL257" s="2">
        <v>13.103448275862069</v>
      </c>
      <c r="AM257" s="2">
        <v>56</v>
      </c>
      <c r="AN257" s="2">
        <v>19</v>
      </c>
      <c r="AO257" s="2" t="s">
        <v>1269</v>
      </c>
      <c r="AP257" s="2">
        <v>3</v>
      </c>
      <c r="AQ257" s="2">
        <v>0</v>
      </c>
      <c r="AR257" s="2">
        <v>4.76</v>
      </c>
      <c r="AS257" s="2">
        <v>166</v>
      </c>
      <c r="AT257" s="2">
        <v>179</v>
      </c>
      <c r="AU257" s="2">
        <v>206</v>
      </c>
      <c r="AV257" s="2">
        <v>4</v>
      </c>
      <c r="AW257" s="2">
        <v>3</v>
      </c>
      <c r="AX257" s="2">
        <v>15</v>
      </c>
      <c r="AY257" s="2">
        <v>5619</v>
      </c>
    </row>
    <row r="258" spans="1:51" x14ac:dyDescent="0.25">
      <c r="A258" s="2" t="s">
        <v>352</v>
      </c>
      <c r="B258" s="2">
        <v>2019</v>
      </c>
      <c r="C258" s="2">
        <v>1</v>
      </c>
      <c r="D258" s="2" t="s">
        <v>181</v>
      </c>
      <c r="E258" s="2" t="s">
        <v>35</v>
      </c>
      <c r="F258" s="2">
        <v>3</v>
      </c>
      <c r="G258" s="2">
        <v>2</v>
      </c>
      <c r="H258" s="2">
        <v>66</v>
      </c>
      <c r="I258" s="2">
        <v>0</v>
      </c>
      <c r="J258" s="2">
        <v>0</v>
      </c>
      <c r="K258" s="2">
        <v>0</v>
      </c>
      <c r="L258" s="2">
        <v>1</v>
      </c>
      <c r="M258" s="2">
        <v>222</v>
      </c>
      <c r="N258" s="2">
        <v>44</v>
      </c>
      <c r="O258" s="2">
        <v>19</v>
      </c>
      <c r="P258" s="2">
        <v>9</v>
      </c>
      <c r="Q258" s="2">
        <v>16</v>
      </c>
      <c r="R258" s="2">
        <v>93</v>
      </c>
      <c r="S258" s="2">
        <v>0.17</v>
      </c>
      <c r="T258" s="2">
        <v>2</v>
      </c>
      <c r="U258" s="2">
        <v>3</v>
      </c>
      <c r="V258" s="2">
        <v>3</v>
      </c>
      <c r="W258" s="2">
        <v>1</v>
      </c>
      <c r="X258" s="2">
        <v>279</v>
      </c>
      <c r="Y258" s="2">
        <v>10</v>
      </c>
      <c r="Z258" s="2">
        <v>19</v>
      </c>
      <c r="AA258" s="2">
        <v>0</v>
      </c>
      <c r="AB258" s="2">
        <v>1</v>
      </c>
      <c r="AC258" s="2">
        <v>4</v>
      </c>
      <c r="AD258" s="2" t="s">
        <v>656</v>
      </c>
      <c r="AE258" s="2"/>
      <c r="AF258" s="2">
        <v>222</v>
      </c>
      <c r="AG258" s="2" t="s">
        <v>1270</v>
      </c>
      <c r="AH258" s="2" t="s">
        <v>1271</v>
      </c>
      <c r="AI258" s="2" t="s">
        <v>26</v>
      </c>
      <c r="AJ258" s="2">
        <v>0.81081081081081086</v>
      </c>
      <c r="AK258" s="2">
        <v>11.310810810810811</v>
      </c>
      <c r="AL258" s="2">
        <v>3.3636363636363638</v>
      </c>
      <c r="AM258" s="2">
        <v>56</v>
      </c>
      <c r="AN258" s="2">
        <v>20</v>
      </c>
      <c r="AO258" s="2" t="s">
        <v>1271</v>
      </c>
      <c r="AP258" s="2">
        <v>12</v>
      </c>
      <c r="AQ258" s="2">
        <v>0</v>
      </c>
      <c r="AR258" s="2">
        <v>2.31</v>
      </c>
      <c r="AS258" s="2">
        <v>175</v>
      </c>
      <c r="AT258" s="2">
        <v>187</v>
      </c>
      <c r="AU258" s="2">
        <v>213</v>
      </c>
      <c r="AV258" s="2">
        <v>14</v>
      </c>
      <c r="AW258" s="2">
        <v>9</v>
      </c>
      <c r="AX258" s="2">
        <v>15</v>
      </c>
      <c r="AY258" s="2">
        <v>5620</v>
      </c>
    </row>
    <row r="259" spans="1:51" x14ac:dyDescent="0.25">
      <c r="A259" s="2" t="s">
        <v>353</v>
      </c>
      <c r="B259" s="2">
        <v>2019</v>
      </c>
      <c r="C259" s="2">
        <v>1</v>
      </c>
      <c r="D259" s="2" t="s">
        <v>181</v>
      </c>
      <c r="E259" s="2" t="s">
        <v>35</v>
      </c>
      <c r="F259" s="2">
        <v>3</v>
      </c>
      <c r="G259" s="2">
        <v>4</v>
      </c>
      <c r="H259" s="2">
        <v>66</v>
      </c>
      <c r="I259" s="2">
        <v>0</v>
      </c>
      <c r="J259" s="2">
        <v>0</v>
      </c>
      <c r="K259" s="2">
        <v>0</v>
      </c>
      <c r="L259" s="2">
        <v>0</v>
      </c>
      <c r="M259" s="2">
        <v>218</v>
      </c>
      <c r="N259" s="2">
        <v>59</v>
      </c>
      <c r="O259" s="2">
        <v>29</v>
      </c>
      <c r="P259" s="2">
        <v>6</v>
      </c>
      <c r="Q259" s="2">
        <v>27</v>
      </c>
      <c r="R259" s="2">
        <v>87</v>
      </c>
      <c r="S259" s="2">
        <v>0.216</v>
      </c>
      <c r="T259" s="2">
        <v>2</v>
      </c>
      <c r="U259" s="2">
        <v>0</v>
      </c>
      <c r="V259" s="2">
        <v>3</v>
      </c>
      <c r="W259" s="2">
        <v>0</v>
      </c>
      <c r="X259" s="2">
        <v>304</v>
      </c>
      <c r="Y259" s="2">
        <v>22</v>
      </c>
      <c r="Z259" s="2">
        <v>31</v>
      </c>
      <c r="AA259" s="2">
        <v>0</v>
      </c>
      <c r="AB259" s="2">
        <v>1</v>
      </c>
      <c r="AC259" s="2">
        <v>1</v>
      </c>
      <c r="AD259" s="2" t="s">
        <v>657</v>
      </c>
      <c r="AE259" s="2"/>
      <c r="AF259" s="2">
        <v>218</v>
      </c>
      <c r="AG259" s="2" t="s">
        <v>781</v>
      </c>
      <c r="AH259" s="2" t="s">
        <v>1272</v>
      </c>
      <c r="AI259" s="2" t="s">
        <v>26</v>
      </c>
      <c r="AJ259" s="2">
        <v>1.1834862385321101</v>
      </c>
      <c r="AK259" s="2">
        <v>10.775229357798164</v>
      </c>
      <c r="AL259" s="2">
        <v>3.3030303030303032</v>
      </c>
      <c r="AM259" s="2">
        <v>56</v>
      </c>
      <c r="AN259" s="2">
        <v>21</v>
      </c>
      <c r="AO259" s="2" t="s">
        <v>1272</v>
      </c>
      <c r="AP259" s="2">
        <v>8</v>
      </c>
      <c r="AQ259" s="2">
        <v>0</v>
      </c>
      <c r="AR259" s="2">
        <v>3.59</v>
      </c>
      <c r="AS259" s="2">
        <v>174</v>
      </c>
      <c r="AT259" s="2">
        <v>186</v>
      </c>
      <c r="AU259" s="2">
        <v>213</v>
      </c>
      <c r="AV259" s="2">
        <v>9</v>
      </c>
      <c r="AW259" s="2">
        <v>6</v>
      </c>
      <c r="AX259" s="2">
        <v>15</v>
      </c>
      <c r="AY259" s="2">
        <v>5621</v>
      </c>
    </row>
    <row r="260" spans="1:51" x14ac:dyDescent="0.25">
      <c r="A260" s="2" t="s">
        <v>354</v>
      </c>
      <c r="B260" s="2">
        <v>2019</v>
      </c>
      <c r="C260" s="2">
        <v>1</v>
      </c>
      <c r="D260" s="2" t="s">
        <v>181</v>
      </c>
      <c r="E260" s="2" t="s">
        <v>35</v>
      </c>
      <c r="F260" s="2">
        <v>11</v>
      </c>
      <c r="G260" s="2">
        <v>1</v>
      </c>
      <c r="H260" s="2">
        <v>64</v>
      </c>
      <c r="I260" s="2">
        <v>0</v>
      </c>
      <c r="J260" s="2">
        <v>0</v>
      </c>
      <c r="K260" s="2">
        <v>0</v>
      </c>
      <c r="L260" s="2">
        <v>3</v>
      </c>
      <c r="M260" s="2">
        <v>199</v>
      </c>
      <c r="N260" s="2">
        <v>51</v>
      </c>
      <c r="O260" s="2">
        <v>27</v>
      </c>
      <c r="P260" s="2">
        <v>4</v>
      </c>
      <c r="Q260" s="2">
        <v>34</v>
      </c>
      <c r="R260" s="2">
        <v>60</v>
      </c>
      <c r="S260" s="2">
        <v>0.217</v>
      </c>
      <c r="T260" s="2">
        <v>1</v>
      </c>
      <c r="U260" s="2">
        <v>1</v>
      </c>
      <c r="V260" s="2">
        <v>0</v>
      </c>
      <c r="W260" s="2">
        <v>0</v>
      </c>
      <c r="X260" s="2">
        <v>269</v>
      </c>
      <c r="Y260" s="2">
        <v>13</v>
      </c>
      <c r="Z260" s="2">
        <v>29</v>
      </c>
      <c r="AA260" s="2">
        <v>0</v>
      </c>
      <c r="AB260" s="2">
        <v>0</v>
      </c>
      <c r="AC260" s="2">
        <v>13</v>
      </c>
      <c r="AD260" s="2" t="s">
        <v>658</v>
      </c>
      <c r="AE260" s="2"/>
      <c r="AF260" s="2">
        <v>199</v>
      </c>
      <c r="AG260" s="2" t="s">
        <v>781</v>
      </c>
      <c r="AH260" s="2" t="s">
        <v>1273</v>
      </c>
      <c r="AI260" s="2" t="s">
        <v>26</v>
      </c>
      <c r="AJ260" s="2">
        <v>1.2814070351758795</v>
      </c>
      <c r="AK260" s="2">
        <v>8.1407035175879408</v>
      </c>
      <c r="AL260" s="2">
        <v>3.109375</v>
      </c>
      <c r="AM260" s="2">
        <v>56</v>
      </c>
      <c r="AN260" s="2">
        <v>22</v>
      </c>
      <c r="AO260" s="2" t="s">
        <v>1274</v>
      </c>
      <c r="AP260" s="2">
        <v>6</v>
      </c>
      <c r="AQ260" s="2">
        <v>0</v>
      </c>
      <c r="AR260" s="2">
        <v>3.66</v>
      </c>
      <c r="AS260" s="2">
        <v>169</v>
      </c>
      <c r="AT260" s="2">
        <v>181</v>
      </c>
      <c r="AU260" s="2">
        <v>208</v>
      </c>
      <c r="AV260" s="2">
        <v>8</v>
      </c>
      <c r="AW260" s="2">
        <v>5</v>
      </c>
      <c r="AX260" s="2">
        <v>15</v>
      </c>
      <c r="AY260" s="2">
        <v>5622</v>
      </c>
    </row>
    <row r="261" spans="1:51" x14ac:dyDescent="0.25">
      <c r="A261" s="2" t="s">
        <v>355</v>
      </c>
      <c r="B261" s="2">
        <v>2019</v>
      </c>
      <c r="C261" s="2">
        <v>1</v>
      </c>
      <c r="D261" s="2" t="s">
        <v>181</v>
      </c>
      <c r="E261" s="2" t="s">
        <v>35</v>
      </c>
      <c r="F261" s="2">
        <v>2</v>
      </c>
      <c r="G261" s="2">
        <v>1</v>
      </c>
      <c r="H261" s="2">
        <v>65</v>
      </c>
      <c r="I261" s="2">
        <v>0</v>
      </c>
      <c r="J261" s="2">
        <v>0</v>
      </c>
      <c r="K261" s="2">
        <v>0</v>
      </c>
      <c r="L261" s="2">
        <v>1</v>
      </c>
      <c r="M261" s="2">
        <v>165</v>
      </c>
      <c r="N261" s="2">
        <v>33</v>
      </c>
      <c r="O261" s="2">
        <v>23</v>
      </c>
      <c r="P261" s="2">
        <v>7</v>
      </c>
      <c r="Q261" s="2">
        <v>23</v>
      </c>
      <c r="R261" s="2">
        <v>48</v>
      </c>
      <c r="S261" s="2">
        <v>0.17199999999999999</v>
      </c>
      <c r="T261" s="2">
        <v>3</v>
      </c>
      <c r="U261" s="2">
        <v>2</v>
      </c>
      <c r="V261" s="2">
        <v>2</v>
      </c>
      <c r="W261" s="2">
        <v>0</v>
      </c>
      <c r="X261" s="2">
        <v>221</v>
      </c>
      <c r="Y261" s="2">
        <v>11</v>
      </c>
      <c r="Z261" s="2">
        <v>23</v>
      </c>
      <c r="AA261" s="2">
        <v>2</v>
      </c>
      <c r="AB261" s="2">
        <v>2</v>
      </c>
      <c r="AC261" s="2">
        <v>2</v>
      </c>
      <c r="AD261" s="2" t="s">
        <v>659</v>
      </c>
      <c r="AE261" s="2"/>
      <c r="AF261" s="2">
        <v>165</v>
      </c>
      <c r="AG261" s="2" t="s">
        <v>865</v>
      </c>
      <c r="AH261" s="2" t="s">
        <v>1275</v>
      </c>
      <c r="AI261" s="2" t="s">
        <v>6</v>
      </c>
      <c r="AJ261" s="2">
        <v>1.0181818181818181</v>
      </c>
      <c r="AK261" s="2">
        <v>7.8545454545454545</v>
      </c>
      <c r="AL261" s="2">
        <v>2.5384615384615383</v>
      </c>
      <c r="AM261" s="2">
        <v>56</v>
      </c>
      <c r="AN261" s="2">
        <v>23</v>
      </c>
      <c r="AO261" s="2" t="s">
        <v>1276</v>
      </c>
      <c r="AP261" s="2">
        <v>12</v>
      </c>
      <c r="AQ261" s="2">
        <v>1</v>
      </c>
      <c r="AR261" s="2">
        <v>3.76</v>
      </c>
      <c r="AS261" s="2">
        <v>168</v>
      </c>
      <c r="AT261" s="2">
        <v>180</v>
      </c>
      <c r="AU261" s="2">
        <v>207</v>
      </c>
      <c r="AV261" s="2">
        <v>7</v>
      </c>
      <c r="AW261" s="2">
        <v>11</v>
      </c>
      <c r="AX261" s="2">
        <v>15</v>
      </c>
      <c r="AY261" s="2">
        <v>5623</v>
      </c>
    </row>
    <row r="262" spans="1:51" x14ac:dyDescent="0.25">
      <c r="A262" s="2" t="s">
        <v>135</v>
      </c>
      <c r="B262" s="2">
        <v>2019</v>
      </c>
      <c r="C262" s="2">
        <v>1</v>
      </c>
      <c r="D262" s="2" t="s">
        <v>136</v>
      </c>
      <c r="E262" s="2" t="s">
        <v>41</v>
      </c>
      <c r="F262" s="2">
        <v>16</v>
      </c>
      <c r="G262" s="2">
        <v>6</v>
      </c>
      <c r="H262" s="2">
        <v>33</v>
      </c>
      <c r="I262" s="2">
        <v>33</v>
      </c>
      <c r="J262" s="2">
        <v>0</v>
      </c>
      <c r="K262" s="2">
        <v>0</v>
      </c>
      <c r="L262" s="2">
        <v>0</v>
      </c>
      <c r="M262" s="2">
        <v>584</v>
      </c>
      <c r="N262" s="2">
        <v>154</v>
      </c>
      <c r="O262" s="2">
        <v>66</v>
      </c>
      <c r="P262" s="2">
        <v>15</v>
      </c>
      <c r="Q262" s="2">
        <v>57</v>
      </c>
      <c r="R262" s="2">
        <v>240</v>
      </c>
      <c r="S262" s="2">
        <v>0.215</v>
      </c>
      <c r="T262" s="2">
        <v>0</v>
      </c>
      <c r="U262" s="2">
        <v>5</v>
      </c>
      <c r="V262" s="2">
        <v>12</v>
      </c>
      <c r="W262" s="2">
        <v>1</v>
      </c>
      <c r="X262" s="2">
        <v>790</v>
      </c>
      <c r="Y262" s="2">
        <v>0</v>
      </c>
      <c r="Z262" s="2">
        <v>71</v>
      </c>
      <c r="AA262" s="2">
        <v>1</v>
      </c>
      <c r="AB262" s="2">
        <v>3</v>
      </c>
      <c r="AC262" s="2">
        <v>13</v>
      </c>
      <c r="AD262" s="2" t="s">
        <v>437</v>
      </c>
      <c r="AE262" s="2"/>
      <c r="AF262" s="2"/>
      <c r="AG262" s="2" t="s">
        <v>1277</v>
      </c>
      <c r="AH262" s="1" t="s">
        <v>1278</v>
      </c>
      <c r="AI262" s="1" t="s">
        <v>26</v>
      </c>
      <c r="AJ262" s="1">
        <v>1.0839041095890412</v>
      </c>
      <c r="AK262" s="1">
        <v>11.095890410958905</v>
      </c>
      <c r="AL262" s="1">
        <v>17.696969696969695</v>
      </c>
      <c r="AM262" s="1">
        <v>52</v>
      </c>
      <c r="AN262" s="1">
        <v>14</v>
      </c>
      <c r="AO262" s="1" t="s">
        <v>1279</v>
      </c>
      <c r="AP262" s="1">
        <v>10</v>
      </c>
      <c r="AQ262" s="1">
        <v>0</v>
      </c>
      <c r="AR262" s="1">
        <v>3.05</v>
      </c>
      <c r="AS262" s="1">
        <v>175</v>
      </c>
      <c r="AT262" s="1">
        <v>187</v>
      </c>
      <c r="AU262" s="1">
        <v>213</v>
      </c>
      <c r="AV262" s="1">
        <v>10</v>
      </c>
      <c r="AW262" s="1">
        <v>7</v>
      </c>
      <c r="AX262" s="1">
        <v>51</v>
      </c>
      <c r="AY262" s="1">
        <v>5214</v>
      </c>
    </row>
    <row r="263" spans="1:51" x14ac:dyDescent="0.25">
      <c r="A263" s="2" t="s">
        <v>137</v>
      </c>
      <c r="B263" s="2">
        <v>2019</v>
      </c>
      <c r="C263" s="2">
        <v>1</v>
      </c>
      <c r="D263" s="2" t="s">
        <v>136</v>
      </c>
      <c r="E263" s="2" t="s">
        <v>41</v>
      </c>
      <c r="F263" s="2">
        <v>0</v>
      </c>
      <c r="G263" s="2">
        <v>2</v>
      </c>
      <c r="H263" s="2">
        <v>41</v>
      </c>
      <c r="I263" s="2">
        <v>27</v>
      </c>
      <c r="J263" s="2">
        <v>0</v>
      </c>
      <c r="K263" s="2">
        <v>0</v>
      </c>
      <c r="L263" s="2">
        <v>0</v>
      </c>
      <c r="M263" s="2">
        <v>167</v>
      </c>
      <c r="N263" s="2">
        <v>44</v>
      </c>
      <c r="O263" s="2">
        <v>21</v>
      </c>
      <c r="P263" s="2">
        <v>7</v>
      </c>
      <c r="Q263" s="2">
        <v>20</v>
      </c>
      <c r="R263" s="2">
        <v>61</v>
      </c>
      <c r="S263" s="2">
        <v>0.214</v>
      </c>
      <c r="T263" s="2">
        <v>1</v>
      </c>
      <c r="U263" s="2">
        <v>2</v>
      </c>
      <c r="V263" s="2">
        <v>0</v>
      </c>
      <c r="W263" s="2">
        <v>0</v>
      </c>
      <c r="X263" s="2">
        <v>228</v>
      </c>
      <c r="Y263" s="2">
        <v>3</v>
      </c>
      <c r="Z263" s="2">
        <v>24</v>
      </c>
      <c r="AA263" s="2">
        <v>0</v>
      </c>
      <c r="AB263" s="2">
        <v>2</v>
      </c>
      <c r="AC263" s="2">
        <v>2</v>
      </c>
      <c r="AD263" s="2" t="s">
        <v>438</v>
      </c>
      <c r="AE263" s="2"/>
      <c r="AF263" s="2"/>
      <c r="AG263" s="2" t="s">
        <v>1101</v>
      </c>
      <c r="AH263" s="1" t="s">
        <v>1280</v>
      </c>
      <c r="AI263" s="1" t="s">
        <v>26</v>
      </c>
      <c r="AJ263" s="1">
        <v>1.1497005988023952</v>
      </c>
      <c r="AK263" s="1">
        <v>9.8622754491017979</v>
      </c>
      <c r="AL263" s="1">
        <v>4.0731707317073171</v>
      </c>
      <c r="AM263" s="1">
        <v>52</v>
      </c>
      <c r="AN263" s="1">
        <v>15</v>
      </c>
      <c r="AO263" s="1" t="s">
        <v>1281</v>
      </c>
      <c r="AP263" s="1">
        <v>9</v>
      </c>
      <c r="AQ263" s="1">
        <v>0</v>
      </c>
      <c r="AR263" s="1">
        <v>3.4</v>
      </c>
      <c r="AS263" s="1">
        <v>173</v>
      </c>
      <c r="AT263" s="1">
        <v>185</v>
      </c>
      <c r="AU263" s="1">
        <v>211</v>
      </c>
      <c r="AV263" s="1">
        <v>9</v>
      </c>
      <c r="AW263" s="1">
        <v>6</v>
      </c>
      <c r="AX263" s="1">
        <v>44</v>
      </c>
      <c r="AY263" s="1">
        <v>5215</v>
      </c>
    </row>
    <row r="264" spans="1:51" x14ac:dyDescent="0.25">
      <c r="A264" s="2" t="s">
        <v>138</v>
      </c>
      <c r="B264" s="2">
        <v>2019</v>
      </c>
      <c r="C264" s="2">
        <v>1</v>
      </c>
      <c r="D264" s="2" t="s">
        <v>136</v>
      </c>
      <c r="E264" s="2" t="s">
        <v>41</v>
      </c>
      <c r="F264" s="2">
        <v>6</v>
      </c>
      <c r="G264" s="2">
        <v>8</v>
      </c>
      <c r="H264" s="2">
        <v>23</v>
      </c>
      <c r="I264" s="2">
        <v>23</v>
      </c>
      <c r="J264" s="2">
        <v>0</v>
      </c>
      <c r="K264" s="2">
        <v>0</v>
      </c>
      <c r="L264" s="2">
        <v>0</v>
      </c>
      <c r="M264" s="2">
        <v>321</v>
      </c>
      <c r="N264" s="2">
        <v>96</v>
      </c>
      <c r="O264" s="2">
        <v>51</v>
      </c>
      <c r="P264" s="2">
        <v>14</v>
      </c>
      <c r="Q264" s="2">
        <v>40</v>
      </c>
      <c r="R264" s="2">
        <v>147</v>
      </c>
      <c r="S264" s="2">
        <v>0.24099999999999999</v>
      </c>
      <c r="T264" s="2">
        <v>1</v>
      </c>
      <c r="U264" s="2">
        <v>11</v>
      </c>
      <c r="V264" s="2">
        <v>1</v>
      </c>
      <c r="W264" s="2">
        <v>1</v>
      </c>
      <c r="X264" s="2">
        <v>441</v>
      </c>
      <c r="Y264" s="2">
        <v>0</v>
      </c>
      <c r="Z264" s="2">
        <v>53</v>
      </c>
      <c r="AA264" s="2">
        <v>0</v>
      </c>
      <c r="AB264" s="2">
        <v>1</v>
      </c>
      <c r="AC264" s="2">
        <v>4</v>
      </c>
      <c r="AD264" s="2" t="s">
        <v>439</v>
      </c>
      <c r="AE264" s="2"/>
      <c r="AF264" s="2"/>
      <c r="AG264" s="2" t="s">
        <v>1282</v>
      </c>
      <c r="AH264" s="1" t="s">
        <v>1283</v>
      </c>
      <c r="AI264" s="1" t="s">
        <v>6</v>
      </c>
      <c r="AJ264" s="1">
        <v>1.2710280373831775</v>
      </c>
      <c r="AK264" s="1">
        <v>12.364485981308412</v>
      </c>
      <c r="AL264" s="1">
        <v>13.956521739130435</v>
      </c>
      <c r="AM264" s="1">
        <v>52</v>
      </c>
      <c r="AN264" s="1">
        <v>16</v>
      </c>
      <c r="AO264" s="1" t="s">
        <v>1284</v>
      </c>
      <c r="AP264" s="1">
        <v>6</v>
      </c>
      <c r="AQ264" s="1">
        <v>1</v>
      </c>
      <c r="AR264" s="1">
        <v>4.29</v>
      </c>
      <c r="AS264" s="1">
        <v>174</v>
      </c>
      <c r="AT264" s="1">
        <v>188</v>
      </c>
      <c r="AU264" s="1">
        <v>214</v>
      </c>
      <c r="AV264" s="1">
        <v>5</v>
      </c>
      <c r="AW264" s="1">
        <v>8</v>
      </c>
      <c r="AX264" s="1">
        <v>47</v>
      </c>
      <c r="AY264" s="1">
        <v>5216</v>
      </c>
    </row>
    <row r="265" spans="1:51" x14ac:dyDescent="0.25">
      <c r="A265" s="2" t="s">
        <v>139</v>
      </c>
      <c r="B265" s="2">
        <v>2019</v>
      </c>
      <c r="C265" s="2">
        <v>1</v>
      </c>
      <c r="D265" s="2" t="s">
        <v>136</v>
      </c>
      <c r="E265" s="2" t="s">
        <v>41</v>
      </c>
      <c r="F265" s="2">
        <v>9</v>
      </c>
      <c r="G265" s="2">
        <v>5</v>
      </c>
      <c r="H265" s="2">
        <v>26</v>
      </c>
      <c r="I265" s="2">
        <v>18</v>
      </c>
      <c r="J265" s="2">
        <v>0</v>
      </c>
      <c r="K265" s="2">
        <v>0</v>
      </c>
      <c r="L265" s="2">
        <v>0</v>
      </c>
      <c r="M265" s="2">
        <v>400</v>
      </c>
      <c r="N265" s="2">
        <v>112</v>
      </c>
      <c r="O265" s="2">
        <v>57</v>
      </c>
      <c r="P265" s="2">
        <v>23</v>
      </c>
      <c r="Q265" s="2">
        <v>28</v>
      </c>
      <c r="R265" s="2">
        <v>114</v>
      </c>
      <c r="S265" s="2">
        <v>0.22500000000000001</v>
      </c>
      <c r="T265" s="2">
        <v>1</v>
      </c>
      <c r="U265" s="2">
        <v>4</v>
      </c>
      <c r="V265" s="2">
        <v>3</v>
      </c>
      <c r="W265" s="2">
        <v>3</v>
      </c>
      <c r="X265" s="2">
        <v>530</v>
      </c>
      <c r="Y265" s="2">
        <v>0</v>
      </c>
      <c r="Z265" s="2">
        <v>61</v>
      </c>
      <c r="AA265" s="2">
        <v>0</v>
      </c>
      <c r="AB265" s="2">
        <v>1</v>
      </c>
      <c r="AC265" s="2">
        <v>10</v>
      </c>
      <c r="AD265" s="2" t="s">
        <v>440</v>
      </c>
      <c r="AE265" s="2"/>
      <c r="AF265" s="2"/>
      <c r="AG265" s="2" t="s">
        <v>1285</v>
      </c>
      <c r="AH265" s="1" t="s">
        <v>1286</v>
      </c>
      <c r="AI265" s="1" t="s">
        <v>26</v>
      </c>
      <c r="AJ265" s="1">
        <v>1.0499999999999998</v>
      </c>
      <c r="AK265" s="1">
        <v>7.6950000000000003</v>
      </c>
      <c r="AL265" s="1">
        <v>15.384615384615385</v>
      </c>
      <c r="AM265" s="1">
        <v>52</v>
      </c>
      <c r="AN265" s="1">
        <v>17</v>
      </c>
      <c r="AO265" s="1" t="s">
        <v>1286</v>
      </c>
      <c r="AP265" s="1">
        <v>11</v>
      </c>
      <c r="AQ265" s="1">
        <v>0</v>
      </c>
      <c r="AR265" s="1">
        <v>3.85</v>
      </c>
      <c r="AS265" s="1">
        <v>167</v>
      </c>
      <c r="AT265" s="1">
        <v>180</v>
      </c>
      <c r="AU265" s="1">
        <v>207</v>
      </c>
      <c r="AV265" s="1">
        <v>11</v>
      </c>
      <c r="AW265" s="1">
        <v>7</v>
      </c>
      <c r="AX265" s="1">
        <v>48</v>
      </c>
      <c r="AY265" s="1">
        <v>5217</v>
      </c>
    </row>
    <row r="266" spans="1:51" x14ac:dyDescent="0.25">
      <c r="A266" s="2" t="s">
        <v>295</v>
      </c>
      <c r="B266" s="2">
        <v>2019</v>
      </c>
      <c r="C266" s="2">
        <v>1</v>
      </c>
      <c r="D266" s="2" t="s">
        <v>136</v>
      </c>
      <c r="E266" s="2" t="s">
        <v>41</v>
      </c>
      <c r="F266" s="2">
        <v>4</v>
      </c>
      <c r="G266" s="2">
        <v>2</v>
      </c>
      <c r="H266" s="2">
        <v>66</v>
      </c>
      <c r="I266" s="2">
        <v>0</v>
      </c>
      <c r="J266" s="2">
        <v>0</v>
      </c>
      <c r="K266" s="2">
        <v>0</v>
      </c>
      <c r="L266" s="2">
        <v>20</v>
      </c>
      <c r="M266" s="2">
        <v>210</v>
      </c>
      <c r="N266" s="2">
        <v>45</v>
      </c>
      <c r="O266" s="2">
        <v>18</v>
      </c>
      <c r="P266" s="2">
        <v>12</v>
      </c>
      <c r="Q266" s="2">
        <v>13</v>
      </c>
      <c r="R266" s="2">
        <v>96</v>
      </c>
      <c r="S266" s="2">
        <v>0.17899999999999999</v>
      </c>
      <c r="T266" s="2">
        <v>1</v>
      </c>
      <c r="U266" s="2">
        <v>3</v>
      </c>
      <c r="V266" s="2">
        <v>1</v>
      </c>
      <c r="W266" s="2">
        <v>0</v>
      </c>
      <c r="X266" s="2">
        <v>267</v>
      </c>
      <c r="Y266" s="2">
        <v>29</v>
      </c>
      <c r="Z266" s="2">
        <v>19</v>
      </c>
      <c r="AA266" s="2">
        <v>0</v>
      </c>
      <c r="AB266" s="2">
        <v>1</v>
      </c>
      <c r="AC266" s="2">
        <v>2</v>
      </c>
      <c r="AD266" s="2" t="s">
        <v>593</v>
      </c>
      <c r="AE266" s="2" t="s">
        <v>295</v>
      </c>
      <c r="AF266" s="2">
        <v>1000</v>
      </c>
      <c r="AG266" s="2" t="s">
        <v>1287</v>
      </c>
      <c r="AH266" s="2" t="s">
        <v>1288</v>
      </c>
      <c r="AI266" s="2" t="s">
        <v>26</v>
      </c>
      <c r="AJ266" s="2">
        <v>0.82857142857142863</v>
      </c>
      <c r="AK266" s="2">
        <v>12.342857142857143</v>
      </c>
      <c r="AL266" s="2">
        <v>3.1818181818181817</v>
      </c>
      <c r="AM266" s="2">
        <v>52</v>
      </c>
      <c r="AN266" s="2">
        <v>18</v>
      </c>
      <c r="AO266" s="2" t="s">
        <v>1289</v>
      </c>
      <c r="AP266" s="2">
        <v>12</v>
      </c>
      <c r="AQ266" s="2">
        <v>0</v>
      </c>
      <c r="AR266" s="2">
        <v>2.31</v>
      </c>
      <c r="AS266" s="2">
        <v>174</v>
      </c>
      <c r="AT266" s="2">
        <v>188</v>
      </c>
      <c r="AU266" s="2">
        <v>214</v>
      </c>
      <c r="AV266" s="2">
        <v>13</v>
      </c>
      <c r="AW266" s="2">
        <v>9</v>
      </c>
      <c r="AX266" s="2">
        <v>15</v>
      </c>
      <c r="AY266" s="2">
        <v>5218</v>
      </c>
    </row>
    <row r="267" spans="1:51" x14ac:dyDescent="0.25">
      <c r="A267" s="2" t="s">
        <v>296</v>
      </c>
      <c r="B267" s="2">
        <v>2019</v>
      </c>
      <c r="C267" s="2">
        <v>1</v>
      </c>
      <c r="D267" s="2" t="s">
        <v>136</v>
      </c>
      <c r="E267" s="2" t="s">
        <v>41</v>
      </c>
      <c r="F267" s="2">
        <v>11</v>
      </c>
      <c r="G267" s="2">
        <v>6</v>
      </c>
      <c r="H267" s="2">
        <v>28</v>
      </c>
      <c r="I267" s="2">
        <v>14</v>
      </c>
      <c r="J267" s="2">
        <v>0</v>
      </c>
      <c r="K267" s="2">
        <v>0</v>
      </c>
      <c r="L267" s="2">
        <v>0</v>
      </c>
      <c r="M267" s="2">
        <v>425</v>
      </c>
      <c r="N267" s="2">
        <v>121</v>
      </c>
      <c r="O267" s="2">
        <v>65</v>
      </c>
      <c r="P267" s="2">
        <v>15</v>
      </c>
      <c r="Q267" s="2">
        <v>20</v>
      </c>
      <c r="R267" s="2">
        <v>117</v>
      </c>
      <c r="S267" s="2">
        <v>0.22800000000000001</v>
      </c>
      <c r="T267" s="2">
        <v>2</v>
      </c>
      <c r="U267" s="2">
        <v>0</v>
      </c>
      <c r="V267" s="2">
        <v>9</v>
      </c>
      <c r="W267" s="2">
        <v>1</v>
      </c>
      <c r="X267" s="2">
        <v>563</v>
      </c>
      <c r="Y267" s="2">
        <v>1</v>
      </c>
      <c r="Z267" s="2">
        <v>69</v>
      </c>
      <c r="AA267" s="2">
        <v>0</v>
      </c>
      <c r="AB267" s="2">
        <v>3</v>
      </c>
      <c r="AC267" s="2">
        <v>14</v>
      </c>
      <c r="AD267" s="2" t="s">
        <v>594</v>
      </c>
      <c r="AE267" s="2"/>
      <c r="AF267" s="2">
        <v>425</v>
      </c>
      <c r="AG267" s="2" t="s">
        <v>716</v>
      </c>
      <c r="AH267" s="2" t="s">
        <v>1290</v>
      </c>
      <c r="AI267" s="2" t="s">
        <v>6</v>
      </c>
      <c r="AJ267" s="2">
        <v>0.99529411764705888</v>
      </c>
      <c r="AK267" s="2">
        <v>7.4329411764705888</v>
      </c>
      <c r="AL267" s="2">
        <v>15.178571428571429</v>
      </c>
      <c r="AM267" s="2">
        <v>52</v>
      </c>
      <c r="AN267" s="2">
        <v>19</v>
      </c>
      <c r="AO267" s="2" t="s">
        <v>1291</v>
      </c>
      <c r="AP267" s="2">
        <v>12</v>
      </c>
      <c r="AQ267" s="2">
        <v>1</v>
      </c>
      <c r="AR267" s="2">
        <v>4.13</v>
      </c>
      <c r="AS267" s="2">
        <v>166</v>
      </c>
      <c r="AT267" s="2">
        <v>179</v>
      </c>
      <c r="AU267" s="2">
        <v>206</v>
      </c>
      <c r="AV267" s="2">
        <v>8</v>
      </c>
      <c r="AW267" s="2">
        <v>11</v>
      </c>
      <c r="AX267" s="2">
        <v>15</v>
      </c>
      <c r="AY267" s="2">
        <v>5219</v>
      </c>
    </row>
    <row r="268" spans="1:51" x14ac:dyDescent="0.25">
      <c r="A268" s="2" t="s">
        <v>297</v>
      </c>
      <c r="B268" s="2">
        <v>2019</v>
      </c>
      <c r="C268" s="2">
        <v>1</v>
      </c>
      <c r="D268" s="2" t="s">
        <v>136</v>
      </c>
      <c r="E268" s="2" t="s">
        <v>41</v>
      </c>
      <c r="F268" s="2">
        <v>6</v>
      </c>
      <c r="G268" s="2">
        <v>3</v>
      </c>
      <c r="H268" s="2">
        <v>33</v>
      </c>
      <c r="I268" s="2">
        <v>3</v>
      </c>
      <c r="J268" s="2">
        <v>0</v>
      </c>
      <c r="K268" s="2">
        <v>0</v>
      </c>
      <c r="L268" s="2">
        <v>1</v>
      </c>
      <c r="M268" s="2">
        <v>313</v>
      </c>
      <c r="N268" s="2">
        <v>115</v>
      </c>
      <c r="O268" s="2">
        <v>50</v>
      </c>
      <c r="P268" s="2">
        <v>12</v>
      </c>
      <c r="Q268" s="2">
        <v>40</v>
      </c>
      <c r="R268" s="2">
        <v>89</v>
      </c>
      <c r="S268" s="2">
        <v>0.28100000000000003</v>
      </c>
      <c r="T268" s="2">
        <v>1</v>
      </c>
      <c r="U268" s="2">
        <v>3</v>
      </c>
      <c r="V268" s="2">
        <v>9</v>
      </c>
      <c r="W268" s="2">
        <v>0</v>
      </c>
      <c r="X268" s="2">
        <v>464</v>
      </c>
      <c r="Y268" s="2">
        <v>5</v>
      </c>
      <c r="Z268" s="2">
        <v>56</v>
      </c>
      <c r="AA268" s="2">
        <v>1</v>
      </c>
      <c r="AB268" s="2">
        <v>5</v>
      </c>
      <c r="AC268" s="2">
        <v>9</v>
      </c>
      <c r="AD268" s="2" t="s">
        <v>595</v>
      </c>
      <c r="AE268" s="2"/>
      <c r="AF268" s="2">
        <v>313</v>
      </c>
      <c r="AG268" s="2" t="s">
        <v>1292</v>
      </c>
      <c r="AH268" s="2" t="s">
        <v>1293</v>
      </c>
      <c r="AI268" s="2" t="s">
        <v>6</v>
      </c>
      <c r="AJ268" s="2">
        <v>1.4856230031948883</v>
      </c>
      <c r="AK268" s="2">
        <v>7.6773162939297137</v>
      </c>
      <c r="AL268" s="2">
        <v>9.4848484848484844</v>
      </c>
      <c r="AM268" s="2">
        <v>52</v>
      </c>
      <c r="AN268" s="2">
        <v>20</v>
      </c>
      <c r="AO268" s="2" t="s">
        <v>1294</v>
      </c>
      <c r="AP268" s="2">
        <v>4</v>
      </c>
      <c r="AQ268" s="2">
        <v>1</v>
      </c>
      <c r="AR268" s="2">
        <v>4.3099999999999996</v>
      </c>
      <c r="AS268" s="2">
        <v>167</v>
      </c>
      <c r="AT268" s="2">
        <v>180</v>
      </c>
      <c r="AU268" s="2">
        <v>206</v>
      </c>
      <c r="AV268" s="2">
        <v>3</v>
      </c>
      <c r="AW268" s="2">
        <v>5</v>
      </c>
      <c r="AX268" s="2">
        <v>15</v>
      </c>
      <c r="AY268" s="2">
        <v>5220</v>
      </c>
    </row>
    <row r="269" spans="1:51" x14ac:dyDescent="0.25">
      <c r="A269" s="2" t="s">
        <v>298</v>
      </c>
      <c r="B269" s="2">
        <v>2019</v>
      </c>
      <c r="C269" s="2">
        <v>1</v>
      </c>
      <c r="D269" s="2" t="s">
        <v>136</v>
      </c>
      <c r="E269" s="2" t="s">
        <v>41</v>
      </c>
      <c r="F269" s="2">
        <v>5</v>
      </c>
      <c r="G269" s="2">
        <v>8</v>
      </c>
      <c r="H269" s="2">
        <v>65</v>
      </c>
      <c r="I269" s="2">
        <v>6</v>
      </c>
      <c r="J269" s="2">
        <v>0</v>
      </c>
      <c r="K269" s="2">
        <v>0</v>
      </c>
      <c r="L269" s="2">
        <v>8</v>
      </c>
      <c r="M269" s="2">
        <v>206</v>
      </c>
      <c r="N269" s="2">
        <v>59</v>
      </c>
      <c r="O269" s="2">
        <v>26</v>
      </c>
      <c r="P269" s="2">
        <v>8</v>
      </c>
      <c r="Q269" s="2">
        <v>26</v>
      </c>
      <c r="R269" s="2">
        <v>81</v>
      </c>
      <c r="S269" s="2">
        <v>0.23</v>
      </c>
      <c r="T269" s="2">
        <v>4</v>
      </c>
      <c r="U269" s="2">
        <v>5</v>
      </c>
      <c r="V269" s="2">
        <v>5</v>
      </c>
      <c r="W269" s="2">
        <v>0</v>
      </c>
      <c r="X269" s="2">
        <v>290</v>
      </c>
      <c r="Y269" s="2">
        <v>18</v>
      </c>
      <c r="Z269" s="2">
        <v>32</v>
      </c>
      <c r="AA269" s="2">
        <v>1</v>
      </c>
      <c r="AB269" s="2">
        <v>1</v>
      </c>
      <c r="AC269" s="2">
        <v>7</v>
      </c>
      <c r="AD269" s="2" t="s">
        <v>596</v>
      </c>
      <c r="AE269" s="2"/>
      <c r="AF269" s="2">
        <v>206</v>
      </c>
      <c r="AG269" s="2" t="s">
        <v>1295</v>
      </c>
      <c r="AH269" s="2" t="s">
        <v>705</v>
      </c>
      <c r="AI269" s="2" t="s">
        <v>26</v>
      </c>
      <c r="AJ269" s="2">
        <v>1.2378640776699028</v>
      </c>
      <c r="AK269" s="2">
        <v>10.616504854368932</v>
      </c>
      <c r="AL269" s="2">
        <v>3.1692307692307691</v>
      </c>
      <c r="AM269" s="2">
        <v>52</v>
      </c>
      <c r="AN269" s="2">
        <v>21</v>
      </c>
      <c r="AO269" s="2" t="s">
        <v>705</v>
      </c>
      <c r="AP269" s="2">
        <v>7</v>
      </c>
      <c r="AQ269" s="2">
        <v>0</v>
      </c>
      <c r="AR269" s="2">
        <v>3.41</v>
      </c>
      <c r="AS269" s="2">
        <v>174</v>
      </c>
      <c r="AT269" s="2">
        <v>186</v>
      </c>
      <c r="AU269" s="2">
        <v>213</v>
      </c>
      <c r="AV269" s="2">
        <v>8</v>
      </c>
      <c r="AW269" s="2">
        <v>6</v>
      </c>
      <c r="AX269" s="2">
        <v>15</v>
      </c>
      <c r="AY269" s="2">
        <v>5221</v>
      </c>
    </row>
    <row r="270" spans="1:51" x14ac:dyDescent="0.25">
      <c r="A270" s="2" t="s">
        <v>299</v>
      </c>
      <c r="B270" s="2">
        <v>2019</v>
      </c>
      <c r="C270" s="2">
        <v>1</v>
      </c>
      <c r="D270" s="2" t="s">
        <v>136</v>
      </c>
      <c r="E270" s="2" t="s">
        <v>41</v>
      </c>
      <c r="F270" s="2">
        <v>6</v>
      </c>
      <c r="G270" s="2">
        <v>1</v>
      </c>
      <c r="H270" s="2">
        <v>12</v>
      </c>
      <c r="I270" s="2">
        <v>12</v>
      </c>
      <c r="J270" s="2">
        <v>0</v>
      </c>
      <c r="K270" s="2">
        <v>0</v>
      </c>
      <c r="L270" s="2">
        <v>0</v>
      </c>
      <c r="M270" s="2">
        <v>182</v>
      </c>
      <c r="N270" s="2">
        <v>40</v>
      </c>
      <c r="O270" s="2">
        <v>12</v>
      </c>
      <c r="P270" s="2">
        <v>4</v>
      </c>
      <c r="Q270" s="2">
        <v>14</v>
      </c>
      <c r="R270" s="2">
        <v>76</v>
      </c>
      <c r="S270" s="2">
        <v>0.186</v>
      </c>
      <c r="T270" s="2">
        <v>0</v>
      </c>
      <c r="U270" s="2">
        <v>2</v>
      </c>
      <c r="V270" s="2">
        <v>0</v>
      </c>
      <c r="W270" s="2">
        <v>0</v>
      </c>
      <c r="X270" s="2">
        <v>230</v>
      </c>
      <c r="Y270" s="2">
        <v>0</v>
      </c>
      <c r="Z270" s="2">
        <v>13</v>
      </c>
      <c r="AA270" s="2">
        <v>0</v>
      </c>
      <c r="AB270" s="2">
        <v>1</v>
      </c>
      <c r="AC270" s="2">
        <v>5</v>
      </c>
      <c r="AD270" s="2" t="s">
        <v>597</v>
      </c>
      <c r="AE270" s="2"/>
      <c r="AF270" s="2">
        <v>182</v>
      </c>
      <c r="AG270" s="2" t="s">
        <v>865</v>
      </c>
      <c r="AH270" s="2" t="s">
        <v>1296</v>
      </c>
      <c r="AI270" s="2" t="s">
        <v>26</v>
      </c>
      <c r="AJ270" s="2">
        <v>0.89010989010989017</v>
      </c>
      <c r="AK270" s="2">
        <v>11.274725274725274</v>
      </c>
      <c r="AL270" s="2">
        <v>15.166666666666666</v>
      </c>
      <c r="AM270" s="2">
        <v>52</v>
      </c>
      <c r="AN270" s="2">
        <v>22</v>
      </c>
      <c r="AO270" s="2" t="s">
        <v>1296</v>
      </c>
      <c r="AP270" s="2">
        <v>12</v>
      </c>
      <c r="AQ270" s="2">
        <v>0</v>
      </c>
      <c r="AR270" s="2">
        <v>1.78</v>
      </c>
      <c r="AS270" s="2">
        <v>175</v>
      </c>
      <c r="AT270" s="2">
        <v>187</v>
      </c>
      <c r="AU270" s="2">
        <v>213</v>
      </c>
      <c r="AV270" s="2">
        <v>13</v>
      </c>
      <c r="AW270" s="2">
        <v>8</v>
      </c>
      <c r="AX270" s="2">
        <v>15</v>
      </c>
      <c r="AY270" s="2">
        <v>5222</v>
      </c>
    </row>
    <row r="271" spans="1:51" x14ac:dyDescent="0.25">
      <c r="A271" s="2" t="s">
        <v>300</v>
      </c>
      <c r="B271" s="2">
        <v>2019</v>
      </c>
      <c r="C271" s="2">
        <v>1</v>
      </c>
      <c r="D271" s="2" t="s">
        <v>136</v>
      </c>
      <c r="E271" s="2" t="s">
        <v>41</v>
      </c>
      <c r="F271" s="2">
        <v>5</v>
      </c>
      <c r="G271" s="2">
        <v>2</v>
      </c>
      <c r="H271" s="2">
        <v>50</v>
      </c>
      <c r="I271" s="2">
        <v>0</v>
      </c>
      <c r="J271" s="2">
        <v>0</v>
      </c>
      <c r="K271" s="2">
        <v>0</v>
      </c>
      <c r="L271" s="2">
        <v>2</v>
      </c>
      <c r="M271" s="2">
        <v>168</v>
      </c>
      <c r="N271" s="2">
        <v>36</v>
      </c>
      <c r="O271" s="2">
        <v>20</v>
      </c>
      <c r="P271" s="2">
        <v>9</v>
      </c>
      <c r="Q271" s="2">
        <v>19</v>
      </c>
      <c r="R271" s="2">
        <v>70</v>
      </c>
      <c r="S271" s="2">
        <v>0.18099999999999999</v>
      </c>
      <c r="T271" s="2">
        <v>1</v>
      </c>
      <c r="U271" s="2">
        <v>1</v>
      </c>
      <c r="V271" s="2">
        <v>1</v>
      </c>
      <c r="W271" s="2">
        <v>0</v>
      </c>
      <c r="X271" s="2">
        <v>219</v>
      </c>
      <c r="Y271" s="2">
        <v>9</v>
      </c>
      <c r="Z271" s="2">
        <v>20</v>
      </c>
      <c r="AA271" s="2">
        <v>0</v>
      </c>
      <c r="AB271" s="2">
        <v>0</v>
      </c>
      <c r="AC271" s="2">
        <v>2</v>
      </c>
      <c r="AD271" s="2" t="s">
        <v>598</v>
      </c>
      <c r="AE271" s="2"/>
      <c r="AF271" s="2">
        <v>168</v>
      </c>
      <c r="AG271" s="2" t="s">
        <v>1297</v>
      </c>
      <c r="AH271" s="2" t="s">
        <v>1298</v>
      </c>
      <c r="AI271" s="2" t="s">
        <v>26</v>
      </c>
      <c r="AJ271" s="2">
        <v>0.9821428571428571</v>
      </c>
      <c r="AK271" s="2">
        <v>11.25</v>
      </c>
      <c r="AL271" s="2">
        <v>3.36</v>
      </c>
      <c r="AM271" s="2">
        <v>52</v>
      </c>
      <c r="AN271" s="2">
        <v>23</v>
      </c>
      <c r="AO271" s="2" t="s">
        <v>1299</v>
      </c>
      <c r="AP271" s="2">
        <v>12</v>
      </c>
      <c r="AQ271" s="2">
        <v>0</v>
      </c>
      <c r="AR271" s="2">
        <v>3.21</v>
      </c>
      <c r="AS271" s="2">
        <v>175</v>
      </c>
      <c r="AT271" s="2">
        <v>187</v>
      </c>
      <c r="AU271" s="2">
        <v>213</v>
      </c>
      <c r="AV271" s="2">
        <v>11</v>
      </c>
      <c r="AW271" s="2">
        <v>8</v>
      </c>
      <c r="AX271" s="2">
        <v>15</v>
      </c>
      <c r="AY271" s="2">
        <v>5223</v>
      </c>
    </row>
    <row r="272" spans="1:51" x14ac:dyDescent="0.25">
      <c r="A272" s="2" t="s">
        <v>105</v>
      </c>
      <c r="B272" s="2">
        <v>2019</v>
      </c>
      <c r="C272" s="2">
        <v>1</v>
      </c>
      <c r="D272" s="2" t="s">
        <v>106</v>
      </c>
      <c r="E272" s="2" t="s">
        <v>41</v>
      </c>
      <c r="F272" s="2">
        <v>16</v>
      </c>
      <c r="G272" s="2">
        <v>11</v>
      </c>
      <c r="H272" s="2">
        <v>33</v>
      </c>
      <c r="I272" s="2">
        <v>33</v>
      </c>
      <c r="J272" s="2">
        <v>0</v>
      </c>
      <c r="K272" s="2">
        <v>0</v>
      </c>
      <c r="L272" s="2">
        <v>0</v>
      </c>
      <c r="M272" s="2">
        <v>625</v>
      </c>
      <c r="N272" s="2">
        <v>195</v>
      </c>
      <c r="O272" s="2">
        <v>85</v>
      </c>
      <c r="P272" s="2">
        <v>21</v>
      </c>
      <c r="Q272" s="2">
        <v>59</v>
      </c>
      <c r="R272" s="2">
        <v>246</v>
      </c>
      <c r="S272" s="2">
        <v>0.24299999999999999</v>
      </c>
      <c r="T272" s="2">
        <v>0</v>
      </c>
      <c r="U272" s="2">
        <v>18</v>
      </c>
      <c r="V272" s="2">
        <v>8</v>
      </c>
      <c r="W272" s="2">
        <v>0</v>
      </c>
      <c r="X272" s="2">
        <v>875</v>
      </c>
      <c r="Y272" s="2">
        <v>0</v>
      </c>
      <c r="Z272" s="2">
        <v>89</v>
      </c>
      <c r="AA272" s="2">
        <v>1</v>
      </c>
      <c r="AB272" s="2">
        <v>6</v>
      </c>
      <c r="AC272" s="2">
        <v>12</v>
      </c>
      <c r="AD272" s="2" t="s">
        <v>413</v>
      </c>
      <c r="AE272" s="2"/>
      <c r="AF272" s="2"/>
      <c r="AG272" s="2" t="s">
        <v>1300</v>
      </c>
      <c r="AH272" s="2" t="s">
        <v>1301</v>
      </c>
      <c r="AI272" s="2" t="s">
        <v>26</v>
      </c>
      <c r="AJ272" s="2">
        <v>1.2191999999999998</v>
      </c>
      <c r="AK272" s="2">
        <v>10.627199999999998</v>
      </c>
      <c r="AL272" s="2">
        <v>18.939393939393938</v>
      </c>
      <c r="AM272" s="2">
        <v>60</v>
      </c>
      <c r="AN272" s="2">
        <v>14</v>
      </c>
      <c r="AO272" s="2" t="s">
        <v>1302</v>
      </c>
      <c r="AP272" s="2">
        <v>7</v>
      </c>
      <c r="AQ272" s="2">
        <v>0</v>
      </c>
      <c r="AR272" s="2">
        <v>3.67</v>
      </c>
      <c r="AS272" s="2">
        <v>174</v>
      </c>
      <c r="AT272" s="2">
        <v>186</v>
      </c>
      <c r="AU272" s="2">
        <v>213</v>
      </c>
      <c r="AV272" s="2">
        <v>9</v>
      </c>
      <c r="AW272" s="2">
        <v>6</v>
      </c>
      <c r="AX272" s="2">
        <v>52</v>
      </c>
      <c r="AY272" s="2">
        <v>6014</v>
      </c>
    </row>
    <row r="273" spans="1:51" x14ac:dyDescent="0.25">
      <c r="A273" s="2" t="s">
        <v>107</v>
      </c>
      <c r="B273" s="2">
        <v>2019</v>
      </c>
      <c r="C273" s="2">
        <v>1</v>
      </c>
      <c r="D273" s="2" t="s">
        <v>106</v>
      </c>
      <c r="E273" s="2" t="s">
        <v>41</v>
      </c>
      <c r="F273" s="2">
        <v>14</v>
      </c>
      <c r="G273" s="2">
        <v>10</v>
      </c>
      <c r="H273" s="2">
        <v>32</v>
      </c>
      <c r="I273" s="2">
        <v>32</v>
      </c>
      <c r="J273" s="2">
        <v>2</v>
      </c>
      <c r="K273" s="2">
        <v>1</v>
      </c>
      <c r="L273" s="2">
        <v>0</v>
      </c>
      <c r="M273" s="2">
        <v>625</v>
      </c>
      <c r="N273" s="2">
        <v>190</v>
      </c>
      <c r="O273" s="2">
        <v>83</v>
      </c>
      <c r="P273" s="2">
        <v>30</v>
      </c>
      <c r="Q273" s="2">
        <v>68</v>
      </c>
      <c r="R273" s="2">
        <v>200</v>
      </c>
      <c r="S273" s="2">
        <v>0.24399999999999999</v>
      </c>
      <c r="T273" s="2">
        <v>1</v>
      </c>
      <c r="U273" s="2">
        <v>2</v>
      </c>
      <c r="V273" s="2">
        <v>7</v>
      </c>
      <c r="W273" s="2">
        <v>0</v>
      </c>
      <c r="X273" s="2">
        <v>863</v>
      </c>
      <c r="Y273" s="2">
        <v>0</v>
      </c>
      <c r="Z273" s="2">
        <v>86</v>
      </c>
      <c r="AA273" s="2">
        <v>3</v>
      </c>
      <c r="AB273" s="2">
        <v>6</v>
      </c>
      <c r="AC273" s="2">
        <v>23</v>
      </c>
      <c r="AD273" s="2" t="s">
        <v>414</v>
      </c>
      <c r="AE273" s="2"/>
      <c r="AF273" s="2"/>
      <c r="AG273" s="2" t="s">
        <v>762</v>
      </c>
      <c r="AH273" s="2" t="s">
        <v>1303</v>
      </c>
      <c r="AI273" s="2" t="s">
        <v>6</v>
      </c>
      <c r="AJ273" s="2">
        <v>1.2383999999999999</v>
      </c>
      <c r="AK273" s="2">
        <v>8.64</v>
      </c>
      <c r="AL273" s="2">
        <v>19.53125</v>
      </c>
      <c r="AM273" s="2">
        <v>60</v>
      </c>
      <c r="AN273" s="2">
        <v>15</v>
      </c>
      <c r="AO273" s="2" t="s">
        <v>1304</v>
      </c>
      <c r="AP273" s="2">
        <v>7</v>
      </c>
      <c r="AQ273" s="2">
        <v>1</v>
      </c>
      <c r="AR273" s="2">
        <v>3.59</v>
      </c>
      <c r="AS273" s="2">
        <v>170</v>
      </c>
      <c r="AT273" s="2">
        <v>182</v>
      </c>
      <c r="AU273" s="2">
        <v>209</v>
      </c>
      <c r="AV273" s="2">
        <v>6</v>
      </c>
      <c r="AW273" s="2">
        <v>8</v>
      </c>
      <c r="AX273" s="2">
        <v>53</v>
      </c>
      <c r="AY273" s="2">
        <v>6015</v>
      </c>
    </row>
    <row r="274" spans="1:51" x14ac:dyDescent="0.25">
      <c r="A274" s="2" t="s">
        <v>108</v>
      </c>
      <c r="B274" s="2">
        <v>2019</v>
      </c>
      <c r="C274" s="2">
        <v>1</v>
      </c>
      <c r="D274" s="2" t="s">
        <v>106</v>
      </c>
      <c r="E274" s="2" t="s">
        <v>41</v>
      </c>
      <c r="F274" s="2">
        <v>7</v>
      </c>
      <c r="G274" s="2">
        <v>11</v>
      </c>
      <c r="H274" s="2">
        <v>32</v>
      </c>
      <c r="I274" s="2">
        <v>18</v>
      </c>
      <c r="J274" s="2">
        <v>1</v>
      </c>
      <c r="K274" s="2">
        <v>0</v>
      </c>
      <c r="L274" s="2">
        <v>0</v>
      </c>
      <c r="M274" s="2">
        <v>367</v>
      </c>
      <c r="N274" s="2">
        <v>148</v>
      </c>
      <c r="O274" s="2">
        <v>79</v>
      </c>
      <c r="P274" s="2">
        <v>21</v>
      </c>
      <c r="Q274" s="2">
        <v>36</v>
      </c>
      <c r="R274" s="2">
        <v>81</v>
      </c>
      <c r="S274" s="2">
        <v>0.30399999999999999</v>
      </c>
      <c r="T274" s="2">
        <v>1</v>
      </c>
      <c r="U274" s="2">
        <v>3</v>
      </c>
      <c r="V274" s="2">
        <v>4</v>
      </c>
      <c r="W274" s="2">
        <v>0</v>
      </c>
      <c r="X274" s="2">
        <v>541</v>
      </c>
      <c r="Y274" s="2">
        <v>3</v>
      </c>
      <c r="Z274" s="2">
        <v>94</v>
      </c>
      <c r="AA274" s="2">
        <v>5</v>
      </c>
      <c r="AB274" s="2">
        <v>9</v>
      </c>
      <c r="AC274" s="2">
        <v>14</v>
      </c>
      <c r="AD274" s="2" t="s">
        <v>415</v>
      </c>
      <c r="AE274" s="2"/>
      <c r="AF274" s="2"/>
      <c r="AG274" s="2" t="s">
        <v>1305</v>
      </c>
      <c r="AH274" s="2" t="s">
        <v>1306</v>
      </c>
      <c r="AI274" s="2" t="s">
        <v>26</v>
      </c>
      <c r="AJ274" s="2">
        <v>1.5040871934604905</v>
      </c>
      <c r="AK274" s="2">
        <v>5.9591280653950953</v>
      </c>
      <c r="AL274" s="2">
        <v>11.46875</v>
      </c>
      <c r="AM274" s="2">
        <v>60</v>
      </c>
      <c r="AN274" s="2">
        <v>16</v>
      </c>
      <c r="AO274" s="2" t="s">
        <v>1307</v>
      </c>
      <c r="AP274" s="2">
        <v>3</v>
      </c>
      <c r="AQ274" s="2">
        <v>0</v>
      </c>
      <c r="AR274" s="2">
        <v>5.81</v>
      </c>
      <c r="AS274" s="2">
        <v>159</v>
      </c>
      <c r="AT274" s="2">
        <v>174</v>
      </c>
      <c r="AU274" s="2">
        <v>199</v>
      </c>
      <c r="AV274" s="2">
        <v>5</v>
      </c>
      <c r="AW274" s="2">
        <v>3</v>
      </c>
      <c r="AX274" s="2">
        <v>44</v>
      </c>
      <c r="AY274" s="2">
        <v>6016</v>
      </c>
    </row>
    <row r="275" spans="1:51" x14ac:dyDescent="0.25">
      <c r="A275" s="2" t="s">
        <v>109</v>
      </c>
      <c r="B275" s="2">
        <v>2019</v>
      </c>
      <c r="C275" s="2">
        <v>1</v>
      </c>
      <c r="D275" s="2" t="s">
        <v>106</v>
      </c>
      <c r="E275" s="2" t="s">
        <v>41</v>
      </c>
      <c r="F275" s="2">
        <v>6</v>
      </c>
      <c r="G275" s="2">
        <v>8</v>
      </c>
      <c r="H275" s="2">
        <v>35</v>
      </c>
      <c r="I275" s="2">
        <v>15</v>
      </c>
      <c r="J275" s="2">
        <v>1</v>
      </c>
      <c r="K275" s="2">
        <v>0</v>
      </c>
      <c r="L275" s="2">
        <v>0</v>
      </c>
      <c r="M275" s="2">
        <v>376</v>
      </c>
      <c r="N275" s="2">
        <v>156</v>
      </c>
      <c r="O275" s="2">
        <v>82</v>
      </c>
      <c r="P275" s="2">
        <v>29</v>
      </c>
      <c r="Q275" s="2">
        <v>36</v>
      </c>
      <c r="R275" s="2">
        <v>101</v>
      </c>
      <c r="S275" s="2">
        <v>0.30199999999999999</v>
      </c>
      <c r="T275" s="2">
        <v>1</v>
      </c>
      <c r="U275" s="2">
        <v>4</v>
      </c>
      <c r="V275" s="2">
        <v>9</v>
      </c>
      <c r="W275" s="2">
        <v>1</v>
      </c>
      <c r="X275" s="2">
        <v>563</v>
      </c>
      <c r="Y275" s="2">
        <v>4</v>
      </c>
      <c r="Z275" s="2">
        <v>86</v>
      </c>
      <c r="AA275" s="2">
        <v>0</v>
      </c>
      <c r="AB275" s="2">
        <v>2</v>
      </c>
      <c r="AC275" s="2">
        <v>12</v>
      </c>
      <c r="AD275" s="2" t="s">
        <v>416</v>
      </c>
      <c r="AE275" s="2"/>
      <c r="AF275" s="2"/>
      <c r="AG275" s="2" t="s">
        <v>1077</v>
      </c>
      <c r="AH275" s="2" t="s">
        <v>1308</v>
      </c>
      <c r="AI275" s="2" t="s">
        <v>26</v>
      </c>
      <c r="AJ275" s="2">
        <v>1.5319148936170213</v>
      </c>
      <c r="AK275" s="2">
        <v>7.2526595744680851</v>
      </c>
      <c r="AL275" s="2">
        <v>10.742857142857142</v>
      </c>
      <c r="AM275" s="2">
        <v>60</v>
      </c>
      <c r="AN275" s="2">
        <v>17</v>
      </c>
      <c r="AO275" s="2" t="s">
        <v>1308</v>
      </c>
      <c r="AP275" s="2">
        <v>3</v>
      </c>
      <c r="AQ275" s="2">
        <v>0</v>
      </c>
      <c r="AR275" s="2">
        <v>5.89</v>
      </c>
      <c r="AS275" s="2">
        <v>166</v>
      </c>
      <c r="AT275" s="2">
        <v>179</v>
      </c>
      <c r="AU275" s="2">
        <v>205</v>
      </c>
      <c r="AV275" s="2">
        <v>5</v>
      </c>
      <c r="AW275" s="2">
        <v>3</v>
      </c>
      <c r="AX275" s="2">
        <v>44</v>
      </c>
      <c r="AY275" s="2">
        <v>6017</v>
      </c>
    </row>
    <row r="276" spans="1:51" x14ac:dyDescent="0.25">
      <c r="A276" s="2" t="s">
        <v>260</v>
      </c>
      <c r="B276" s="2">
        <v>2019</v>
      </c>
      <c r="C276" s="2">
        <v>1</v>
      </c>
      <c r="D276" s="2" t="s">
        <v>106</v>
      </c>
      <c r="E276" s="2" t="s">
        <v>41</v>
      </c>
      <c r="F276" s="2">
        <v>2</v>
      </c>
      <c r="G276" s="2">
        <v>4</v>
      </c>
      <c r="H276" s="2">
        <v>70</v>
      </c>
      <c r="I276" s="2">
        <v>3</v>
      </c>
      <c r="J276" s="2">
        <v>0</v>
      </c>
      <c r="K276" s="2">
        <v>0</v>
      </c>
      <c r="L276" s="2">
        <v>14</v>
      </c>
      <c r="M276" s="2">
        <v>206</v>
      </c>
      <c r="N276" s="2">
        <v>52</v>
      </c>
      <c r="O276" s="2">
        <v>33</v>
      </c>
      <c r="P276" s="2">
        <v>7</v>
      </c>
      <c r="Q276" s="2">
        <v>39</v>
      </c>
      <c r="R276" s="2">
        <v>100</v>
      </c>
      <c r="S276" s="2">
        <v>0.20899999999999999</v>
      </c>
      <c r="T276" s="2">
        <v>1</v>
      </c>
      <c r="U276" s="2">
        <v>7</v>
      </c>
      <c r="V276" s="2">
        <v>6</v>
      </c>
      <c r="W276" s="2">
        <v>0</v>
      </c>
      <c r="X276" s="2">
        <v>299</v>
      </c>
      <c r="Y276" s="2">
        <v>40</v>
      </c>
      <c r="Z276" s="2">
        <v>34</v>
      </c>
      <c r="AA276" s="2">
        <v>3</v>
      </c>
      <c r="AB276" s="2">
        <v>2</v>
      </c>
      <c r="AC276" s="2">
        <v>4</v>
      </c>
      <c r="AD276" s="2" t="s">
        <v>557</v>
      </c>
      <c r="AE276" s="2" t="s">
        <v>260</v>
      </c>
      <c r="AF276" s="2">
        <v>1000</v>
      </c>
      <c r="AG276" s="2" t="s">
        <v>852</v>
      </c>
      <c r="AH276" s="2" t="s">
        <v>1309</v>
      </c>
      <c r="AI276" s="2" t="s">
        <v>26</v>
      </c>
      <c r="AJ276" s="2">
        <v>1.3252427184466018</v>
      </c>
      <c r="AK276" s="2">
        <v>13.106796116504853</v>
      </c>
      <c r="AL276" s="2">
        <v>2.9428571428571431</v>
      </c>
      <c r="AM276" s="2">
        <v>60</v>
      </c>
      <c r="AN276" s="2">
        <v>18</v>
      </c>
      <c r="AO276" s="2" t="s">
        <v>1309</v>
      </c>
      <c r="AP276" s="2">
        <v>5</v>
      </c>
      <c r="AQ276" s="2">
        <v>0</v>
      </c>
      <c r="AR276" s="2">
        <v>4.33</v>
      </c>
      <c r="AS276" s="2">
        <v>174</v>
      </c>
      <c r="AT276" s="2">
        <v>189</v>
      </c>
      <c r="AU276" s="2">
        <v>215</v>
      </c>
      <c r="AV276" s="2">
        <v>7</v>
      </c>
      <c r="AW276" s="2">
        <v>5</v>
      </c>
      <c r="AX276" s="2">
        <v>15</v>
      </c>
      <c r="AY276" s="2">
        <v>6018</v>
      </c>
    </row>
    <row r="277" spans="1:51" x14ac:dyDescent="0.25">
      <c r="A277" s="2" t="s">
        <v>261</v>
      </c>
      <c r="B277" s="2">
        <v>2019</v>
      </c>
      <c r="C277" s="2">
        <v>1</v>
      </c>
      <c r="D277" s="2" t="s">
        <v>106</v>
      </c>
      <c r="E277" s="2" t="s">
        <v>41</v>
      </c>
      <c r="F277" s="2">
        <v>3</v>
      </c>
      <c r="G277" s="2">
        <v>5</v>
      </c>
      <c r="H277" s="2">
        <v>48</v>
      </c>
      <c r="I277" s="2">
        <v>9</v>
      </c>
      <c r="J277" s="2">
        <v>0</v>
      </c>
      <c r="K277" s="2">
        <v>0</v>
      </c>
      <c r="L277" s="2">
        <v>1</v>
      </c>
      <c r="M277" s="2">
        <v>234</v>
      </c>
      <c r="N277" s="2">
        <v>82</v>
      </c>
      <c r="O277" s="2">
        <v>42</v>
      </c>
      <c r="P277" s="2">
        <v>12</v>
      </c>
      <c r="Q277" s="2">
        <v>22</v>
      </c>
      <c r="R277" s="2">
        <v>72</v>
      </c>
      <c r="S277" s="2">
        <v>0.26700000000000002</v>
      </c>
      <c r="T277" s="2">
        <v>0</v>
      </c>
      <c r="U277" s="2">
        <v>1</v>
      </c>
      <c r="V277" s="2">
        <v>5</v>
      </c>
      <c r="W277" s="2">
        <v>0</v>
      </c>
      <c r="X277" s="2">
        <v>337</v>
      </c>
      <c r="Y277" s="2">
        <v>5</v>
      </c>
      <c r="Z277" s="2">
        <v>48</v>
      </c>
      <c r="AA277" s="2">
        <v>1</v>
      </c>
      <c r="AB277" s="2">
        <v>2</v>
      </c>
      <c r="AC277" s="2">
        <v>5</v>
      </c>
      <c r="AD277" s="2" t="s">
        <v>558</v>
      </c>
      <c r="AE277" s="2"/>
      <c r="AF277" s="2">
        <v>234</v>
      </c>
      <c r="AG277" s="2" t="s">
        <v>1310</v>
      </c>
      <c r="AH277" s="2" t="s">
        <v>1311</v>
      </c>
      <c r="AI277" s="2" t="s">
        <v>26</v>
      </c>
      <c r="AJ277" s="2">
        <v>1.3333333333333333</v>
      </c>
      <c r="AK277" s="2">
        <v>8.3076923076923084</v>
      </c>
      <c r="AL277" s="2">
        <v>4.875</v>
      </c>
      <c r="AM277" s="2">
        <v>60</v>
      </c>
      <c r="AN277" s="2">
        <v>19</v>
      </c>
      <c r="AO277" s="2" t="s">
        <v>1312</v>
      </c>
      <c r="AP277" s="2">
        <v>5</v>
      </c>
      <c r="AQ277" s="2">
        <v>0</v>
      </c>
      <c r="AR277" s="2">
        <v>4.8499999999999996</v>
      </c>
      <c r="AS277" s="2">
        <v>169</v>
      </c>
      <c r="AT277" s="2">
        <v>181</v>
      </c>
      <c r="AU277" s="2">
        <v>208</v>
      </c>
      <c r="AV277" s="2">
        <v>7</v>
      </c>
      <c r="AW277" s="2">
        <v>5</v>
      </c>
      <c r="AX277" s="2">
        <v>15</v>
      </c>
      <c r="AY277" s="2">
        <v>6019</v>
      </c>
    </row>
    <row r="278" spans="1:51" x14ac:dyDescent="0.25">
      <c r="A278" s="2" t="s">
        <v>262</v>
      </c>
      <c r="B278" s="2">
        <v>2019</v>
      </c>
      <c r="C278" s="2">
        <v>1</v>
      </c>
      <c r="D278" s="2" t="s">
        <v>106</v>
      </c>
      <c r="E278" s="2" t="s">
        <v>41</v>
      </c>
      <c r="F278" s="2">
        <v>2</v>
      </c>
      <c r="G278" s="2">
        <v>3</v>
      </c>
      <c r="H278" s="2">
        <v>51</v>
      </c>
      <c r="I278" s="2">
        <v>2</v>
      </c>
      <c r="J278" s="2">
        <v>0</v>
      </c>
      <c r="K278" s="2">
        <v>0</v>
      </c>
      <c r="L278" s="2">
        <v>0</v>
      </c>
      <c r="M278" s="2">
        <v>187</v>
      </c>
      <c r="N278" s="2">
        <v>72</v>
      </c>
      <c r="O278" s="2">
        <v>33</v>
      </c>
      <c r="P278" s="2">
        <v>7</v>
      </c>
      <c r="Q278" s="2">
        <v>18</v>
      </c>
      <c r="R278" s="2">
        <v>62</v>
      </c>
      <c r="S278" s="2">
        <v>0.28000000000000003</v>
      </c>
      <c r="T278" s="2">
        <v>2</v>
      </c>
      <c r="U278" s="2">
        <v>3</v>
      </c>
      <c r="V278" s="2">
        <v>2</v>
      </c>
      <c r="W278" s="2">
        <v>0</v>
      </c>
      <c r="X278" s="2">
        <v>280</v>
      </c>
      <c r="Y278" s="2">
        <v>7</v>
      </c>
      <c r="Z278" s="2">
        <v>38</v>
      </c>
      <c r="AA278" s="2">
        <v>0</v>
      </c>
      <c r="AB278" s="2">
        <v>3</v>
      </c>
      <c r="AC278" s="2">
        <v>5</v>
      </c>
      <c r="AD278" s="2" t="s">
        <v>559</v>
      </c>
      <c r="AE278" s="2"/>
      <c r="AF278" s="2">
        <v>187</v>
      </c>
      <c r="AG278" s="2" t="s">
        <v>1153</v>
      </c>
      <c r="AH278" s="1" t="s">
        <v>1092</v>
      </c>
      <c r="AI278" s="1" t="s">
        <v>6</v>
      </c>
      <c r="AJ278" s="1">
        <v>1.4438502673796791</v>
      </c>
      <c r="AK278" s="1">
        <v>8.9518716577540101</v>
      </c>
      <c r="AL278" s="1">
        <v>3.6666666666666665</v>
      </c>
      <c r="AM278" s="1">
        <v>60</v>
      </c>
      <c r="AN278" s="1">
        <v>20</v>
      </c>
      <c r="AO278" s="1" t="s">
        <v>1313</v>
      </c>
      <c r="AP278" s="1">
        <v>4</v>
      </c>
      <c r="AQ278" s="1">
        <v>1</v>
      </c>
      <c r="AR278" s="1">
        <v>4.76</v>
      </c>
      <c r="AS278" s="1">
        <v>171</v>
      </c>
      <c r="AT278" s="1">
        <v>183</v>
      </c>
      <c r="AU278" s="1">
        <v>210</v>
      </c>
      <c r="AV278" s="1">
        <v>4</v>
      </c>
      <c r="AW278" s="1">
        <v>6</v>
      </c>
      <c r="AX278" s="1">
        <v>15</v>
      </c>
      <c r="AY278" s="1">
        <v>6020</v>
      </c>
    </row>
    <row r="279" spans="1:51" x14ac:dyDescent="0.25">
      <c r="A279" s="2" t="s">
        <v>263</v>
      </c>
      <c r="B279" s="2">
        <v>2019</v>
      </c>
      <c r="C279" s="2">
        <v>1</v>
      </c>
      <c r="D279" s="2" t="s">
        <v>106</v>
      </c>
      <c r="E279" s="2" t="s">
        <v>41</v>
      </c>
      <c r="F279" s="2">
        <v>1</v>
      </c>
      <c r="G279" s="2">
        <v>5</v>
      </c>
      <c r="H279" s="2">
        <v>13</v>
      </c>
      <c r="I279" s="2">
        <v>9</v>
      </c>
      <c r="J279" s="2">
        <v>0</v>
      </c>
      <c r="K279" s="2">
        <v>0</v>
      </c>
      <c r="L279" s="2">
        <v>1</v>
      </c>
      <c r="M279" s="2">
        <v>154</v>
      </c>
      <c r="N279" s="2">
        <v>64</v>
      </c>
      <c r="O279" s="2">
        <v>48</v>
      </c>
      <c r="P279" s="2">
        <v>19</v>
      </c>
      <c r="Q279" s="2">
        <v>34</v>
      </c>
      <c r="R279" s="2">
        <v>52</v>
      </c>
      <c r="S279" s="2">
        <v>0.29899999999999999</v>
      </c>
      <c r="T279" s="2">
        <v>0</v>
      </c>
      <c r="U279" s="2">
        <v>5</v>
      </c>
      <c r="V279" s="2">
        <v>1</v>
      </c>
      <c r="W279" s="2">
        <v>0</v>
      </c>
      <c r="X279" s="2">
        <v>251</v>
      </c>
      <c r="Y279" s="2">
        <v>1</v>
      </c>
      <c r="Z279" s="2">
        <v>49</v>
      </c>
      <c r="AA279" s="2">
        <v>0</v>
      </c>
      <c r="AB279" s="2">
        <v>2</v>
      </c>
      <c r="AC279" s="2">
        <v>1</v>
      </c>
      <c r="AD279" s="2" t="s">
        <v>560</v>
      </c>
      <c r="AE279" s="2"/>
      <c r="AF279" s="2">
        <v>154</v>
      </c>
      <c r="AG279" s="2" t="s">
        <v>951</v>
      </c>
      <c r="AH279" s="1" t="s">
        <v>1180</v>
      </c>
      <c r="AI279" s="1" t="s">
        <v>6</v>
      </c>
      <c r="AJ279" s="1">
        <v>1.9090909090909089</v>
      </c>
      <c r="AK279" s="1">
        <v>9.1168831168831161</v>
      </c>
      <c r="AL279" s="1">
        <v>11.846153846153847</v>
      </c>
      <c r="AM279" s="1">
        <v>60</v>
      </c>
      <c r="AN279" s="1">
        <v>21</v>
      </c>
      <c r="AO279" s="1" t="s">
        <v>1181</v>
      </c>
      <c r="AP279" s="1">
        <v>1</v>
      </c>
      <c r="AQ279" s="1">
        <v>1</v>
      </c>
      <c r="AR279" s="1">
        <v>8.42</v>
      </c>
      <c r="AS279" s="1">
        <v>172</v>
      </c>
      <c r="AT279" s="1">
        <v>183</v>
      </c>
      <c r="AU279" s="1">
        <v>210</v>
      </c>
      <c r="AV279" s="1">
        <v>0</v>
      </c>
      <c r="AW279" s="1">
        <v>0</v>
      </c>
      <c r="AX279" s="1">
        <v>15</v>
      </c>
      <c r="AY279" s="1">
        <v>6021</v>
      </c>
    </row>
    <row r="280" spans="1:51" x14ac:dyDescent="0.25">
      <c r="A280" s="2" t="s">
        <v>264</v>
      </c>
      <c r="B280" s="2">
        <v>2019</v>
      </c>
      <c r="C280" s="2">
        <v>1</v>
      </c>
      <c r="D280" s="2" t="s">
        <v>106</v>
      </c>
      <c r="E280" s="2" t="s">
        <v>41</v>
      </c>
      <c r="F280" s="2">
        <v>5</v>
      </c>
      <c r="G280" s="2">
        <v>2</v>
      </c>
      <c r="H280" s="2">
        <v>50</v>
      </c>
      <c r="I280" s="2">
        <v>0</v>
      </c>
      <c r="J280" s="2">
        <v>0</v>
      </c>
      <c r="K280" s="2">
        <v>0</v>
      </c>
      <c r="L280" s="2">
        <v>11</v>
      </c>
      <c r="M280" s="2">
        <v>142</v>
      </c>
      <c r="N280" s="2">
        <v>55</v>
      </c>
      <c r="O280" s="2">
        <v>26</v>
      </c>
      <c r="P280" s="2">
        <v>12</v>
      </c>
      <c r="Q280" s="2">
        <v>11</v>
      </c>
      <c r="R280" s="2">
        <v>43</v>
      </c>
      <c r="S280" s="2">
        <v>0.29099999999999998</v>
      </c>
      <c r="T280" s="2">
        <v>2</v>
      </c>
      <c r="U280" s="2">
        <v>2</v>
      </c>
      <c r="V280" s="2">
        <v>2</v>
      </c>
      <c r="W280" s="2">
        <v>0</v>
      </c>
      <c r="X280" s="2">
        <v>205</v>
      </c>
      <c r="Y280" s="2">
        <v>23</v>
      </c>
      <c r="Z280" s="2">
        <v>27</v>
      </c>
      <c r="AA280" s="2">
        <v>2</v>
      </c>
      <c r="AB280" s="2">
        <v>1</v>
      </c>
      <c r="AC280" s="2">
        <v>5</v>
      </c>
      <c r="AD280" s="2" t="s">
        <v>561</v>
      </c>
      <c r="AE280" s="2"/>
      <c r="AF280" s="2">
        <v>142</v>
      </c>
      <c r="AG280" s="2" t="s">
        <v>1314</v>
      </c>
      <c r="AH280" s="1" t="s">
        <v>1315</v>
      </c>
      <c r="AI280" s="1" t="s">
        <v>26</v>
      </c>
      <c r="AJ280" s="1">
        <v>1.3943661971830985</v>
      </c>
      <c r="AK280" s="1">
        <v>8.1760563380281681</v>
      </c>
      <c r="AL280" s="1">
        <v>2.84</v>
      </c>
      <c r="AM280" s="1">
        <v>60</v>
      </c>
      <c r="AN280" s="1">
        <v>22</v>
      </c>
      <c r="AO280" s="1" t="s">
        <v>1316</v>
      </c>
      <c r="AP280" s="1">
        <v>5</v>
      </c>
      <c r="AQ280" s="1">
        <v>0</v>
      </c>
      <c r="AR280" s="1">
        <v>4.9400000000000004</v>
      </c>
      <c r="AS280" s="1">
        <v>169</v>
      </c>
      <c r="AT280" s="1">
        <v>181</v>
      </c>
      <c r="AU280" s="1">
        <v>208</v>
      </c>
      <c r="AV280" s="1">
        <v>6</v>
      </c>
      <c r="AW280" s="1">
        <v>4</v>
      </c>
      <c r="AX280" s="1">
        <v>15</v>
      </c>
      <c r="AY280" s="1">
        <v>6022</v>
      </c>
    </row>
    <row r="281" spans="1:51" x14ac:dyDescent="0.25">
      <c r="A281" s="2" t="s">
        <v>265</v>
      </c>
      <c r="B281" s="2">
        <v>2019</v>
      </c>
      <c r="C281" s="2">
        <v>1</v>
      </c>
      <c r="D281" s="2" t="s">
        <v>106</v>
      </c>
      <c r="E281" s="2" t="s">
        <v>41</v>
      </c>
      <c r="F281" s="2">
        <v>4</v>
      </c>
      <c r="G281" s="2">
        <v>2</v>
      </c>
      <c r="H281" s="2">
        <v>9</v>
      </c>
      <c r="I281" s="2">
        <v>9</v>
      </c>
      <c r="J281" s="2">
        <v>0</v>
      </c>
      <c r="K281" s="2">
        <v>0</v>
      </c>
      <c r="L281" s="2">
        <v>0</v>
      </c>
      <c r="M281" s="2">
        <v>136</v>
      </c>
      <c r="N281" s="2">
        <v>52</v>
      </c>
      <c r="O281" s="2">
        <v>25</v>
      </c>
      <c r="P281" s="2">
        <v>3</v>
      </c>
      <c r="Q281" s="2">
        <v>19</v>
      </c>
      <c r="R281" s="2">
        <v>33</v>
      </c>
      <c r="S281" s="2">
        <v>0.28100000000000003</v>
      </c>
      <c r="T281" s="2">
        <v>0</v>
      </c>
      <c r="U281" s="2">
        <v>1</v>
      </c>
      <c r="V281" s="2">
        <v>2</v>
      </c>
      <c r="W281" s="2">
        <v>0</v>
      </c>
      <c r="X281" s="2">
        <v>208</v>
      </c>
      <c r="Y281" s="2">
        <v>0</v>
      </c>
      <c r="Z281" s="2">
        <v>26</v>
      </c>
      <c r="AA281" s="2">
        <v>0</v>
      </c>
      <c r="AB281" s="2">
        <v>1</v>
      </c>
      <c r="AC281" s="2">
        <v>4</v>
      </c>
      <c r="AD281" s="2" t="s">
        <v>562</v>
      </c>
      <c r="AE281" s="2"/>
      <c r="AF281" s="2">
        <v>136</v>
      </c>
      <c r="AG281" s="2" t="s">
        <v>1317</v>
      </c>
      <c r="AH281" s="1" t="s">
        <v>1318</v>
      </c>
      <c r="AI281" s="1" t="s">
        <v>6</v>
      </c>
      <c r="AJ281" s="1">
        <v>1.5661764705882353</v>
      </c>
      <c r="AK281" s="1">
        <v>6.5514705882352935</v>
      </c>
      <c r="AL281" s="1">
        <v>15.111111111111111</v>
      </c>
      <c r="AM281" s="1">
        <v>60</v>
      </c>
      <c r="AN281" s="1">
        <v>23</v>
      </c>
      <c r="AO281" s="1" t="s">
        <v>1319</v>
      </c>
      <c r="AP281" s="1">
        <v>3</v>
      </c>
      <c r="AQ281" s="1">
        <v>1</v>
      </c>
      <c r="AR281" s="1">
        <v>4.96</v>
      </c>
      <c r="AS281" s="1">
        <v>162</v>
      </c>
      <c r="AT281" s="1">
        <v>176</v>
      </c>
      <c r="AU281" s="1">
        <v>202</v>
      </c>
      <c r="AV281" s="1">
        <v>3</v>
      </c>
      <c r="AW281" s="1">
        <v>4</v>
      </c>
      <c r="AX281" s="1">
        <v>15</v>
      </c>
      <c r="AY281" s="1">
        <v>6023</v>
      </c>
    </row>
    <row r="282" spans="1:51" x14ac:dyDescent="0.25">
      <c r="A282" s="2" t="s">
        <v>45</v>
      </c>
      <c r="B282" s="2">
        <v>2019</v>
      </c>
      <c r="C282" s="2">
        <v>1</v>
      </c>
      <c r="D282" s="2" t="s">
        <v>46</v>
      </c>
      <c r="E282" s="2" t="s">
        <v>41</v>
      </c>
      <c r="F282" s="2">
        <v>6</v>
      </c>
      <c r="G282" s="2">
        <v>9</v>
      </c>
      <c r="H282" s="2">
        <v>32</v>
      </c>
      <c r="I282" s="2">
        <v>29</v>
      </c>
      <c r="J282" s="2">
        <v>0</v>
      </c>
      <c r="K282" s="2">
        <v>0</v>
      </c>
      <c r="L282" s="2">
        <v>0</v>
      </c>
      <c r="M282" s="2">
        <v>463</v>
      </c>
      <c r="N282" s="2">
        <v>156</v>
      </c>
      <c r="O282" s="2">
        <v>83</v>
      </c>
      <c r="P282" s="2">
        <v>24</v>
      </c>
      <c r="Q282" s="2">
        <v>61</v>
      </c>
      <c r="R282" s="2">
        <v>149</v>
      </c>
      <c r="S282" s="2">
        <v>0.25900000000000001</v>
      </c>
      <c r="T282" s="2">
        <v>0</v>
      </c>
      <c r="U282" s="2">
        <v>5</v>
      </c>
      <c r="V282" s="2">
        <v>5</v>
      </c>
      <c r="W282" s="2">
        <v>0</v>
      </c>
      <c r="X282" s="2">
        <v>677</v>
      </c>
      <c r="Y282" s="2">
        <v>0</v>
      </c>
      <c r="Z282" s="2">
        <v>87</v>
      </c>
      <c r="AA282" s="2">
        <v>1</v>
      </c>
      <c r="AB282" s="2">
        <v>7</v>
      </c>
      <c r="AC282" s="2">
        <v>9</v>
      </c>
      <c r="AD282" s="2" t="s">
        <v>365</v>
      </c>
      <c r="AE282" s="2"/>
      <c r="AF282" s="2"/>
      <c r="AG282" s="2" t="s">
        <v>1320</v>
      </c>
      <c r="AH282" s="2" t="s">
        <v>1321</v>
      </c>
      <c r="AI282" s="2" t="s">
        <v>26</v>
      </c>
      <c r="AJ282" s="2">
        <v>1.4060475161987041</v>
      </c>
      <c r="AK282" s="2">
        <v>8.6889848812095032</v>
      </c>
      <c r="AL282" s="2">
        <v>14.46875</v>
      </c>
      <c r="AM282" s="2">
        <v>58</v>
      </c>
      <c r="AN282" s="2">
        <v>14</v>
      </c>
      <c r="AO282" s="2" t="s">
        <v>1321</v>
      </c>
      <c r="AP282" s="2">
        <v>4</v>
      </c>
      <c r="AQ282" s="2">
        <v>0</v>
      </c>
      <c r="AR282" s="2">
        <v>4.84</v>
      </c>
      <c r="AS282" s="2">
        <v>171</v>
      </c>
      <c r="AT282" s="2">
        <v>182</v>
      </c>
      <c r="AU282" s="2">
        <v>209</v>
      </c>
      <c r="AV282" s="2">
        <v>6</v>
      </c>
      <c r="AW282" s="2">
        <v>4</v>
      </c>
      <c r="AX282" s="2">
        <v>47</v>
      </c>
      <c r="AY282" s="2">
        <v>5814</v>
      </c>
    </row>
    <row r="283" spans="1:51" x14ac:dyDescent="0.25">
      <c r="A283" s="2" t="s">
        <v>47</v>
      </c>
      <c r="B283" s="2">
        <v>2019</v>
      </c>
      <c r="C283" s="2">
        <v>1</v>
      </c>
      <c r="D283" s="2" t="s">
        <v>46</v>
      </c>
      <c r="E283" s="2" t="s">
        <v>41</v>
      </c>
      <c r="F283" s="2">
        <v>3</v>
      </c>
      <c r="G283" s="2">
        <v>14</v>
      </c>
      <c r="H283" s="2">
        <v>23</v>
      </c>
      <c r="I283" s="2">
        <v>23</v>
      </c>
      <c r="J283" s="2">
        <v>0</v>
      </c>
      <c r="K283" s="2">
        <v>0</v>
      </c>
      <c r="L283" s="2">
        <v>0</v>
      </c>
      <c r="M283" s="2">
        <v>338</v>
      </c>
      <c r="N283" s="2">
        <v>131</v>
      </c>
      <c r="O283" s="2">
        <v>76</v>
      </c>
      <c r="P283" s="2">
        <v>15</v>
      </c>
      <c r="Q283" s="2">
        <v>59</v>
      </c>
      <c r="R283" s="2">
        <v>99</v>
      </c>
      <c r="S283" s="2">
        <v>0.28999999999999998</v>
      </c>
      <c r="T283" s="2">
        <v>2</v>
      </c>
      <c r="U283" s="2">
        <v>7</v>
      </c>
      <c r="V283" s="2">
        <v>10</v>
      </c>
      <c r="W283" s="2">
        <v>0</v>
      </c>
      <c r="X283" s="2">
        <v>524</v>
      </c>
      <c r="Y283" s="2">
        <v>0</v>
      </c>
      <c r="Z283" s="2">
        <v>82</v>
      </c>
      <c r="AA283" s="2">
        <v>0</v>
      </c>
      <c r="AB283" s="2">
        <v>3</v>
      </c>
      <c r="AC283" s="2">
        <v>8</v>
      </c>
      <c r="AD283" s="2" t="s">
        <v>366</v>
      </c>
      <c r="AE283" s="2"/>
      <c r="AF283" s="2"/>
      <c r="AG283" s="2" t="s">
        <v>801</v>
      </c>
      <c r="AH283" s="2" t="s">
        <v>1322</v>
      </c>
      <c r="AI283" s="2" t="s">
        <v>26</v>
      </c>
      <c r="AJ283" s="2">
        <v>1.6863905325443787</v>
      </c>
      <c r="AK283" s="2">
        <v>7.9082840236686387</v>
      </c>
      <c r="AL283" s="2">
        <v>14.695652173913043</v>
      </c>
      <c r="AM283" s="2">
        <v>58</v>
      </c>
      <c r="AN283" s="2">
        <v>15</v>
      </c>
      <c r="AO283" s="2" t="s">
        <v>1322</v>
      </c>
      <c r="AP283" s="2">
        <v>2</v>
      </c>
      <c r="AQ283" s="2">
        <v>0</v>
      </c>
      <c r="AR283" s="2">
        <v>6.07</v>
      </c>
      <c r="AS283" s="2">
        <v>168</v>
      </c>
      <c r="AT283" s="2">
        <v>180</v>
      </c>
      <c r="AU283" s="2">
        <v>207</v>
      </c>
      <c r="AV283" s="2">
        <v>3</v>
      </c>
      <c r="AW283" s="2">
        <v>2</v>
      </c>
      <c r="AX283" s="2">
        <v>48</v>
      </c>
      <c r="AY283" s="2">
        <v>5815</v>
      </c>
    </row>
    <row r="284" spans="1:51" x14ac:dyDescent="0.25">
      <c r="A284" s="2" t="s">
        <v>48</v>
      </c>
      <c r="B284" s="2">
        <v>2019</v>
      </c>
      <c r="C284" s="2">
        <v>1</v>
      </c>
      <c r="D284" s="2" t="s">
        <v>46</v>
      </c>
      <c r="E284" s="2" t="s">
        <v>41</v>
      </c>
      <c r="F284" s="2">
        <v>6</v>
      </c>
      <c r="G284" s="2">
        <v>11</v>
      </c>
      <c r="H284" s="2">
        <v>21</v>
      </c>
      <c r="I284" s="2">
        <v>21</v>
      </c>
      <c r="J284" s="2">
        <v>0</v>
      </c>
      <c r="K284" s="2">
        <v>0</v>
      </c>
      <c r="L284" s="2">
        <v>0</v>
      </c>
      <c r="M284" s="2">
        <v>374</v>
      </c>
      <c r="N284" s="2">
        <v>118</v>
      </c>
      <c r="O284" s="2">
        <v>41</v>
      </c>
      <c r="P284" s="2">
        <v>10</v>
      </c>
      <c r="Q284" s="2">
        <v>35</v>
      </c>
      <c r="R284" s="2">
        <v>99</v>
      </c>
      <c r="S284" s="2">
        <v>0.248</v>
      </c>
      <c r="T284" s="2">
        <v>0</v>
      </c>
      <c r="U284" s="2">
        <v>4</v>
      </c>
      <c r="V284" s="2">
        <v>0</v>
      </c>
      <c r="W284" s="2">
        <v>0</v>
      </c>
      <c r="X284" s="2">
        <v>513</v>
      </c>
      <c r="Y284" s="2">
        <v>0</v>
      </c>
      <c r="Z284" s="2">
        <v>50</v>
      </c>
      <c r="AA284" s="2">
        <v>0</v>
      </c>
      <c r="AB284" s="2">
        <v>1</v>
      </c>
      <c r="AC284" s="2">
        <v>12</v>
      </c>
      <c r="AD284" s="2" t="s">
        <v>367</v>
      </c>
      <c r="AE284" s="2"/>
      <c r="AF284" s="2"/>
      <c r="AG284" s="2" t="s">
        <v>818</v>
      </c>
      <c r="AH284" s="2" t="s">
        <v>1150</v>
      </c>
      <c r="AI284" s="2" t="s">
        <v>26</v>
      </c>
      <c r="AJ284" s="2">
        <v>1.2272727272727273</v>
      </c>
      <c r="AK284" s="2">
        <v>7.1470588235294112</v>
      </c>
      <c r="AL284" s="2">
        <v>17.80952380952381</v>
      </c>
      <c r="AM284" s="2">
        <v>58</v>
      </c>
      <c r="AN284" s="2">
        <v>16</v>
      </c>
      <c r="AO284" s="2" t="s">
        <v>1150</v>
      </c>
      <c r="AP284" s="2">
        <v>7</v>
      </c>
      <c r="AQ284" s="2">
        <v>0</v>
      </c>
      <c r="AR284" s="2">
        <v>2.96</v>
      </c>
      <c r="AS284" s="2">
        <v>165</v>
      </c>
      <c r="AT284" s="2">
        <v>178</v>
      </c>
      <c r="AU284" s="2">
        <v>205</v>
      </c>
      <c r="AV284" s="2">
        <v>8</v>
      </c>
      <c r="AW284" s="2">
        <v>6</v>
      </c>
      <c r="AX284" s="2">
        <v>51</v>
      </c>
      <c r="AY284" s="2">
        <v>5816</v>
      </c>
    </row>
    <row r="285" spans="1:51" x14ac:dyDescent="0.25">
      <c r="A285" s="2" t="s">
        <v>49</v>
      </c>
      <c r="B285" s="2">
        <v>2019</v>
      </c>
      <c r="C285" s="2">
        <v>2</v>
      </c>
      <c r="D285" s="2" t="s">
        <v>46</v>
      </c>
      <c r="E285" s="2" t="s">
        <v>41</v>
      </c>
      <c r="F285" s="2">
        <v>2</v>
      </c>
      <c r="G285" s="2">
        <v>3</v>
      </c>
      <c r="H285" s="2">
        <v>23</v>
      </c>
      <c r="I285" s="2">
        <v>14</v>
      </c>
      <c r="J285" s="2">
        <v>0</v>
      </c>
      <c r="K285" s="2">
        <v>0</v>
      </c>
      <c r="L285" s="2">
        <v>0</v>
      </c>
      <c r="M285" s="2">
        <v>118</v>
      </c>
      <c r="N285" s="2">
        <v>34</v>
      </c>
      <c r="O285" s="2">
        <v>16</v>
      </c>
      <c r="P285" s="2">
        <v>7</v>
      </c>
      <c r="Q285" s="2">
        <v>11</v>
      </c>
      <c r="R285" s="2">
        <v>53</v>
      </c>
      <c r="S285" s="2">
        <v>0.23</v>
      </c>
      <c r="T285" s="2">
        <v>1</v>
      </c>
      <c r="U285" s="2">
        <v>0</v>
      </c>
      <c r="V285" s="2">
        <v>1</v>
      </c>
      <c r="W285" s="2">
        <v>0</v>
      </c>
      <c r="X285" s="2">
        <v>162</v>
      </c>
      <c r="Y285" s="2">
        <v>2</v>
      </c>
      <c r="Z285" s="2">
        <v>16</v>
      </c>
      <c r="AA285" s="2">
        <v>0</v>
      </c>
      <c r="AB285" s="2">
        <v>2</v>
      </c>
      <c r="AC285" s="2">
        <v>2</v>
      </c>
      <c r="AD285" s="2" t="s">
        <v>368</v>
      </c>
      <c r="AE285" s="2"/>
      <c r="AF285" s="2"/>
      <c r="AG285" s="2" t="s">
        <v>1323</v>
      </c>
      <c r="AH285" s="2" t="s">
        <v>1324</v>
      </c>
      <c r="AI285" s="2" t="s">
        <v>26</v>
      </c>
      <c r="AJ285" s="2">
        <v>1.1440677966101693</v>
      </c>
      <c r="AK285" s="2">
        <v>12.127118644067796</v>
      </c>
      <c r="AL285" s="2">
        <v>5.1304347826086953</v>
      </c>
      <c r="AM285" s="2">
        <v>58</v>
      </c>
      <c r="AN285" s="2">
        <v>17</v>
      </c>
      <c r="AO285" s="2" t="s">
        <v>1325</v>
      </c>
      <c r="AP285" s="2">
        <v>9</v>
      </c>
      <c r="AQ285" s="2">
        <v>0</v>
      </c>
      <c r="AR285" s="2">
        <v>3.66</v>
      </c>
      <c r="AS285" s="2">
        <v>174</v>
      </c>
      <c r="AT285" s="2">
        <v>188</v>
      </c>
      <c r="AU285" s="2">
        <v>214</v>
      </c>
      <c r="AV285" s="2">
        <v>9</v>
      </c>
      <c r="AW285" s="2">
        <v>6</v>
      </c>
      <c r="AX285" s="2">
        <v>44</v>
      </c>
      <c r="AY285" s="2">
        <v>5817</v>
      </c>
    </row>
    <row r="286" spans="1:51" x14ac:dyDescent="0.25">
      <c r="A286" s="2" t="s">
        <v>196</v>
      </c>
      <c r="B286" s="2">
        <v>2019</v>
      </c>
      <c r="C286" s="2">
        <v>1</v>
      </c>
      <c r="D286" s="2" t="s">
        <v>46</v>
      </c>
      <c r="E286" s="2" t="s">
        <v>41</v>
      </c>
      <c r="F286" s="2">
        <v>2</v>
      </c>
      <c r="G286" s="2">
        <v>3</v>
      </c>
      <c r="H286" s="2">
        <v>53</v>
      </c>
      <c r="I286" s="2">
        <v>0</v>
      </c>
      <c r="J286" s="2">
        <v>0</v>
      </c>
      <c r="K286" s="2">
        <v>0</v>
      </c>
      <c r="L286" s="2">
        <v>23</v>
      </c>
      <c r="M286" s="2">
        <v>159</v>
      </c>
      <c r="N286" s="2">
        <v>36</v>
      </c>
      <c r="O286" s="2">
        <v>11</v>
      </c>
      <c r="P286" s="2">
        <v>5</v>
      </c>
      <c r="Q286" s="2">
        <v>17</v>
      </c>
      <c r="R286" s="2">
        <v>83</v>
      </c>
      <c r="S286" s="2">
        <v>0.188</v>
      </c>
      <c r="T286" s="2">
        <v>1</v>
      </c>
      <c r="U286" s="2">
        <v>2</v>
      </c>
      <c r="V286" s="2">
        <v>0</v>
      </c>
      <c r="W286" s="2">
        <v>0</v>
      </c>
      <c r="X286" s="2">
        <v>208</v>
      </c>
      <c r="Y286" s="2">
        <v>44</v>
      </c>
      <c r="Z286" s="2">
        <v>11</v>
      </c>
      <c r="AA286" s="2">
        <v>0</v>
      </c>
      <c r="AB286" s="2">
        <v>0</v>
      </c>
      <c r="AC286" s="2">
        <v>1</v>
      </c>
      <c r="AD286" s="2" t="s">
        <v>489</v>
      </c>
      <c r="AE286" s="2" t="s">
        <v>196</v>
      </c>
      <c r="AF286" s="2">
        <v>1000</v>
      </c>
      <c r="AG286" s="2" t="s">
        <v>1326</v>
      </c>
      <c r="AH286" s="1" t="s">
        <v>1327</v>
      </c>
      <c r="AI286" s="1" t="s">
        <v>26</v>
      </c>
      <c r="AJ286" s="1">
        <v>1</v>
      </c>
      <c r="AK286" s="1">
        <v>14.09433962264151</v>
      </c>
      <c r="AL286" s="1">
        <v>3</v>
      </c>
      <c r="AM286" s="1">
        <v>58</v>
      </c>
      <c r="AN286" s="1">
        <v>18</v>
      </c>
      <c r="AO286" s="1" t="s">
        <v>1328</v>
      </c>
      <c r="AP286" s="1">
        <v>12</v>
      </c>
      <c r="AQ286" s="1">
        <v>0</v>
      </c>
      <c r="AR286" s="1">
        <v>1.87</v>
      </c>
      <c r="AS286" s="1">
        <v>172</v>
      </c>
      <c r="AT286" s="1">
        <v>190</v>
      </c>
      <c r="AU286" s="1">
        <v>216</v>
      </c>
      <c r="AV286" s="1">
        <v>11</v>
      </c>
      <c r="AW286" s="1">
        <v>8</v>
      </c>
      <c r="AX286" s="1">
        <v>15</v>
      </c>
      <c r="AY286" s="1">
        <v>5818</v>
      </c>
    </row>
    <row r="287" spans="1:51" x14ac:dyDescent="0.25">
      <c r="A287" s="2" t="s">
        <v>197</v>
      </c>
      <c r="B287" s="2">
        <v>2019</v>
      </c>
      <c r="C287" s="2">
        <v>1</v>
      </c>
      <c r="D287" s="2" t="s">
        <v>46</v>
      </c>
      <c r="E287" s="2" t="s">
        <v>41</v>
      </c>
      <c r="F287" s="2">
        <v>4</v>
      </c>
      <c r="G287" s="2">
        <v>2</v>
      </c>
      <c r="H287" s="2">
        <v>52</v>
      </c>
      <c r="I287" s="2">
        <v>0</v>
      </c>
      <c r="J287" s="2">
        <v>0</v>
      </c>
      <c r="K287" s="2">
        <v>0</v>
      </c>
      <c r="L287" s="2">
        <v>0</v>
      </c>
      <c r="M287" s="2">
        <v>287</v>
      </c>
      <c r="N287" s="2">
        <v>85</v>
      </c>
      <c r="O287" s="2">
        <v>49</v>
      </c>
      <c r="P287" s="2">
        <v>18</v>
      </c>
      <c r="Q287" s="2">
        <v>22</v>
      </c>
      <c r="R287" s="2">
        <v>88</v>
      </c>
      <c r="S287" s="2">
        <v>0.23499999999999999</v>
      </c>
      <c r="T287" s="2">
        <v>0</v>
      </c>
      <c r="U287" s="2">
        <v>0</v>
      </c>
      <c r="V287" s="2">
        <v>4</v>
      </c>
      <c r="W287" s="2">
        <v>1</v>
      </c>
      <c r="X287" s="2">
        <v>392</v>
      </c>
      <c r="Y287" s="2">
        <v>9</v>
      </c>
      <c r="Z287" s="2">
        <v>51</v>
      </c>
      <c r="AA287" s="2">
        <v>1</v>
      </c>
      <c r="AB287" s="2">
        <v>3</v>
      </c>
      <c r="AC287" s="2">
        <v>4</v>
      </c>
      <c r="AD287" s="2" t="s">
        <v>490</v>
      </c>
      <c r="AE287" s="2"/>
      <c r="AF287" s="2">
        <v>287</v>
      </c>
      <c r="AG287" s="2" t="s">
        <v>1329</v>
      </c>
      <c r="AH287" s="1" t="s">
        <v>1330</v>
      </c>
      <c r="AI287" s="1" t="s">
        <v>26</v>
      </c>
      <c r="AJ287" s="1">
        <v>1.1184668989547037</v>
      </c>
      <c r="AK287" s="1">
        <v>8.2787456445993026</v>
      </c>
      <c r="AL287" s="1">
        <v>5.5192307692307692</v>
      </c>
      <c r="AM287" s="1">
        <v>58</v>
      </c>
      <c r="AN287" s="1">
        <v>19</v>
      </c>
      <c r="AO287" s="1" t="s">
        <v>1330</v>
      </c>
      <c r="AP287" s="1">
        <v>9</v>
      </c>
      <c r="AQ287" s="1">
        <v>0</v>
      </c>
      <c r="AR287" s="1">
        <v>4.6100000000000003</v>
      </c>
      <c r="AS287" s="1">
        <v>169</v>
      </c>
      <c r="AT287" s="1">
        <v>181</v>
      </c>
      <c r="AU287" s="1">
        <v>208</v>
      </c>
      <c r="AV287" s="1">
        <v>10</v>
      </c>
      <c r="AW287" s="1">
        <v>7</v>
      </c>
      <c r="AX287" s="1">
        <v>15</v>
      </c>
      <c r="AY287" s="1">
        <v>5819</v>
      </c>
    </row>
    <row r="288" spans="1:51" x14ac:dyDescent="0.25">
      <c r="A288" s="2" t="s">
        <v>198</v>
      </c>
      <c r="B288" s="2">
        <v>2019</v>
      </c>
      <c r="C288" s="2">
        <v>1</v>
      </c>
      <c r="D288" s="2" t="s">
        <v>46</v>
      </c>
      <c r="E288" s="2" t="s">
        <v>41</v>
      </c>
      <c r="F288" s="2">
        <v>5</v>
      </c>
      <c r="G288" s="2">
        <v>5</v>
      </c>
      <c r="H288" s="2">
        <v>16</v>
      </c>
      <c r="I288" s="2">
        <v>13</v>
      </c>
      <c r="J288" s="2">
        <v>0</v>
      </c>
      <c r="K288" s="2">
        <v>0</v>
      </c>
      <c r="L288" s="2">
        <v>0</v>
      </c>
      <c r="M288" s="2">
        <v>234</v>
      </c>
      <c r="N288" s="2">
        <v>75</v>
      </c>
      <c r="O288" s="2">
        <v>38</v>
      </c>
      <c r="P288" s="2">
        <v>12</v>
      </c>
      <c r="Q288" s="2">
        <v>29</v>
      </c>
      <c r="R288" s="2">
        <v>63</v>
      </c>
      <c r="S288" s="2">
        <v>0.249</v>
      </c>
      <c r="T288" s="2">
        <v>0</v>
      </c>
      <c r="U288" s="2">
        <v>2</v>
      </c>
      <c r="V288" s="2">
        <v>5</v>
      </c>
      <c r="W288" s="2">
        <v>0</v>
      </c>
      <c r="X288" s="2">
        <v>335</v>
      </c>
      <c r="Y288" s="2">
        <v>0</v>
      </c>
      <c r="Z288" s="2">
        <v>43</v>
      </c>
      <c r="AA288" s="2">
        <v>0</v>
      </c>
      <c r="AB288" s="2">
        <v>0</v>
      </c>
      <c r="AC288" s="2">
        <v>7</v>
      </c>
      <c r="AD288" s="2" t="s">
        <v>491</v>
      </c>
      <c r="AE288" s="2"/>
      <c r="AF288" s="2">
        <v>234</v>
      </c>
      <c r="AG288" s="2" t="s">
        <v>1131</v>
      </c>
      <c r="AH288" s="2" t="s">
        <v>1331</v>
      </c>
      <c r="AI288" s="2" t="s">
        <v>26</v>
      </c>
      <c r="AJ288" s="2">
        <v>1.3333333333333333</v>
      </c>
      <c r="AK288" s="2">
        <v>7.2692307692307692</v>
      </c>
      <c r="AL288" s="2">
        <v>14.625</v>
      </c>
      <c r="AM288" s="2">
        <v>58</v>
      </c>
      <c r="AN288" s="2">
        <v>20</v>
      </c>
      <c r="AO288" s="2" t="s">
        <v>1332</v>
      </c>
      <c r="AP288" s="2">
        <v>5</v>
      </c>
      <c r="AQ288" s="2">
        <v>0</v>
      </c>
      <c r="AR288" s="2">
        <v>4.38</v>
      </c>
      <c r="AS288" s="2">
        <v>166</v>
      </c>
      <c r="AT288" s="2">
        <v>179</v>
      </c>
      <c r="AU288" s="2">
        <v>205</v>
      </c>
      <c r="AV288" s="2">
        <v>7</v>
      </c>
      <c r="AW288" s="2">
        <v>5</v>
      </c>
      <c r="AX288" s="2">
        <v>15</v>
      </c>
      <c r="AY288" s="2">
        <v>5820</v>
      </c>
    </row>
    <row r="289" spans="1:51" x14ac:dyDescent="0.25">
      <c r="A289" s="2" t="s">
        <v>199</v>
      </c>
      <c r="B289" s="2">
        <v>2019</v>
      </c>
      <c r="C289" s="2">
        <v>1</v>
      </c>
      <c r="D289" s="2" t="s">
        <v>46</v>
      </c>
      <c r="E289" s="2" t="s">
        <v>41</v>
      </c>
      <c r="F289" s="2">
        <v>3</v>
      </c>
      <c r="G289" s="2">
        <v>6</v>
      </c>
      <c r="H289" s="2">
        <v>37</v>
      </c>
      <c r="I289" s="2">
        <v>7</v>
      </c>
      <c r="J289" s="2">
        <v>0</v>
      </c>
      <c r="K289" s="2">
        <v>0</v>
      </c>
      <c r="L289" s="2">
        <v>0</v>
      </c>
      <c r="M289" s="2">
        <v>219</v>
      </c>
      <c r="N289" s="2">
        <v>73</v>
      </c>
      <c r="O289" s="2">
        <v>50</v>
      </c>
      <c r="P289" s="2">
        <v>13</v>
      </c>
      <c r="Q289" s="2">
        <v>31</v>
      </c>
      <c r="R289" s="2">
        <v>69</v>
      </c>
      <c r="S289" s="2">
        <v>0.255</v>
      </c>
      <c r="T289" s="2">
        <v>1</v>
      </c>
      <c r="U289" s="2">
        <v>6</v>
      </c>
      <c r="V289" s="2">
        <v>6</v>
      </c>
      <c r="W289" s="2">
        <v>0</v>
      </c>
      <c r="X289" s="2">
        <v>325</v>
      </c>
      <c r="Y289" s="2">
        <v>8</v>
      </c>
      <c r="Z289" s="2">
        <v>51</v>
      </c>
      <c r="AA289" s="2">
        <v>0</v>
      </c>
      <c r="AB289" s="2">
        <v>2</v>
      </c>
      <c r="AC289" s="2">
        <v>5</v>
      </c>
      <c r="AD289" s="2" t="s">
        <v>492</v>
      </c>
      <c r="AE289" s="2"/>
      <c r="AF289" s="2">
        <v>219</v>
      </c>
      <c r="AG289" s="2" t="s">
        <v>1333</v>
      </c>
      <c r="AH289" s="2" t="s">
        <v>1334</v>
      </c>
      <c r="AI289" s="2" t="s">
        <v>6</v>
      </c>
      <c r="AJ289" s="2">
        <v>1.4246575342465753</v>
      </c>
      <c r="AK289" s="2">
        <v>8.506849315068493</v>
      </c>
      <c r="AL289" s="2">
        <v>5.9189189189189193</v>
      </c>
      <c r="AM289" s="2">
        <v>58</v>
      </c>
      <c r="AN289" s="2">
        <v>21</v>
      </c>
      <c r="AO289" s="2" t="s">
        <v>1334</v>
      </c>
      <c r="AP289" s="2">
        <v>4</v>
      </c>
      <c r="AQ289" s="2">
        <v>1</v>
      </c>
      <c r="AR289" s="2">
        <v>6.16</v>
      </c>
      <c r="AS289" s="2">
        <v>170</v>
      </c>
      <c r="AT289" s="2">
        <v>182</v>
      </c>
      <c r="AU289" s="2">
        <v>209</v>
      </c>
      <c r="AV289" s="2">
        <v>4</v>
      </c>
      <c r="AW289" s="2">
        <v>6</v>
      </c>
      <c r="AX289" s="2">
        <v>15</v>
      </c>
      <c r="AY289" s="2">
        <v>5821</v>
      </c>
    </row>
    <row r="290" spans="1:51" x14ac:dyDescent="0.25">
      <c r="A290" s="2" t="s">
        <v>200</v>
      </c>
      <c r="B290" s="2">
        <v>2019</v>
      </c>
      <c r="C290" s="2">
        <v>1</v>
      </c>
      <c r="D290" s="2" t="s">
        <v>46</v>
      </c>
      <c r="E290" s="2" t="s">
        <v>41</v>
      </c>
      <c r="F290" s="2">
        <v>1</v>
      </c>
      <c r="G290" s="2">
        <v>2</v>
      </c>
      <c r="H290" s="2">
        <v>58</v>
      </c>
      <c r="I290" s="2">
        <v>4</v>
      </c>
      <c r="J290" s="2">
        <v>0</v>
      </c>
      <c r="K290" s="2">
        <v>0</v>
      </c>
      <c r="L290" s="2">
        <v>5</v>
      </c>
      <c r="M290" s="2">
        <v>182</v>
      </c>
      <c r="N290" s="2">
        <v>61</v>
      </c>
      <c r="O290" s="2">
        <v>33</v>
      </c>
      <c r="P290" s="2">
        <v>8</v>
      </c>
      <c r="Q290" s="2">
        <v>40</v>
      </c>
      <c r="R290" s="2">
        <v>67</v>
      </c>
      <c r="S290" s="2">
        <v>0.25600000000000001</v>
      </c>
      <c r="T290" s="2">
        <v>3</v>
      </c>
      <c r="U290" s="2">
        <v>7</v>
      </c>
      <c r="V290" s="2">
        <v>3</v>
      </c>
      <c r="W290" s="2">
        <v>0</v>
      </c>
      <c r="X290" s="2">
        <v>285</v>
      </c>
      <c r="Y290" s="2">
        <v>18</v>
      </c>
      <c r="Z290" s="2">
        <v>36</v>
      </c>
      <c r="AA290" s="2">
        <v>2</v>
      </c>
      <c r="AB290" s="2">
        <v>2</v>
      </c>
      <c r="AC290" s="2">
        <v>4</v>
      </c>
      <c r="AD290" s="2" t="s">
        <v>493</v>
      </c>
      <c r="AE290" s="2"/>
      <c r="AF290" s="2">
        <v>182</v>
      </c>
      <c r="AG290" s="2" t="s">
        <v>1252</v>
      </c>
      <c r="AH290" s="2" t="s">
        <v>1335</v>
      </c>
      <c r="AI290" s="2" t="s">
        <v>26</v>
      </c>
      <c r="AJ290" s="2">
        <v>1.6648351648351649</v>
      </c>
      <c r="AK290" s="2">
        <v>9.9395604395604398</v>
      </c>
      <c r="AL290" s="2">
        <v>3.1379310344827585</v>
      </c>
      <c r="AM290" s="2">
        <v>58</v>
      </c>
      <c r="AN290" s="2">
        <v>22</v>
      </c>
      <c r="AO290" s="2" t="s">
        <v>1336</v>
      </c>
      <c r="AP290" s="2">
        <v>2</v>
      </c>
      <c r="AQ290" s="2">
        <v>0</v>
      </c>
      <c r="AR290" s="2">
        <v>4.9000000000000004</v>
      </c>
      <c r="AS290" s="2">
        <v>173</v>
      </c>
      <c r="AT290" s="2">
        <v>185</v>
      </c>
      <c r="AU290" s="2">
        <v>212</v>
      </c>
      <c r="AV290" s="2">
        <v>3</v>
      </c>
      <c r="AW290" s="2">
        <v>2</v>
      </c>
      <c r="AX290" s="2">
        <v>15</v>
      </c>
      <c r="AY290" s="2">
        <v>5822</v>
      </c>
    </row>
    <row r="291" spans="1:51" x14ac:dyDescent="0.25">
      <c r="A291" s="2" t="s">
        <v>201</v>
      </c>
      <c r="B291" s="2">
        <v>2019</v>
      </c>
      <c r="C291" s="2">
        <v>1</v>
      </c>
      <c r="D291" s="2" t="s">
        <v>46</v>
      </c>
      <c r="E291" s="2" t="s">
        <v>41</v>
      </c>
      <c r="F291" s="2">
        <v>2</v>
      </c>
      <c r="G291" s="2">
        <v>5</v>
      </c>
      <c r="H291" s="2">
        <v>12</v>
      </c>
      <c r="I291" s="2">
        <v>12</v>
      </c>
      <c r="J291" s="2">
        <v>0</v>
      </c>
      <c r="K291" s="2">
        <v>0</v>
      </c>
      <c r="L291" s="2">
        <v>0</v>
      </c>
      <c r="M291" s="2">
        <v>177</v>
      </c>
      <c r="N291" s="2">
        <v>72</v>
      </c>
      <c r="O291" s="2">
        <v>43</v>
      </c>
      <c r="P291" s="2">
        <v>13</v>
      </c>
      <c r="Q291" s="2">
        <v>16</v>
      </c>
      <c r="R291" s="2">
        <v>39</v>
      </c>
      <c r="S291" s="2">
        <v>0.30599999999999999</v>
      </c>
      <c r="T291" s="2">
        <v>1</v>
      </c>
      <c r="U291" s="2">
        <v>1</v>
      </c>
      <c r="V291" s="2">
        <v>1</v>
      </c>
      <c r="W291" s="2">
        <v>0</v>
      </c>
      <c r="X291" s="2">
        <v>254</v>
      </c>
      <c r="Y291" s="2">
        <v>0</v>
      </c>
      <c r="Z291" s="2">
        <v>44</v>
      </c>
      <c r="AA291" s="2">
        <v>0</v>
      </c>
      <c r="AB291" s="2">
        <v>1</v>
      </c>
      <c r="AC291" s="2">
        <v>8</v>
      </c>
      <c r="AD291" s="2" t="s">
        <v>494</v>
      </c>
      <c r="AE291" s="2"/>
      <c r="AF291" s="2">
        <v>177</v>
      </c>
      <c r="AG291" s="2" t="s">
        <v>1337</v>
      </c>
      <c r="AH291" s="2" t="s">
        <v>1338</v>
      </c>
      <c r="AI291" s="2" t="s">
        <v>26</v>
      </c>
      <c r="AJ291" s="2">
        <v>1.4915254237288136</v>
      </c>
      <c r="AK291" s="2">
        <v>5.9491525423728815</v>
      </c>
      <c r="AL291" s="2">
        <v>14.75</v>
      </c>
      <c r="AM291" s="2">
        <v>58</v>
      </c>
      <c r="AN291" s="2">
        <v>23</v>
      </c>
      <c r="AO291" s="2" t="s">
        <v>1338</v>
      </c>
      <c r="AP291" s="2">
        <v>3</v>
      </c>
      <c r="AQ291" s="2">
        <v>0</v>
      </c>
      <c r="AR291" s="2">
        <v>6.56</v>
      </c>
      <c r="AS291" s="2">
        <v>159</v>
      </c>
      <c r="AT291" s="2">
        <v>174</v>
      </c>
      <c r="AU291" s="2">
        <v>199</v>
      </c>
      <c r="AV291" s="2">
        <v>5</v>
      </c>
      <c r="AW291" s="2">
        <v>3</v>
      </c>
      <c r="AX291" s="2">
        <v>15</v>
      </c>
      <c r="AY291" s="2">
        <v>5823</v>
      </c>
    </row>
    <row r="292" spans="1:51" x14ac:dyDescent="0.25">
      <c r="A292" s="2" t="s">
        <v>60</v>
      </c>
      <c r="B292" s="2">
        <v>2019</v>
      </c>
      <c r="C292" s="2">
        <v>1</v>
      </c>
      <c r="D292" s="2" t="s">
        <v>61</v>
      </c>
      <c r="E292" s="2" t="s">
        <v>35</v>
      </c>
      <c r="F292" s="2">
        <v>14</v>
      </c>
      <c r="G292" s="2">
        <v>7</v>
      </c>
      <c r="H292" s="2">
        <v>33</v>
      </c>
      <c r="I292" s="2">
        <v>33</v>
      </c>
      <c r="J292" s="2">
        <v>1</v>
      </c>
      <c r="K292" s="2">
        <v>1</v>
      </c>
      <c r="L292" s="2">
        <v>0</v>
      </c>
      <c r="M292" s="2">
        <v>606</v>
      </c>
      <c r="N292" s="2">
        <v>169</v>
      </c>
      <c r="O292" s="2">
        <v>73</v>
      </c>
      <c r="P292" s="2">
        <v>24</v>
      </c>
      <c r="Q292" s="2">
        <v>70</v>
      </c>
      <c r="R292" s="2">
        <v>238</v>
      </c>
      <c r="S292" s="2">
        <v>0.22700000000000001</v>
      </c>
      <c r="T292" s="2">
        <v>2</v>
      </c>
      <c r="U292" s="2">
        <v>4</v>
      </c>
      <c r="V292" s="2">
        <v>3</v>
      </c>
      <c r="W292" s="2">
        <v>0</v>
      </c>
      <c r="X292" s="2">
        <v>835</v>
      </c>
      <c r="Y292" s="2">
        <v>0</v>
      </c>
      <c r="Z292" s="2">
        <v>81</v>
      </c>
      <c r="AA292" s="2">
        <v>8</v>
      </c>
      <c r="AB292" s="2">
        <v>8</v>
      </c>
      <c r="AC292" s="2">
        <v>14</v>
      </c>
      <c r="AD292" s="2" t="s">
        <v>377</v>
      </c>
      <c r="AE292" s="2"/>
      <c r="AF292" s="2"/>
      <c r="AG292" s="2" t="s">
        <v>1339</v>
      </c>
      <c r="AH292" s="1" t="s">
        <v>1340</v>
      </c>
      <c r="AI292" s="1" t="s">
        <v>6</v>
      </c>
      <c r="AJ292" s="1">
        <v>1.1831683168316831</v>
      </c>
      <c r="AK292" s="1">
        <v>10.603960396039604</v>
      </c>
      <c r="AL292" s="1">
        <v>18.363636363636363</v>
      </c>
      <c r="AM292" s="1">
        <v>55</v>
      </c>
      <c r="AN292" s="1">
        <v>14</v>
      </c>
      <c r="AO292" s="1" t="s">
        <v>1341</v>
      </c>
      <c r="AP292" s="1">
        <v>8</v>
      </c>
      <c r="AQ292" s="1">
        <v>1</v>
      </c>
      <c r="AR292" s="1">
        <v>3.25</v>
      </c>
      <c r="AS292" s="1">
        <v>174</v>
      </c>
      <c r="AT292" s="1">
        <v>186</v>
      </c>
      <c r="AU292" s="1">
        <v>213</v>
      </c>
      <c r="AV292" s="1">
        <v>6</v>
      </c>
      <c r="AW292" s="1">
        <v>9</v>
      </c>
      <c r="AX292" s="1">
        <v>51</v>
      </c>
      <c r="AY292" s="1">
        <v>5514</v>
      </c>
    </row>
    <row r="293" spans="1:51" x14ac:dyDescent="0.25">
      <c r="A293" s="2" t="s">
        <v>62</v>
      </c>
      <c r="B293" s="2">
        <v>2019</v>
      </c>
      <c r="C293" s="2">
        <v>1</v>
      </c>
      <c r="D293" s="2" t="s">
        <v>61</v>
      </c>
      <c r="E293" s="2" t="s">
        <v>35</v>
      </c>
      <c r="F293" s="2">
        <v>18</v>
      </c>
      <c r="G293" s="2">
        <v>6</v>
      </c>
      <c r="H293" s="2">
        <v>33</v>
      </c>
      <c r="I293" s="2">
        <v>33</v>
      </c>
      <c r="J293" s="2">
        <v>0</v>
      </c>
      <c r="K293" s="2">
        <v>0</v>
      </c>
      <c r="L293" s="2">
        <v>0</v>
      </c>
      <c r="M293" s="2">
        <v>627</v>
      </c>
      <c r="N293" s="2">
        <v>161</v>
      </c>
      <c r="O293" s="2">
        <v>77</v>
      </c>
      <c r="P293" s="2">
        <v>24</v>
      </c>
      <c r="Q293" s="2">
        <v>56</v>
      </c>
      <c r="R293" s="2">
        <v>251</v>
      </c>
      <c r="S293" s="2">
        <v>0.21</v>
      </c>
      <c r="T293" s="2">
        <v>4</v>
      </c>
      <c r="U293" s="2">
        <v>8</v>
      </c>
      <c r="V293" s="2">
        <v>10</v>
      </c>
      <c r="W293" s="2">
        <v>0</v>
      </c>
      <c r="X293" s="2">
        <v>841</v>
      </c>
      <c r="Y293" s="2">
        <v>0</v>
      </c>
      <c r="Z293" s="2">
        <v>79</v>
      </c>
      <c r="AA293" s="2">
        <v>3</v>
      </c>
      <c r="AB293" s="2">
        <v>4</v>
      </c>
      <c r="AC293" s="2">
        <v>14</v>
      </c>
      <c r="AD293" s="2" t="s">
        <v>378</v>
      </c>
      <c r="AE293" s="2"/>
      <c r="AF293" s="2"/>
      <c r="AG293" s="2" t="s">
        <v>1342</v>
      </c>
      <c r="AH293" s="1" t="s">
        <v>1343</v>
      </c>
      <c r="AI293" s="1" t="s">
        <v>26</v>
      </c>
      <c r="AJ293" s="1">
        <v>1.0382775119617225</v>
      </c>
      <c r="AK293" s="1">
        <v>10.808612440191387</v>
      </c>
      <c r="AL293" s="1">
        <v>19</v>
      </c>
      <c r="AM293" s="1">
        <v>55</v>
      </c>
      <c r="AN293" s="1">
        <v>15</v>
      </c>
      <c r="AO293" s="1" t="s">
        <v>1344</v>
      </c>
      <c r="AP293" s="1">
        <v>12</v>
      </c>
      <c r="AQ293" s="1">
        <v>0</v>
      </c>
      <c r="AR293" s="1">
        <v>3.32</v>
      </c>
      <c r="AS293" s="1">
        <v>174</v>
      </c>
      <c r="AT293" s="1">
        <v>186</v>
      </c>
      <c r="AU293" s="1">
        <v>213</v>
      </c>
      <c r="AV293" s="1">
        <v>11</v>
      </c>
      <c r="AW293" s="1">
        <v>7</v>
      </c>
      <c r="AX293" s="1">
        <v>52</v>
      </c>
      <c r="AY293" s="1">
        <v>5515</v>
      </c>
    </row>
    <row r="294" spans="1:51" x14ac:dyDescent="0.25">
      <c r="A294" s="2" t="s">
        <v>63</v>
      </c>
      <c r="B294" s="2">
        <v>2019</v>
      </c>
      <c r="C294" s="2">
        <v>1</v>
      </c>
      <c r="D294" s="2" t="s">
        <v>61</v>
      </c>
      <c r="E294" s="2" t="s">
        <v>35</v>
      </c>
      <c r="F294" s="2">
        <v>11</v>
      </c>
      <c r="G294" s="2">
        <v>8</v>
      </c>
      <c r="H294" s="2">
        <v>30</v>
      </c>
      <c r="I294" s="2">
        <v>30</v>
      </c>
      <c r="J294" s="2">
        <v>0</v>
      </c>
      <c r="K294" s="2">
        <v>0</v>
      </c>
      <c r="L294" s="2">
        <v>0</v>
      </c>
      <c r="M294" s="2">
        <v>498</v>
      </c>
      <c r="N294" s="2">
        <v>153</v>
      </c>
      <c r="O294" s="2">
        <v>71</v>
      </c>
      <c r="P294" s="2">
        <v>22</v>
      </c>
      <c r="Q294" s="2">
        <v>58</v>
      </c>
      <c r="R294" s="2">
        <v>134</v>
      </c>
      <c r="S294" s="2">
        <v>0.23599999999999999</v>
      </c>
      <c r="T294" s="2">
        <v>10</v>
      </c>
      <c r="U294" s="2">
        <v>1</v>
      </c>
      <c r="V294" s="2">
        <v>4</v>
      </c>
      <c r="W294" s="2">
        <v>3</v>
      </c>
      <c r="X294" s="2">
        <v>712</v>
      </c>
      <c r="Y294" s="2">
        <v>0</v>
      </c>
      <c r="Z294" s="2">
        <v>77</v>
      </c>
      <c r="AA294" s="2">
        <v>1</v>
      </c>
      <c r="AB294" s="2">
        <v>2</v>
      </c>
      <c r="AC294" s="2">
        <v>7</v>
      </c>
      <c r="AD294" s="2" t="s">
        <v>379</v>
      </c>
      <c r="AE294" s="2"/>
      <c r="AF294" s="2"/>
      <c r="AG294" s="2" t="s">
        <v>1345</v>
      </c>
      <c r="AH294" s="1" t="s">
        <v>1322</v>
      </c>
      <c r="AI294" s="1" t="s">
        <v>26</v>
      </c>
      <c r="AJ294" s="1">
        <v>1.2710843373493976</v>
      </c>
      <c r="AK294" s="1">
        <v>7.2650602409638561</v>
      </c>
      <c r="AL294" s="1">
        <v>16.600000000000001</v>
      </c>
      <c r="AM294" s="1">
        <v>55</v>
      </c>
      <c r="AN294" s="1">
        <v>16</v>
      </c>
      <c r="AO294" s="1" t="s">
        <v>1322</v>
      </c>
      <c r="AP294" s="1">
        <v>6</v>
      </c>
      <c r="AQ294" s="1">
        <v>0</v>
      </c>
      <c r="AR294" s="1">
        <v>3.85</v>
      </c>
      <c r="AS294" s="1">
        <v>166</v>
      </c>
      <c r="AT294" s="1">
        <v>179</v>
      </c>
      <c r="AU294" s="1">
        <v>205</v>
      </c>
      <c r="AV294" s="1">
        <v>8</v>
      </c>
      <c r="AW294" s="1">
        <v>5</v>
      </c>
      <c r="AX294" s="1">
        <v>50</v>
      </c>
      <c r="AY294" s="1">
        <v>5516</v>
      </c>
    </row>
    <row r="295" spans="1:51" x14ac:dyDescent="0.25">
      <c r="A295" s="2" t="s">
        <v>64</v>
      </c>
      <c r="B295" s="2">
        <v>2019</v>
      </c>
      <c r="C295" s="2">
        <v>1</v>
      </c>
      <c r="D295" s="2" t="s">
        <v>61</v>
      </c>
      <c r="E295" s="2" t="s">
        <v>35</v>
      </c>
      <c r="F295" s="2">
        <v>11</v>
      </c>
      <c r="G295" s="2">
        <v>7</v>
      </c>
      <c r="H295" s="2">
        <v>27</v>
      </c>
      <c r="I295" s="2">
        <v>27</v>
      </c>
      <c r="J295" s="2">
        <v>0</v>
      </c>
      <c r="K295" s="2">
        <v>0</v>
      </c>
      <c r="L295" s="2">
        <v>0</v>
      </c>
      <c r="M295" s="2">
        <v>517</v>
      </c>
      <c r="N295" s="2">
        <v>144</v>
      </c>
      <c r="O295" s="2">
        <v>56</v>
      </c>
      <c r="P295" s="2">
        <v>18</v>
      </c>
      <c r="Q295" s="2">
        <v>33</v>
      </c>
      <c r="R295" s="2">
        <v>243</v>
      </c>
      <c r="S295" s="2">
        <v>0.222</v>
      </c>
      <c r="T295" s="2">
        <v>2</v>
      </c>
      <c r="U295" s="2">
        <v>0</v>
      </c>
      <c r="V295" s="2">
        <v>7</v>
      </c>
      <c r="W295" s="2">
        <v>0</v>
      </c>
      <c r="X295" s="2">
        <v>693</v>
      </c>
      <c r="Y295" s="2">
        <v>0</v>
      </c>
      <c r="Z295" s="2">
        <v>59</v>
      </c>
      <c r="AA295" s="2">
        <v>0</v>
      </c>
      <c r="AB295" s="2">
        <v>2</v>
      </c>
      <c r="AC295" s="2">
        <v>7</v>
      </c>
      <c r="AD295" s="2" t="s">
        <v>380</v>
      </c>
      <c r="AE295" s="2"/>
      <c r="AF295" s="2"/>
      <c r="AG295" s="2" t="s">
        <v>759</v>
      </c>
      <c r="AH295" s="1" t="s">
        <v>1346</v>
      </c>
      <c r="AI295" s="1" t="s">
        <v>26</v>
      </c>
      <c r="AJ295" s="1">
        <v>1.0270793036750483</v>
      </c>
      <c r="AK295" s="1">
        <v>12.690522243713731</v>
      </c>
      <c r="AL295" s="1">
        <v>19.148148148148149</v>
      </c>
      <c r="AM295" s="1">
        <v>55</v>
      </c>
      <c r="AN295" s="1">
        <v>17</v>
      </c>
      <c r="AO295" s="1" t="s">
        <v>1346</v>
      </c>
      <c r="AP295" s="1">
        <v>12</v>
      </c>
      <c r="AQ295" s="1">
        <v>0</v>
      </c>
      <c r="AR295" s="1">
        <v>2.92</v>
      </c>
      <c r="AS295" s="1">
        <v>174</v>
      </c>
      <c r="AT295" s="1">
        <v>189</v>
      </c>
      <c r="AU295" s="1">
        <v>215</v>
      </c>
      <c r="AV295" s="1">
        <v>11</v>
      </c>
      <c r="AW295" s="1">
        <v>7</v>
      </c>
      <c r="AX295" s="1">
        <v>52</v>
      </c>
      <c r="AY295" s="1">
        <v>5517</v>
      </c>
    </row>
    <row r="296" spans="1:51" x14ac:dyDescent="0.25">
      <c r="A296" s="2" t="s">
        <v>215</v>
      </c>
      <c r="B296" s="2">
        <v>2019</v>
      </c>
      <c r="C296" s="2">
        <v>1</v>
      </c>
      <c r="D296" s="2" t="s">
        <v>61</v>
      </c>
      <c r="E296" s="2" t="s">
        <v>35</v>
      </c>
      <c r="F296" s="2">
        <v>6</v>
      </c>
      <c r="G296" s="2">
        <v>5</v>
      </c>
      <c r="H296" s="2">
        <v>63</v>
      </c>
      <c r="I296" s="2">
        <v>0</v>
      </c>
      <c r="J296" s="2">
        <v>0</v>
      </c>
      <c r="K296" s="2">
        <v>0</v>
      </c>
      <c r="L296" s="2">
        <v>29</v>
      </c>
      <c r="M296" s="2">
        <v>180</v>
      </c>
      <c r="N296" s="2">
        <v>63</v>
      </c>
      <c r="O296" s="2">
        <v>27</v>
      </c>
      <c r="P296" s="2">
        <v>11</v>
      </c>
      <c r="Q296" s="2">
        <v>15</v>
      </c>
      <c r="R296" s="2">
        <v>66</v>
      </c>
      <c r="S296" s="2">
        <v>0.26</v>
      </c>
      <c r="T296" s="2">
        <v>2</v>
      </c>
      <c r="U296" s="2">
        <v>0</v>
      </c>
      <c r="V296" s="2">
        <v>2</v>
      </c>
      <c r="W296" s="2">
        <v>0</v>
      </c>
      <c r="X296" s="2">
        <v>260</v>
      </c>
      <c r="Y296" s="2">
        <v>55</v>
      </c>
      <c r="Z296" s="2">
        <v>27</v>
      </c>
      <c r="AA296" s="2">
        <v>1</v>
      </c>
      <c r="AB296" s="2">
        <v>0</v>
      </c>
      <c r="AC296" s="2">
        <v>0</v>
      </c>
      <c r="AD296" s="2" t="s">
        <v>508</v>
      </c>
      <c r="AE296" s="2" t="s">
        <v>215</v>
      </c>
      <c r="AF296" s="2">
        <v>1000</v>
      </c>
      <c r="AG296" s="2" t="s">
        <v>773</v>
      </c>
      <c r="AH296" s="1" t="s">
        <v>1347</v>
      </c>
      <c r="AI296" s="1" t="s">
        <v>6</v>
      </c>
      <c r="AJ296" s="1">
        <v>1.3</v>
      </c>
      <c r="AK296" s="1">
        <v>9.9</v>
      </c>
      <c r="AL296" s="1">
        <v>2.8571428571428572</v>
      </c>
      <c r="AM296" s="1">
        <v>55</v>
      </c>
      <c r="AN296" s="1">
        <v>18</v>
      </c>
      <c r="AO296" s="1" t="s">
        <v>1348</v>
      </c>
      <c r="AP296" s="1">
        <v>6</v>
      </c>
      <c r="AQ296" s="1">
        <v>1</v>
      </c>
      <c r="AR296" s="1">
        <v>4.05</v>
      </c>
      <c r="AS296" s="1">
        <v>173</v>
      </c>
      <c r="AT296" s="1">
        <v>185</v>
      </c>
      <c r="AU296" s="1">
        <v>212</v>
      </c>
      <c r="AV296" s="1">
        <v>5</v>
      </c>
      <c r="AW296" s="1">
        <v>8</v>
      </c>
      <c r="AX296" s="1">
        <v>15</v>
      </c>
      <c r="AY296" s="1">
        <v>5518</v>
      </c>
    </row>
    <row r="297" spans="1:51" x14ac:dyDescent="0.25">
      <c r="A297" s="2" t="s">
        <v>216</v>
      </c>
      <c r="B297" s="2">
        <v>2019</v>
      </c>
      <c r="C297" s="2">
        <v>1</v>
      </c>
      <c r="D297" s="2" t="s">
        <v>61</v>
      </c>
      <c r="E297" s="2" t="s">
        <v>35</v>
      </c>
      <c r="F297" s="2">
        <v>4</v>
      </c>
      <c r="G297" s="2">
        <v>2</v>
      </c>
      <c r="H297" s="2">
        <v>21</v>
      </c>
      <c r="I297" s="2">
        <v>12</v>
      </c>
      <c r="J297" s="2">
        <v>0</v>
      </c>
      <c r="K297" s="2">
        <v>0</v>
      </c>
      <c r="L297" s="2">
        <v>0</v>
      </c>
      <c r="M297" s="2">
        <v>234</v>
      </c>
      <c r="N297" s="2">
        <v>81</v>
      </c>
      <c r="O297" s="2">
        <v>39</v>
      </c>
      <c r="P297" s="2">
        <v>11</v>
      </c>
      <c r="Q297" s="2">
        <v>33</v>
      </c>
      <c r="R297" s="2">
        <v>41</v>
      </c>
      <c r="S297" s="2">
        <v>0.27600000000000002</v>
      </c>
      <c r="T297" s="2">
        <v>2</v>
      </c>
      <c r="U297" s="2">
        <v>1</v>
      </c>
      <c r="V297" s="2">
        <v>2</v>
      </c>
      <c r="W297" s="2">
        <v>0</v>
      </c>
      <c r="X297" s="2">
        <v>334</v>
      </c>
      <c r="Y297" s="2">
        <v>3</v>
      </c>
      <c r="Z297" s="2">
        <v>39</v>
      </c>
      <c r="AA297" s="2">
        <v>4</v>
      </c>
      <c r="AB297" s="2">
        <v>2</v>
      </c>
      <c r="AC297" s="2">
        <v>12</v>
      </c>
      <c r="AD297" s="2" t="s">
        <v>509</v>
      </c>
      <c r="AE297" s="2"/>
      <c r="AF297" s="2">
        <v>234</v>
      </c>
      <c r="AG297" s="2" t="s">
        <v>1349</v>
      </c>
      <c r="AH297" s="1" t="s">
        <v>1350</v>
      </c>
      <c r="AI297" s="1" t="s">
        <v>26</v>
      </c>
      <c r="AJ297" s="1">
        <v>1.4615384615384615</v>
      </c>
      <c r="AK297" s="1">
        <v>4.7307692307692308</v>
      </c>
      <c r="AL297" s="1">
        <v>11.142857142857142</v>
      </c>
      <c r="AM297" s="1">
        <v>55</v>
      </c>
      <c r="AN297" s="1">
        <v>19</v>
      </c>
      <c r="AO297" s="1" t="s">
        <v>1351</v>
      </c>
      <c r="AP297" s="1">
        <v>4</v>
      </c>
      <c r="AQ297" s="1">
        <v>0</v>
      </c>
      <c r="AR297" s="1">
        <v>4.5</v>
      </c>
      <c r="AS297" s="1">
        <v>152</v>
      </c>
      <c r="AT297" s="1">
        <v>169</v>
      </c>
      <c r="AU297" s="1">
        <v>192</v>
      </c>
      <c r="AV297" s="1">
        <v>5</v>
      </c>
      <c r="AW297" s="1">
        <v>4</v>
      </c>
      <c r="AX297" s="1">
        <v>15</v>
      </c>
      <c r="AY297" s="1">
        <v>5519</v>
      </c>
    </row>
    <row r="298" spans="1:51" x14ac:dyDescent="0.25">
      <c r="A298" s="2" t="s">
        <v>217</v>
      </c>
      <c r="B298" s="2">
        <v>2019</v>
      </c>
      <c r="C298" s="2">
        <v>1</v>
      </c>
      <c r="D298" s="2" t="s">
        <v>61</v>
      </c>
      <c r="E298" s="2" t="s">
        <v>35</v>
      </c>
      <c r="F298" s="2">
        <v>6</v>
      </c>
      <c r="G298" s="2">
        <v>9</v>
      </c>
      <c r="H298" s="2">
        <v>78</v>
      </c>
      <c r="I298" s="2">
        <v>0</v>
      </c>
      <c r="J298" s="2">
        <v>0</v>
      </c>
      <c r="K298" s="2">
        <v>0</v>
      </c>
      <c r="L298" s="2">
        <v>1</v>
      </c>
      <c r="M298" s="2">
        <v>214</v>
      </c>
      <c r="N298" s="2">
        <v>64</v>
      </c>
      <c r="O298" s="2">
        <v>36</v>
      </c>
      <c r="P298" s="2">
        <v>5</v>
      </c>
      <c r="Q298" s="2">
        <v>26</v>
      </c>
      <c r="R298" s="2">
        <v>81</v>
      </c>
      <c r="S298" s="2">
        <v>0.24199999999999999</v>
      </c>
      <c r="T298" s="2">
        <v>3</v>
      </c>
      <c r="U298" s="2">
        <v>2</v>
      </c>
      <c r="V298" s="2">
        <v>3</v>
      </c>
      <c r="W298" s="2">
        <v>1</v>
      </c>
      <c r="X298" s="2">
        <v>296</v>
      </c>
      <c r="Y298" s="2">
        <v>10</v>
      </c>
      <c r="Z298" s="2">
        <v>36</v>
      </c>
      <c r="AA298" s="2">
        <v>0</v>
      </c>
      <c r="AB298" s="2">
        <v>3</v>
      </c>
      <c r="AC298" s="2">
        <v>5</v>
      </c>
      <c r="AD298" s="2" t="s">
        <v>510</v>
      </c>
      <c r="AE298" s="2"/>
      <c r="AF298" s="2">
        <v>214</v>
      </c>
      <c r="AG298" s="2" t="s">
        <v>1352</v>
      </c>
      <c r="AH298" s="1" t="s">
        <v>1353</v>
      </c>
      <c r="AI298" s="1" t="s">
        <v>26</v>
      </c>
      <c r="AJ298" s="1">
        <v>1.2616822429906542</v>
      </c>
      <c r="AK298" s="1">
        <v>10.2196261682243</v>
      </c>
      <c r="AL298" s="1">
        <v>2.7435897435897436</v>
      </c>
      <c r="AM298" s="1">
        <v>55</v>
      </c>
      <c r="AN298" s="1">
        <v>20</v>
      </c>
      <c r="AO298" s="1" t="s">
        <v>1354</v>
      </c>
      <c r="AP298" s="1">
        <v>6</v>
      </c>
      <c r="AQ298" s="1">
        <v>0</v>
      </c>
      <c r="AR298" s="1">
        <v>4.54</v>
      </c>
      <c r="AS298" s="1">
        <v>174</v>
      </c>
      <c r="AT298" s="1">
        <v>185</v>
      </c>
      <c r="AU298" s="1">
        <v>212</v>
      </c>
      <c r="AV298" s="1">
        <v>8</v>
      </c>
      <c r="AW298" s="1">
        <v>5</v>
      </c>
      <c r="AX298" s="1">
        <v>15</v>
      </c>
      <c r="AY298" s="1">
        <v>5520</v>
      </c>
    </row>
    <row r="299" spans="1:51" x14ac:dyDescent="0.25">
      <c r="A299" s="2" t="s">
        <v>218</v>
      </c>
      <c r="B299" s="2">
        <v>2019</v>
      </c>
      <c r="C299" s="2">
        <v>1</v>
      </c>
      <c r="D299" s="2" t="s">
        <v>61</v>
      </c>
      <c r="E299" s="2" t="s">
        <v>35</v>
      </c>
      <c r="F299" s="2">
        <v>4</v>
      </c>
      <c r="G299" s="2">
        <v>4</v>
      </c>
      <c r="H299" s="2">
        <v>27</v>
      </c>
      <c r="I299" s="2">
        <v>9</v>
      </c>
      <c r="J299" s="2">
        <v>0</v>
      </c>
      <c r="K299" s="2">
        <v>0</v>
      </c>
      <c r="L299" s="2">
        <v>0</v>
      </c>
      <c r="M299" s="2">
        <v>192</v>
      </c>
      <c r="N299" s="2">
        <v>74</v>
      </c>
      <c r="O299" s="2">
        <v>39</v>
      </c>
      <c r="P299" s="2">
        <v>7</v>
      </c>
      <c r="Q299" s="2">
        <v>33</v>
      </c>
      <c r="R299" s="2">
        <v>57</v>
      </c>
      <c r="S299" s="2">
        <v>0.29099999999999998</v>
      </c>
      <c r="T299" s="2">
        <v>1</v>
      </c>
      <c r="U299" s="2">
        <v>2</v>
      </c>
      <c r="V299" s="2">
        <v>4</v>
      </c>
      <c r="W299" s="2">
        <v>0</v>
      </c>
      <c r="X299" s="2">
        <v>295</v>
      </c>
      <c r="Y299" s="2">
        <v>3</v>
      </c>
      <c r="Z299" s="2">
        <v>41</v>
      </c>
      <c r="AA299" s="2">
        <v>3</v>
      </c>
      <c r="AB299" s="2">
        <v>1</v>
      </c>
      <c r="AC299" s="2">
        <v>7</v>
      </c>
      <c r="AD299" s="2" t="s">
        <v>511</v>
      </c>
      <c r="AE299" s="2"/>
      <c r="AF299" s="2">
        <v>192</v>
      </c>
      <c r="AG299" s="2" t="s">
        <v>949</v>
      </c>
      <c r="AH299" s="1" t="s">
        <v>840</v>
      </c>
      <c r="AI299" s="1" t="s">
        <v>26</v>
      </c>
      <c r="AJ299" s="1">
        <v>1.671875</v>
      </c>
      <c r="AK299" s="1">
        <v>8.015625</v>
      </c>
      <c r="AL299" s="1">
        <v>7.1111111111111107</v>
      </c>
      <c r="AM299" s="1">
        <v>55</v>
      </c>
      <c r="AN299" s="1">
        <v>21</v>
      </c>
      <c r="AO299" s="1" t="s">
        <v>1355</v>
      </c>
      <c r="AP299" s="1">
        <v>2</v>
      </c>
      <c r="AQ299" s="1">
        <v>0</v>
      </c>
      <c r="AR299" s="1">
        <v>5.48</v>
      </c>
      <c r="AS299" s="1">
        <v>169</v>
      </c>
      <c r="AT299" s="1">
        <v>181</v>
      </c>
      <c r="AU299" s="1">
        <v>207</v>
      </c>
      <c r="AV299" s="1">
        <v>3</v>
      </c>
      <c r="AW299" s="1">
        <v>2</v>
      </c>
      <c r="AX299" s="1">
        <v>15</v>
      </c>
      <c r="AY299" s="1">
        <v>5521</v>
      </c>
    </row>
    <row r="300" spans="1:51" x14ac:dyDescent="0.25">
      <c r="A300" s="2" t="s">
        <v>219</v>
      </c>
      <c r="B300" s="2">
        <v>2019</v>
      </c>
      <c r="C300" s="2">
        <v>2</v>
      </c>
      <c r="D300" s="2" t="s">
        <v>61</v>
      </c>
      <c r="E300" s="2" t="s">
        <v>35</v>
      </c>
      <c r="F300" s="2">
        <v>3</v>
      </c>
      <c r="G300" s="2">
        <v>1</v>
      </c>
      <c r="H300" s="2">
        <v>40</v>
      </c>
      <c r="I300" s="2">
        <v>0</v>
      </c>
      <c r="J300" s="2">
        <v>0</v>
      </c>
      <c r="K300" s="2">
        <v>0</v>
      </c>
      <c r="L300" s="2">
        <v>1</v>
      </c>
      <c r="M300" s="2">
        <v>161</v>
      </c>
      <c r="N300" s="2">
        <v>55</v>
      </c>
      <c r="O300" s="2">
        <v>29</v>
      </c>
      <c r="P300" s="2">
        <v>9</v>
      </c>
      <c r="Q300" s="2">
        <v>12</v>
      </c>
      <c r="R300" s="2">
        <v>42</v>
      </c>
      <c r="S300" s="2">
        <v>0.25600000000000001</v>
      </c>
      <c r="T300" s="2">
        <v>2</v>
      </c>
      <c r="U300" s="2">
        <v>3</v>
      </c>
      <c r="V300" s="2">
        <v>0</v>
      </c>
      <c r="W300" s="2">
        <v>0</v>
      </c>
      <c r="X300" s="2">
        <v>228</v>
      </c>
      <c r="Y300" s="2">
        <v>15</v>
      </c>
      <c r="Z300" s="2">
        <v>30</v>
      </c>
      <c r="AA300" s="2">
        <v>0</v>
      </c>
      <c r="AB300" s="2">
        <v>1</v>
      </c>
      <c r="AC300" s="2">
        <v>1</v>
      </c>
      <c r="AD300" s="2" t="s">
        <v>512</v>
      </c>
      <c r="AE300" s="2"/>
      <c r="AF300" s="2">
        <v>161</v>
      </c>
      <c r="AG300" s="2" t="s">
        <v>1356</v>
      </c>
      <c r="AH300" s="2" t="s">
        <v>1085</v>
      </c>
      <c r="AI300" s="2" t="s">
        <v>26</v>
      </c>
      <c r="AJ300" s="2">
        <v>1.2484472049689441</v>
      </c>
      <c r="AK300" s="2">
        <v>7.0434782608695654</v>
      </c>
      <c r="AL300" s="2">
        <v>4.0250000000000004</v>
      </c>
      <c r="AM300" s="2">
        <v>55</v>
      </c>
      <c r="AN300" s="2">
        <v>22</v>
      </c>
      <c r="AO300" s="2" t="s">
        <v>1086</v>
      </c>
      <c r="AP300" s="2">
        <v>7</v>
      </c>
      <c r="AQ300" s="2">
        <v>0</v>
      </c>
      <c r="AR300" s="2">
        <v>4.8600000000000003</v>
      </c>
      <c r="AS300" s="2">
        <v>165</v>
      </c>
      <c r="AT300" s="2">
        <v>178</v>
      </c>
      <c r="AU300" s="2">
        <v>204</v>
      </c>
      <c r="AV300" s="2">
        <v>8</v>
      </c>
      <c r="AW300" s="2">
        <v>5</v>
      </c>
      <c r="AX300" s="2">
        <v>15</v>
      </c>
      <c r="AY300" s="2">
        <v>5522</v>
      </c>
    </row>
    <row r="301" spans="1:51" x14ac:dyDescent="0.25">
      <c r="A301" s="2" t="s">
        <v>513</v>
      </c>
      <c r="B301" s="2">
        <v>2019</v>
      </c>
      <c r="C301" s="2">
        <v>1</v>
      </c>
      <c r="D301" s="2" t="s">
        <v>61</v>
      </c>
      <c r="E301" s="2" t="s">
        <v>35</v>
      </c>
      <c r="F301" s="2">
        <v>2</v>
      </c>
      <c r="G301" s="2">
        <v>3</v>
      </c>
      <c r="H301" s="2">
        <v>52</v>
      </c>
      <c r="I301" s="2">
        <v>0</v>
      </c>
      <c r="J301" s="2">
        <v>0</v>
      </c>
      <c r="K301" s="2">
        <v>0</v>
      </c>
      <c r="L301" s="2">
        <v>0</v>
      </c>
      <c r="M301" s="2">
        <v>145</v>
      </c>
      <c r="N301" s="2">
        <v>32</v>
      </c>
      <c r="O301" s="2">
        <v>21</v>
      </c>
      <c r="P301" s="2">
        <v>6</v>
      </c>
      <c r="Q301" s="2">
        <v>38</v>
      </c>
      <c r="R301" s="2">
        <v>74</v>
      </c>
      <c r="S301" s="2">
        <v>0.188</v>
      </c>
      <c r="T301" s="2">
        <v>2</v>
      </c>
      <c r="U301" s="2">
        <v>7</v>
      </c>
      <c r="V301" s="2">
        <v>4</v>
      </c>
      <c r="W301" s="2">
        <v>0</v>
      </c>
      <c r="X301" s="2">
        <v>214</v>
      </c>
      <c r="Y301" s="2">
        <v>7</v>
      </c>
      <c r="Z301" s="2">
        <v>22</v>
      </c>
      <c r="AA301" s="2">
        <v>2</v>
      </c>
      <c r="AB301" s="2">
        <v>0</v>
      </c>
      <c r="AC301" s="2">
        <v>2</v>
      </c>
      <c r="AD301" s="2" t="s">
        <v>514</v>
      </c>
      <c r="AE301" s="2"/>
      <c r="AF301" s="2">
        <v>145</v>
      </c>
      <c r="AG301" s="2" t="s">
        <v>882</v>
      </c>
      <c r="AH301" s="2" t="s">
        <v>1357</v>
      </c>
      <c r="AI301" s="2" t="s">
        <v>26</v>
      </c>
      <c r="AJ301" s="2">
        <v>1.4482758620689655</v>
      </c>
      <c r="AK301" s="2">
        <v>13.779310344827586</v>
      </c>
      <c r="AL301" s="2">
        <v>2.7884615384615383</v>
      </c>
      <c r="AM301" s="2">
        <v>55</v>
      </c>
      <c r="AN301" s="2">
        <v>23</v>
      </c>
      <c r="AO301" s="2" t="s">
        <v>1358</v>
      </c>
      <c r="AP301" s="2">
        <v>4</v>
      </c>
      <c r="AQ301" s="2">
        <v>0</v>
      </c>
      <c r="AR301" s="2">
        <v>3.91</v>
      </c>
      <c r="AS301" s="2">
        <v>172</v>
      </c>
      <c r="AT301" s="2">
        <v>190</v>
      </c>
      <c r="AU301" s="2">
        <v>216</v>
      </c>
      <c r="AV301" s="2">
        <v>6</v>
      </c>
      <c r="AW301" s="2">
        <v>4</v>
      </c>
      <c r="AX301" s="2">
        <v>15</v>
      </c>
      <c r="AY301" s="2">
        <v>5523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82.7109375" bestFit="1" customWidth="1"/>
  </cols>
  <sheetData>
    <row r="1" spans="1:1" ht="15.75" thickBot="1" x14ac:dyDescent="0.3">
      <c r="A1" s="4" t="s">
        <v>1761</v>
      </c>
    </row>
    <row r="2" spans="1:1" x14ac:dyDescent="0.25">
      <c r="A2" s="5" t="str">
        <f ca="1">LEFT(CELL("filename",$A$2),FIND("[",CELL("filename",$A$2),1)-1)</f>
        <v>C:\ribeye3-modifier\19\bb\baseballdatabank-master\core\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1"/>
  <sheetViews>
    <sheetView topLeftCell="AA1" workbookViewId="0">
      <selection sqref="A1:AP421"/>
    </sheetView>
  </sheetViews>
  <sheetFormatPr defaultRowHeight="15" x14ac:dyDescent="0.25"/>
  <cols>
    <col min="1" max="1" width="11.7109375" bestFit="1" customWidth="1"/>
    <col min="2" max="2" width="9" bestFit="1" customWidth="1"/>
    <col min="3" max="3" width="7.28515625" bestFit="1" customWidth="1"/>
    <col min="4" max="4" width="9.7109375" bestFit="1" customWidth="1"/>
    <col min="5" max="5" width="6.7109375" bestFit="1" customWidth="1"/>
    <col min="6" max="6" width="4.7109375" bestFit="1" customWidth="1"/>
    <col min="7" max="7" width="5.7109375" bestFit="1" customWidth="1"/>
    <col min="8" max="8" width="4.42578125" bestFit="1" customWidth="1"/>
    <col min="9" max="9" width="4.5703125" bestFit="1" customWidth="1"/>
    <col min="10" max="11" width="5.42578125" bestFit="1" customWidth="1"/>
    <col min="12" max="12" width="6.140625" bestFit="1" customWidth="1"/>
    <col min="13" max="14" width="5.42578125" bestFit="1" customWidth="1"/>
    <col min="15" max="15" width="5.5703125" bestFit="1" customWidth="1"/>
    <col min="16" max="16" width="5.7109375" bestFit="1" customWidth="1"/>
    <col min="17" max="17" width="6.140625" bestFit="1" customWidth="1"/>
    <col min="18" max="18" width="6.85546875" bestFit="1" customWidth="1"/>
    <col min="19" max="19" width="5.5703125" bestFit="1" customWidth="1"/>
    <col min="20" max="20" width="5.28515625" bestFit="1" customWidth="1"/>
    <col min="21" max="21" width="7.7109375" bestFit="1" customWidth="1"/>
    <col min="22" max="22" width="15.7109375" bestFit="1" customWidth="1"/>
    <col min="23" max="23" width="10" bestFit="1" customWidth="1"/>
    <col min="24" max="24" width="5.7109375" bestFit="1" customWidth="1"/>
    <col min="25" max="25" width="5.42578125" bestFit="1" customWidth="1"/>
    <col min="26" max="28" width="12" bestFit="1" customWidth="1"/>
    <col min="29" max="29" width="13.85546875" bestFit="1" customWidth="1"/>
    <col min="30" max="30" width="19.140625" bestFit="1" customWidth="1"/>
    <col min="31" max="31" width="18.7109375" bestFit="1" customWidth="1"/>
    <col min="32" max="32" width="7.42578125" bestFit="1" customWidth="1"/>
    <col min="33" max="33" width="8.28515625" bestFit="1" customWidth="1"/>
    <col min="34" max="34" width="10.7109375" bestFit="1" customWidth="1"/>
    <col min="35" max="35" width="9.140625" bestFit="1" customWidth="1"/>
    <col min="36" max="36" width="7.28515625" bestFit="1" customWidth="1"/>
    <col min="37" max="37" width="5.7109375" bestFit="1" customWidth="1"/>
    <col min="38" max="38" width="10" bestFit="1" customWidth="1"/>
    <col min="39" max="39" width="9" bestFit="1" customWidth="1"/>
    <col min="40" max="40" width="8.85546875" bestFit="1" customWidth="1"/>
    <col min="41" max="41" width="10.42578125" bestFit="1" customWidth="1"/>
    <col min="42" max="42" width="9.140625" bestFit="1" customWidth="1"/>
    <col min="43" max="43" width="8.85546875" bestFit="1" customWidth="1"/>
  </cols>
  <sheetData>
    <row r="1" spans="1:4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1359</v>
      </c>
      <c r="H1" s="3" t="s">
        <v>26</v>
      </c>
      <c r="I1" s="3" t="s">
        <v>13</v>
      </c>
      <c r="J1" s="3" t="s">
        <v>1360</v>
      </c>
      <c r="K1" s="3" t="s">
        <v>1361</v>
      </c>
      <c r="L1" s="3" t="s">
        <v>1362</v>
      </c>
      <c r="M1" s="3" t="s">
        <v>1363</v>
      </c>
      <c r="N1" s="3" t="s">
        <v>1364</v>
      </c>
      <c r="O1" s="3" t="s">
        <v>16</v>
      </c>
      <c r="P1" s="3" t="s">
        <v>17</v>
      </c>
      <c r="Q1" s="3" t="s">
        <v>20</v>
      </c>
      <c r="R1" s="3" t="s">
        <v>22</v>
      </c>
      <c r="S1" s="3" t="s">
        <v>27</v>
      </c>
      <c r="T1" s="3" t="s">
        <v>28</v>
      </c>
      <c r="U1" s="3" t="s">
        <v>29</v>
      </c>
      <c r="V1" s="3" t="s">
        <v>356</v>
      </c>
      <c r="W1" s="3" t="s">
        <v>1453</v>
      </c>
      <c r="X1" s="3" t="s">
        <v>1760</v>
      </c>
      <c r="Y1" s="3" t="s">
        <v>687</v>
      </c>
      <c r="Z1" s="3" t="s">
        <v>1762</v>
      </c>
      <c r="AA1" s="3" t="s">
        <v>1763</v>
      </c>
      <c r="AB1" s="3" t="s">
        <v>1764</v>
      </c>
      <c r="AC1" s="3" t="s">
        <v>1767</v>
      </c>
      <c r="AD1" s="3" t="s">
        <v>729</v>
      </c>
      <c r="AE1" s="3" t="s">
        <v>730</v>
      </c>
      <c r="AF1" s="3" t="s">
        <v>728</v>
      </c>
      <c r="AG1" s="3" t="s">
        <v>30</v>
      </c>
      <c r="AH1" s="3" t="s">
        <v>731</v>
      </c>
      <c r="AI1" s="3" t="s">
        <v>696</v>
      </c>
      <c r="AJ1" s="3" t="s">
        <v>1768</v>
      </c>
      <c r="AK1" s="3" t="s">
        <v>15</v>
      </c>
      <c r="AL1" s="3" t="s">
        <v>1769</v>
      </c>
      <c r="AM1" s="3" t="s">
        <v>2930</v>
      </c>
      <c r="AN1" s="3" t="s">
        <v>2972</v>
      </c>
      <c r="AO1" s="3" t="s">
        <v>2973</v>
      </c>
      <c r="AP1" s="3" t="s">
        <v>2974</v>
      </c>
      <c r="AQ1" s="3" t="s">
        <v>2991</v>
      </c>
    </row>
    <row r="2" spans="1:43" x14ac:dyDescent="0.25">
      <c r="A2" s="3" t="s">
        <v>1519</v>
      </c>
      <c r="B2" s="3">
        <v>2019</v>
      </c>
      <c r="C2" s="3">
        <v>1</v>
      </c>
      <c r="D2" s="3" t="s">
        <v>61</v>
      </c>
      <c r="E2" s="3" t="s">
        <v>35</v>
      </c>
      <c r="F2" s="3">
        <v>122</v>
      </c>
      <c r="G2" s="3">
        <v>521</v>
      </c>
      <c r="H2" s="3">
        <v>96</v>
      </c>
      <c r="I2" s="3">
        <v>155</v>
      </c>
      <c r="J2" s="3">
        <v>37</v>
      </c>
      <c r="K2" s="3">
        <v>5</v>
      </c>
      <c r="L2" s="3">
        <v>57</v>
      </c>
      <c r="M2" s="3">
        <v>35</v>
      </c>
      <c r="N2" s="3">
        <v>5</v>
      </c>
      <c r="O2" s="3">
        <v>43</v>
      </c>
      <c r="P2" s="3">
        <v>113</v>
      </c>
      <c r="Q2" s="3">
        <v>2</v>
      </c>
      <c r="R2" s="3">
        <v>3</v>
      </c>
      <c r="S2" s="3">
        <v>0</v>
      </c>
      <c r="T2" s="3">
        <v>2</v>
      </c>
      <c r="U2" s="3">
        <v>10</v>
      </c>
      <c r="V2" s="3" t="s">
        <v>2495</v>
      </c>
      <c r="W2" s="3" t="s">
        <v>1455</v>
      </c>
      <c r="X2" s="3">
        <v>569</v>
      </c>
      <c r="Y2" s="3">
        <v>259</v>
      </c>
      <c r="Z2" s="3">
        <v>0.35325131810193322</v>
      </c>
      <c r="AA2" s="3">
        <v>0.49712092130518232</v>
      </c>
      <c r="AB2" s="3">
        <v>0.85037223940711559</v>
      </c>
      <c r="AC2" s="3" t="s">
        <v>26</v>
      </c>
      <c r="AD2" s="3" t="s">
        <v>1770</v>
      </c>
      <c r="AE2" s="3" t="s">
        <v>1771</v>
      </c>
      <c r="AF2" s="3">
        <v>55</v>
      </c>
      <c r="AG2" s="3">
        <v>0</v>
      </c>
      <c r="AH2" s="3" t="s">
        <v>1772</v>
      </c>
      <c r="AI2" s="3">
        <v>0</v>
      </c>
      <c r="AJ2" s="3">
        <v>298</v>
      </c>
      <c r="AK2" s="3">
        <v>19</v>
      </c>
      <c r="AL2" s="3">
        <v>12</v>
      </c>
      <c r="AM2" s="3">
        <v>813</v>
      </c>
      <c r="AN2" s="3">
        <v>144</v>
      </c>
      <c r="AO2" s="3">
        <v>1</v>
      </c>
      <c r="AP2" s="3">
        <v>0</v>
      </c>
      <c r="AQ2" s="3">
        <v>5500</v>
      </c>
    </row>
    <row r="3" spans="1:43" x14ac:dyDescent="0.25">
      <c r="A3" s="3" t="s">
        <v>1629</v>
      </c>
      <c r="B3" s="3">
        <v>2019</v>
      </c>
      <c r="C3" s="3">
        <v>2</v>
      </c>
      <c r="D3" s="3" t="s">
        <v>61</v>
      </c>
      <c r="E3" s="3" t="s">
        <v>35</v>
      </c>
      <c r="F3" s="3">
        <v>38</v>
      </c>
      <c r="G3" s="3">
        <v>124</v>
      </c>
      <c r="H3" s="3">
        <v>24</v>
      </c>
      <c r="I3" s="3">
        <v>40</v>
      </c>
      <c r="J3" s="3">
        <v>10</v>
      </c>
      <c r="K3" s="3">
        <v>1</v>
      </c>
      <c r="L3" s="3">
        <v>40</v>
      </c>
      <c r="M3" s="3">
        <v>0</v>
      </c>
      <c r="N3" s="3">
        <v>0</v>
      </c>
      <c r="O3" s="3">
        <v>19</v>
      </c>
      <c r="P3" s="3">
        <v>18</v>
      </c>
      <c r="Q3" s="3">
        <v>1</v>
      </c>
      <c r="R3" s="3">
        <v>0</v>
      </c>
      <c r="S3" s="3">
        <v>0</v>
      </c>
      <c r="T3" s="3">
        <v>3</v>
      </c>
      <c r="U3" s="3">
        <v>3</v>
      </c>
      <c r="V3" s="3" t="s">
        <v>2503</v>
      </c>
      <c r="W3" s="3" t="s">
        <v>1455</v>
      </c>
      <c r="X3" s="3">
        <v>146</v>
      </c>
      <c r="Y3" s="3">
        <v>70</v>
      </c>
      <c r="Z3" s="3">
        <v>0.4041095890410959</v>
      </c>
      <c r="AA3" s="3">
        <v>0.56451612903225812</v>
      </c>
      <c r="AB3" s="3">
        <v>0.96862571807335396</v>
      </c>
      <c r="AC3" s="3" t="s">
        <v>1773</v>
      </c>
      <c r="AD3" s="3" t="s">
        <v>1774</v>
      </c>
      <c r="AE3" s="3" t="s">
        <v>1775</v>
      </c>
      <c r="AF3" s="3">
        <v>55</v>
      </c>
      <c r="AG3" s="3">
        <v>1</v>
      </c>
      <c r="AH3" s="3" t="s">
        <v>1775</v>
      </c>
      <c r="AI3" s="3">
        <v>0</v>
      </c>
      <c r="AJ3" s="3">
        <v>323</v>
      </c>
      <c r="AK3" s="3">
        <v>6</v>
      </c>
      <c r="AL3" s="3">
        <v>7</v>
      </c>
      <c r="AM3" s="3">
        <v>757</v>
      </c>
      <c r="AN3" s="3">
        <v>120</v>
      </c>
      <c r="AO3" s="3">
        <v>1</v>
      </c>
      <c r="AP3" s="3">
        <v>1</v>
      </c>
      <c r="AQ3" s="3">
        <v>5501</v>
      </c>
    </row>
    <row r="4" spans="1:43" x14ac:dyDescent="0.25">
      <c r="A4" s="3" t="s">
        <v>1520</v>
      </c>
      <c r="B4" s="3">
        <v>2019</v>
      </c>
      <c r="C4" s="3">
        <v>1</v>
      </c>
      <c r="D4" s="3" t="s">
        <v>61</v>
      </c>
      <c r="E4" s="3" t="s">
        <v>35</v>
      </c>
      <c r="F4" s="3">
        <v>121</v>
      </c>
      <c r="G4" s="3">
        <v>334</v>
      </c>
      <c r="H4" s="3">
        <v>61</v>
      </c>
      <c r="I4" s="3">
        <v>115</v>
      </c>
      <c r="J4" s="3">
        <v>23</v>
      </c>
      <c r="K4" s="3">
        <v>1</v>
      </c>
      <c r="L4" s="3">
        <v>62</v>
      </c>
      <c r="M4" s="3">
        <v>2</v>
      </c>
      <c r="N4" s="3">
        <v>1</v>
      </c>
      <c r="O4" s="3">
        <v>27</v>
      </c>
      <c r="P4" s="3">
        <v>49</v>
      </c>
      <c r="Q4" s="3">
        <v>1</v>
      </c>
      <c r="R4" s="3">
        <v>4</v>
      </c>
      <c r="S4" s="3">
        <v>0</v>
      </c>
      <c r="T4" s="3">
        <v>5</v>
      </c>
      <c r="U4" s="3">
        <v>11</v>
      </c>
      <c r="V4" s="3" t="s">
        <v>2497</v>
      </c>
      <c r="W4" s="3" t="s">
        <v>1455</v>
      </c>
      <c r="X4" s="3">
        <v>370</v>
      </c>
      <c r="Y4" s="3">
        <v>191</v>
      </c>
      <c r="Z4" s="3">
        <v>0.39459459459459462</v>
      </c>
      <c r="AA4" s="3">
        <v>0.57185628742514971</v>
      </c>
      <c r="AB4" s="3">
        <v>0.96645088201974438</v>
      </c>
      <c r="AC4" s="3" t="s">
        <v>26</v>
      </c>
      <c r="AD4" s="3" t="s">
        <v>1776</v>
      </c>
      <c r="AE4" s="3" t="s">
        <v>1777</v>
      </c>
      <c r="AF4" s="3">
        <v>55</v>
      </c>
      <c r="AG4" s="3">
        <v>2</v>
      </c>
      <c r="AH4" s="3" t="s">
        <v>1777</v>
      </c>
      <c r="AI4" s="3">
        <v>0</v>
      </c>
      <c r="AJ4" s="3">
        <v>344</v>
      </c>
      <c r="AK4" s="3">
        <v>17</v>
      </c>
      <c r="AL4" s="3">
        <v>3</v>
      </c>
      <c r="AM4" s="3">
        <v>812</v>
      </c>
      <c r="AN4" s="3">
        <v>122</v>
      </c>
      <c r="AO4" s="3">
        <v>1</v>
      </c>
      <c r="AP4" s="3">
        <v>0</v>
      </c>
      <c r="AQ4" s="3">
        <v>5502</v>
      </c>
    </row>
    <row r="5" spans="1:43" x14ac:dyDescent="0.25">
      <c r="A5" s="3" t="s">
        <v>1517</v>
      </c>
      <c r="B5" s="3">
        <v>2019</v>
      </c>
      <c r="C5" s="3">
        <v>1</v>
      </c>
      <c r="D5" s="3" t="s">
        <v>61</v>
      </c>
      <c r="E5" s="3" t="s">
        <v>35</v>
      </c>
      <c r="F5" s="3">
        <v>146</v>
      </c>
      <c r="G5" s="3">
        <v>545</v>
      </c>
      <c r="H5" s="3">
        <v>117</v>
      </c>
      <c r="I5" s="3">
        <v>174</v>
      </c>
      <c r="J5" s="3">
        <v>44</v>
      </c>
      <c r="K5" s="3">
        <v>3</v>
      </c>
      <c r="L5" s="3">
        <v>126</v>
      </c>
      <c r="M5" s="3">
        <v>5</v>
      </c>
      <c r="N5" s="3">
        <v>1</v>
      </c>
      <c r="O5" s="3">
        <v>80</v>
      </c>
      <c r="P5" s="3">
        <v>86</v>
      </c>
      <c r="Q5" s="3">
        <v>8</v>
      </c>
      <c r="R5" s="3">
        <v>12</v>
      </c>
      <c r="S5" s="3">
        <v>0</v>
      </c>
      <c r="T5" s="3">
        <v>9</v>
      </c>
      <c r="U5" s="3">
        <v>13</v>
      </c>
      <c r="V5" s="3" t="s">
        <v>2493</v>
      </c>
      <c r="W5" s="3" t="s">
        <v>1455</v>
      </c>
      <c r="X5" s="3">
        <v>646</v>
      </c>
      <c r="Y5" s="3">
        <v>326</v>
      </c>
      <c r="Z5" s="3">
        <v>0.41176470588235292</v>
      </c>
      <c r="AA5" s="3">
        <v>0.59816513761467893</v>
      </c>
      <c r="AB5" s="3">
        <v>1.0099298434970319</v>
      </c>
      <c r="AC5" s="3" t="s">
        <v>26</v>
      </c>
      <c r="AD5" s="3" t="s">
        <v>873</v>
      </c>
      <c r="AE5" s="3" t="s">
        <v>1778</v>
      </c>
      <c r="AF5" s="3">
        <v>55</v>
      </c>
      <c r="AG5" s="3">
        <v>3</v>
      </c>
      <c r="AH5" s="3" t="s">
        <v>1779</v>
      </c>
      <c r="AI5" s="3">
        <v>0</v>
      </c>
      <c r="AJ5" s="3">
        <v>319</v>
      </c>
      <c r="AK5" s="3">
        <v>34</v>
      </c>
      <c r="AL5" s="3">
        <v>8</v>
      </c>
      <c r="AM5" s="3">
        <v>899</v>
      </c>
      <c r="AN5" s="3">
        <v>125</v>
      </c>
      <c r="AO5" s="3">
        <v>1</v>
      </c>
      <c r="AP5" s="3">
        <v>0</v>
      </c>
      <c r="AQ5" s="3">
        <v>5503</v>
      </c>
    </row>
    <row r="6" spans="1:43" x14ac:dyDescent="0.25">
      <c r="A6" s="3" t="s">
        <v>1516</v>
      </c>
      <c r="B6" s="3">
        <v>2019</v>
      </c>
      <c r="C6" s="3">
        <v>1</v>
      </c>
      <c r="D6" s="3" t="s">
        <v>61</v>
      </c>
      <c r="E6" s="3" t="s">
        <v>35</v>
      </c>
      <c r="F6" s="3">
        <v>150</v>
      </c>
      <c r="G6" s="3">
        <v>542</v>
      </c>
      <c r="H6" s="3">
        <v>110</v>
      </c>
      <c r="I6" s="3">
        <v>153</v>
      </c>
      <c r="J6" s="3">
        <v>32</v>
      </c>
      <c r="K6" s="3">
        <v>5</v>
      </c>
      <c r="L6" s="3">
        <v>110</v>
      </c>
      <c r="M6" s="3">
        <v>12</v>
      </c>
      <c r="N6" s="3">
        <v>1</v>
      </c>
      <c r="O6" s="3">
        <v>108</v>
      </c>
      <c r="P6" s="3">
        <v>132</v>
      </c>
      <c r="Q6" s="3">
        <v>3</v>
      </c>
      <c r="R6" s="3">
        <v>3</v>
      </c>
      <c r="S6" s="3">
        <v>0</v>
      </c>
      <c r="T6" s="3">
        <v>6</v>
      </c>
      <c r="U6" s="3">
        <v>11</v>
      </c>
      <c r="V6" s="3" t="s">
        <v>2491</v>
      </c>
      <c r="W6" s="3" t="s">
        <v>1456</v>
      </c>
      <c r="X6" s="3">
        <v>659</v>
      </c>
      <c r="Y6" s="3">
        <v>297</v>
      </c>
      <c r="Z6" s="3">
        <v>0.40060698027314112</v>
      </c>
      <c r="AA6" s="3">
        <v>0.54797047970479706</v>
      </c>
      <c r="AB6" s="3">
        <v>0.94857745997793819</v>
      </c>
      <c r="AC6" s="3" t="s">
        <v>6</v>
      </c>
      <c r="AD6" s="3" t="s">
        <v>1780</v>
      </c>
      <c r="AE6" s="3" t="s">
        <v>954</v>
      </c>
      <c r="AF6" s="3">
        <v>55</v>
      </c>
      <c r="AG6" s="3">
        <v>4</v>
      </c>
      <c r="AH6" s="3" t="s">
        <v>1781</v>
      </c>
      <c r="AI6" s="3">
        <v>1</v>
      </c>
      <c r="AJ6" s="3">
        <v>282</v>
      </c>
      <c r="AK6" s="3">
        <v>34</v>
      </c>
      <c r="AL6" s="3">
        <v>15</v>
      </c>
      <c r="AM6" s="3">
        <v>893</v>
      </c>
      <c r="AN6" s="3">
        <v>131</v>
      </c>
      <c r="AO6" s="3">
        <v>2</v>
      </c>
      <c r="AP6" s="3">
        <v>0</v>
      </c>
      <c r="AQ6" s="3">
        <v>5504</v>
      </c>
    </row>
    <row r="7" spans="1:43" x14ac:dyDescent="0.25">
      <c r="A7" s="3" t="s">
        <v>1524</v>
      </c>
      <c r="B7" s="3">
        <v>2019</v>
      </c>
      <c r="C7" s="3">
        <v>1</v>
      </c>
      <c r="D7" s="3" t="s">
        <v>61</v>
      </c>
      <c r="E7" s="3" t="s">
        <v>35</v>
      </c>
      <c r="F7" s="3">
        <v>85</v>
      </c>
      <c r="G7" s="3">
        <v>280</v>
      </c>
      <c r="H7" s="3">
        <v>37</v>
      </c>
      <c r="I7" s="3">
        <v>74</v>
      </c>
      <c r="J7" s="3">
        <v>11</v>
      </c>
      <c r="K7" s="3">
        <v>0</v>
      </c>
      <c r="L7" s="3">
        <v>63</v>
      </c>
      <c r="M7" s="3">
        <v>0</v>
      </c>
      <c r="N7" s="3">
        <v>1</v>
      </c>
      <c r="O7" s="3">
        <v>20</v>
      </c>
      <c r="P7" s="3">
        <v>36</v>
      </c>
      <c r="Q7" s="3">
        <v>1</v>
      </c>
      <c r="R7" s="3">
        <v>6</v>
      </c>
      <c r="S7" s="3">
        <v>0</v>
      </c>
      <c r="T7" s="3">
        <v>3</v>
      </c>
      <c r="U7" s="3">
        <v>10</v>
      </c>
      <c r="V7" s="3" t="s">
        <v>2500</v>
      </c>
      <c r="W7" s="3" t="s">
        <v>1458</v>
      </c>
      <c r="X7" s="3">
        <v>309</v>
      </c>
      <c r="Y7" s="3">
        <v>136</v>
      </c>
      <c r="Z7" s="3">
        <v>0.32362459546925565</v>
      </c>
      <c r="AA7" s="3">
        <v>0.48571428571428571</v>
      </c>
      <c r="AB7" s="3">
        <v>0.80933888118354136</v>
      </c>
      <c r="AC7" s="3" t="s">
        <v>26</v>
      </c>
      <c r="AD7" s="3" t="s">
        <v>1782</v>
      </c>
      <c r="AE7" s="3" t="s">
        <v>1783</v>
      </c>
      <c r="AF7" s="3">
        <v>55</v>
      </c>
      <c r="AG7" s="3">
        <v>5</v>
      </c>
      <c r="AH7" s="3" t="s">
        <v>1784</v>
      </c>
      <c r="AI7" s="3">
        <v>0</v>
      </c>
      <c r="AJ7" s="3">
        <v>264</v>
      </c>
      <c r="AK7" s="3">
        <v>17</v>
      </c>
      <c r="AL7" s="3">
        <v>18</v>
      </c>
      <c r="AM7" s="3">
        <v>802</v>
      </c>
      <c r="AN7" s="3">
        <v>120</v>
      </c>
      <c r="AO7" s="3">
        <v>0</v>
      </c>
      <c r="AP7" s="3">
        <v>0</v>
      </c>
      <c r="AQ7" s="3">
        <v>5505</v>
      </c>
    </row>
    <row r="8" spans="1:43" x14ac:dyDescent="0.25">
      <c r="A8" s="3" t="s">
        <v>1515</v>
      </c>
      <c r="B8" s="3">
        <v>2019</v>
      </c>
      <c r="C8" s="3">
        <v>1</v>
      </c>
      <c r="D8" s="3" t="s">
        <v>61</v>
      </c>
      <c r="E8" s="3" t="s">
        <v>35</v>
      </c>
      <c r="F8" s="3">
        <v>151</v>
      </c>
      <c r="G8" s="3">
        <v>566</v>
      </c>
      <c r="H8" s="3">
        <v>103</v>
      </c>
      <c r="I8" s="3">
        <v>158</v>
      </c>
      <c r="J8" s="3">
        <v>25</v>
      </c>
      <c r="K8" s="3">
        <v>7</v>
      </c>
      <c r="L8" s="3">
        <v>49</v>
      </c>
      <c r="M8" s="3">
        <v>15</v>
      </c>
      <c r="N8" s="3">
        <v>3</v>
      </c>
      <c r="O8" s="3">
        <v>65</v>
      </c>
      <c r="P8" s="3">
        <v>106</v>
      </c>
      <c r="Q8" s="3">
        <v>0</v>
      </c>
      <c r="R8" s="3">
        <v>13</v>
      </c>
      <c r="S8" s="3">
        <v>9</v>
      </c>
      <c r="T8" s="3">
        <v>3</v>
      </c>
      <c r="U8" s="3">
        <v>8</v>
      </c>
      <c r="V8" s="3" t="s">
        <v>2492</v>
      </c>
      <c r="W8" s="3" t="s">
        <v>1456</v>
      </c>
      <c r="X8" s="3">
        <v>656</v>
      </c>
      <c r="Y8" s="3">
        <v>242</v>
      </c>
      <c r="Z8" s="3">
        <v>0.3597560975609756</v>
      </c>
      <c r="AA8" s="3">
        <v>0.42756183745583037</v>
      </c>
      <c r="AB8" s="3">
        <v>0.78731793501680603</v>
      </c>
      <c r="AC8" s="3" t="s">
        <v>6</v>
      </c>
      <c r="AD8" s="3" t="s">
        <v>905</v>
      </c>
      <c r="AE8" s="3" t="s">
        <v>1785</v>
      </c>
      <c r="AF8" s="3">
        <v>55</v>
      </c>
      <c r="AG8" s="3">
        <v>6</v>
      </c>
      <c r="AH8" s="3" t="s">
        <v>1786</v>
      </c>
      <c r="AI8" s="3">
        <v>1</v>
      </c>
      <c r="AJ8" s="3">
        <v>279</v>
      </c>
      <c r="AK8" s="3">
        <v>15</v>
      </c>
      <c r="AL8" s="3">
        <v>16</v>
      </c>
      <c r="AM8" s="3">
        <v>785</v>
      </c>
      <c r="AN8" s="3">
        <v>133</v>
      </c>
      <c r="AO8" s="3">
        <v>2</v>
      </c>
      <c r="AP8" s="3">
        <v>0</v>
      </c>
      <c r="AQ8" s="3">
        <v>5506</v>
      </c>
    </row>
    <row r="9" spans="1:43" x14ac:dyDescent="0.25">
      <c r="A9" s="3" t="s">
        <v>1518</v>
      </c>
      <c r="B9" s="3">
        <v>2019</v>
      </c>
      <c r="C9" s="3">
        <v>1</v>
      </c>
      <c r="D9" s="3" t="s">
        <v>61</v>
      </c>
      <c r="E9" s="3" t="s">
        <v>35</v>
      </c>
      <c r="F9" s="3">
        <v>135</v>
      </c>
      <c r="G9" s="3">
        <v>416</v>
      </c>
      <c r="H9" s="3">
        <v>54</v>
      </c>
      <c r="I9" s="3">
        <v>99</v>
      </c>
      <c r="J9" s="3">
        <v>20</v>
      </c>
      <c r="K9" s="3">
        <v>0</v>
      </c>
      <c r="L9" s="3">
        <v>50</v>
      </c>
      <c r="M9" s="3">
        <v>3</v>
      </c>
      <c r="N9" s="3">
        <v>4</v>
      </c>
      <c r="O9" s="3">
        <v>61</v>
      </c>
      <c r="P9" s="3">
        <v>105</v>
      </c>
      <c r="Q9" s="3">
        <v>2</v>
      </c>
      <c r="R9" s="3">
        <v>4</v>
      </c>
      <c r="S9" s="3">
        <v>0</v>
      </c>
      <c r="T9" s="3">
        <v>1</v>
      </c>
      <c r="U9" s="3">
        <v>11</v>
      </c>
      <c r="V9" s="3" t="s">
        <v>2496</v>
      </c>
      <c r="W9" s="3" t="s">
        <v>1455</v>
      </c>
      <c r="X9" s="3">
        <v>482</v>
      </c>
      <c r="Y9" s="3">
        <v>179</v>
      </c>
      <c r="Z9" s="3">
        <v>0.34024896265560167</v>
      </c>
      <c r="AA9" s="3">
        <v>0.43028846153846156</v>
      </c>
      <c r="AB9" s="3">
        <v>0.77053742419406324</v>
      </c>
      <c r="AC9" s="3" t="s">
        <v>26</v>
      </c>
      <c r="AD9" s="3" t="s">
        <v>1787</v>
      </c>
      <c r="AE9" s="3" t="s">
        <v>1788</v>
      </c>
      <c r="AF9" s="3">
        <v>55</v>
      </c>
      <c r="AG9" s="3">
        <v>7</v>
      </c>
      <c r="AH9" s="3" t="s">
        <v>1789</v>
      </c>
      <c r="AI9" s="3">
        <v>0</v>
      </c>
      <c r="AJ9" s="3">
        <v>238</v>
      </c>
      <c r="AK9" s="3">
        <v>20</v>
      </c>
      <c r="AL9" s="3">
        <v>22</v>
      </c>
      <c r="AM9" s="3">
        <v>810</v>
      </c>
      <c r="AN9" s="3">
        <v>121</v>
      </c>
      <c r="AO9" s="3">
        <v>1</v>
      </c>
      <c r="AP9" s="3">
        <v>0</v>
      </c>
      <c r="AQ9" s="3">
        <v>5507</v>
      </c>
    </row>
    <row r="10" spans="1:43" x14ac:dyDescent="0.25">
      <c r="A10" s="3" t="s">
        <v>1523</v>
      </c>
      <c r="B10" s="3">
        <v>2019</v>
      </c>
      <c r="C10" s="3">
        <v>2</v>
      </c>
      <c r="D10" s="3" t="s">
        <v>61</v>
      </c>
      <c r="E10" s="3" t="s">
        <v>35</v>
      </c>
      <c r="F10" s="3">
        <v>89</v>
      </c>
      <c r="G10" s="3">
        <v>188</v>
      </c>
      <c r="H10" s="3">
        <v>30</v>
      </c>
      <c r="I10" s="3">
        <v>47</v>
      </c>
      <c r="J10" s="3">
        <v>11</v>
      </c>
      <c r="K10" s="3">
        <v>1</v>
      </c>
      <c r="L10" s="3">
        <v>42</v>
      </c>
      <c r="M10" s="3">
        <v>6</v>
      </c>
      <c r="N10" s="3">
        <v>2</v>
      </c>
      <c r="O10" s="3">
        <v>11</v>
      </c>
      <c r="P10" s="3">
        <v>41</v>
      </c>
      <c r="Q10" s="3">
        <v>1</v>
      </c>
      <c r="R10" s="3">
        <v>3</v>
      </c>
      <c r="S10" s="3">
        <v>1</v>
      </c>
      <c r="T10" s="3">
        <v>1</v>
      </c>
      <c r="U10" s="3">
        <v>7</v>
      </c>
      <c r="V10" s="3" t="s">
        <v>2501</v>
      </c>
      <c r="W10" s="3" t="s">
        <v>1456</v>
      </c>
      <c r="X10" s="3">
        <v>204</v>
      </c>
      <c r="Y10" s="3">
        <v>84</v>
      </c>
      <c r="Z10" s="3">
        <v>0.29901960784313725</v>
      </c>
      <c r="AA10" s="3">
        <v>0.44680851063829785</v>
      </c>
      <c r="AB10" s="3">
        <v>0.74582811848143504</v>
      </c>
      <c r="AC10" s="3" t="s">
        <v>6</v>
      </c>
      <c r="AD10" s="3" t="s">
        <v>1790</v>
      </c>
      <c r="AE10" s="3" t="s">
        <v>1791</v>
      </c>
      <c r="AF10" s="3">
        <v>55</v>
      </c>
      <c r="AG10" s="3">
        <v>8</v>
      </c>
      <c r="AH10" s="3" t="s">
        <v>1792</v>
      </c>
      <c r="AI10" s="3">
        <v>1</v>
      </c>
      <c r="AJ10" s="3">
        <v>250</v>
      </c>
      <c r="AK10" s="3">
        <v>8</v>
      </c>
      <c r="AL10" s="3">
        <v>21</v>
      </c>
      <c r="AM10" s="3">
        <v>753</v>
      </c>
      <c r="AN10" s="3">
        <v>124</v>
      </c>
      <c r="AO10" s="3">
        <v>2</v>
      </c>
      <c r="AP10" s="3">
        <v>0</v>
      </c>
      <c r="AQ10" s="3">
        <v>5508</v>
      </c>
    </row>
    <row r="11" spans="1:43" x14ac:dyDescent="0.25">
      <c r="A11" s="3" t="s">
        <v>1514</v>
      </c>
      <c r="B11" s="3">
        <v>2019</v>
      </c>
      <c r="C11" s="3">
        <v>1</v>
      </c>
      <c r="D11" s="3" t="s">
        <v>61</v>
      </c>
      <c r="E11" s="3" t="s">
        <v>35</v>
      </c>
      <c r="F11" s="3">
        <v>155</v>
      </c>
      <c r="G11" s="3">
        <v>546</v>
      </c>
      <c r="H11" s="3">
        <v>86</v>
      </c>
      <c r="I11" s="3">
        <v>139</v>
      </c>
      <c r="J11" s="3">
        <v>33</v>
      </c>
      <c r="K11" s="3">
        <v>3</v>
      </c>
      <c r="L11" s="3">
        <v>65</v>
      </c>
      <c r="M11" s="3">
        <v>28</v>
      </c>
      <c r="N11" s="3">
        <v>9</v>
      </c>
      <c r="O11" s="3">
        <v>35</v>
      </c>
      <c r="P11" s="3">
        <v>140</v>
      </c>
      <c r="Q11" s="3">
        <v>3</v>
      </c>
      <c r="R11" s="3">
        <v>25</v>
      </c>
      <c r="S11" s="3">
        <v>6</v>
      </c>
      <c r="T11" s="3">
        <v>5</v>
      </c>
      <c r="U11" s="3">
        <v>6</v>
      </c>
      <c r="V11" s="3" t="s">
        <v>2494</v>
      </c>
      <c r="W11" s="3" t="s">
        <v>1456</v>
      </c>
      <c r="X11" s="3">
        <v>617</v>
      </c>
      <c r="Y11" s="3">
        <v>229</v>
      </c>
      <c r="Z11" s="3">
        <v>0.32252836304700161</v>
      </c>
      <c r="AA11" s="3">
        <v>0.41941391941391942</v>
      </c>
      <c r="AB11" s="3">
        <v>0.74194228246092098</v>
      </c>
      <c r="AC11" s="3" t="s">
        <v>26</v>
      </c>
      <c r="AD11" s="3" t="s">
        <v>1793</v>
      </c>
      <c r="AE11" s="3" t="s">
        <v>1007</v>
      </c>
      <c r="AF11" s="3">
        <v>55</v>
      </c>
      <c r="AG11" s="3">
        <v>9</v>
      </c>
      <c r="AH11" s="3" t="s">
        <v>1794</v>
      </c>
      <c r="AI11" s="3">
        <v>0</v>
      </c>
      <c r="AJ11" s="3">
        <v>255</v>
      </c>
      <c r="AK11" s="3">
        <v>17</v>
      </c>
      <c r="AL11" s="3">
        <v>20</v>
      </c>
      <c r="AM11" s="3">
        <v>793</v>
      </c>
      <c r="AN11" s="3">
        <v>136</v>
      </c>
      <c r="AO11" s="3">
        <v>2</v>
      </c>
      <c r="AP11" s="3">
        <v>0</v>
      </c>
      <c r="AQ11" s="3">
        <v>5509</v>
      </c>
    </row>
    <row r="12" spans="1:43" x14ac:dyDescent="0.25">
      <c r="A12" s="3" t="s">
        <v>1521</v>
      </c>
      <c r="B12" s="3">
        <v>2019</v>
      </c>
      <c r="C12" s="3">
        <v>1</v>
      </c>
      <c r="D12" s="3" t="s">
        <v>61</v>
      </c>
      <c r="E12" s="3" t="s">
        <v>35</v>
      </c>
      <c r="F12" s="3">
        <v>111</v>
      </c>
      <c r="G12" s="3">
        <v>310</v>
      </c>
      <c r="H12" s="3">
        <v>42</v>
      </c>
      <c r="I12" s="3">
        <v>70</v>
      </c>
      <c r="J12" s="3">
        <v>14</v>
      </c>
      <c r="K12" s="3">
        <v>0</v>
      </c>
      <c r="L12" s="3">
        <v>56</v>
      </c>
      <c r="M12" s="3">
        <v>0</v>
      </c>
      <c r="N12" s="3">
        <v>0</v>
      </c>
      <c r="O12" s="3">
        <v>20</v>
      </c>
      <c r="P12" s="3">
        <v>115</v>
      </c>
      <c r="Q12" s="3">
        <v>1</v>
      </c>
      <c r="R12" s="3">
        <v>2</v>
      </c>
      <c r="S12" s="3">
        <v>0</v>
      </c>
      <c r="T12" s="3">
        <v>1</v>
      </c>
      <c r="U12" s="3">
        <v>7</v>
      </c>
      <c r="V12" s="3" t="s">
        <v>2499</v>
      </c>
      <c r="W12" s="3" t="s">
        <v>1455</v>
      </c>
      <c r="X12" s="3">
        <v>333</v>
      </c>
      <c r="Y12" s="3">
        <v>144</v>
      </c>
      <c r="Z12" s="3">
        <v>0.27627627627627627</v>
      </c>
      <c r="AA12" s="3">
        <v>0.46451612903225808</v>
      </c>
      <c r="AB12" s="3">
        <v>0.74079240530853441</v>
      </c>
      <c r="AC12" s="3" t="s">
        <v>6</v>
      </c>
      <c r="AD12" s="3" t="s">
        <v>749</v>
      </c>
      <c r="AE12" s="3" t="s">
        <v>1795</v>
      </c>
      <c r="AF12" s="3">
        <v>55</v>
      </c>
      <c r="AG12" s="3">
        <v>10</v>
      </c>
      <c r="AH12" s="3" t="s">
        <v>1796</v>
      </c>
      <c r="AI12" s="3">
        <v>1</v>
      </c>
      <c r="AJ12" s="3">
        <v>226</v>
      </c>
      <c r="AK12" s="3">
        <v>20</v>
      </c>
      <c r="AL12" s="3">
        <v>24</v>
      </c>
      <c r="AM12" s="3">
        <v>814</v>
      </c>
      <c r="AN12" s="3">
        <v>120</v>
      </c>
      <c r="AO12" s="3">
        <v>1</v>
      </c>
      <c r="AP12" s="3">
        <v>0</v>
      </c>
      <c r="AQ12" s="3">
        <v>5510</v>
      </c>
    </row>
    <row r="13" spans="1:43" x14ac:dyDescent="0.25">
      <c r="A13" s="3" t="s">
        <v>1759</v>
      </c>
      <c r="B13" s="3">
        <v>2019</v>
      </c>
      <c r="C13" s="3">
        <v>1</v>
      </c>
      <c r="D13" s="3" t="s">
        <v>61</v>
      </c>
      <c r="E13" s="3" t="s">
        <v>35</v>
      </c>
      <c r="F13" s="3">
        <v>52</v>
      </c>
      <c r="G13" s="3">
        <v>171</v>
      </c>
      <c r="H13" s="3">
        <v>20</v>
      </c>
      <c r="I13" s="3">
        <v>44</v>
      </c>
      <c r="J13" s="3">
        <v>9</v>
      </c>
      <c r="K13" s="3">
        <v>0</v>
      </c>
      <c r="L13" s="3">
        <v>27</v>
      </c>
      <c r="M13" s="3">
        <v>0</v>
      </c>
      <c r="N13" s="3">
        <v>0</v>
      </c>
      <c r="O13" s="3">
        <v>17</v>
      </c>
      <c r="P13" s="3">
        <v>39</v>
      </c>
      <c r="Q13" s="3">
        <v>0</v>
      </c>
      <c r="R13" s="3">
        <v>0</v>
      </c>
      <c r="S13" s="3">
        <v>0</v>
      </c>
      <c r="T13" s="3">
        <v>2</v>
      </c>
      <c r="U13" s="3">
        <v>4</v>
      </c>
      <c r="V13" s="3" t="s">
        <v>2502</v>
      </c>
      <c r="W13" s="3" t="s">
        <v>1455</v>
      </c>
      <c r="X13" s="3">
        <v>190</v>
      </c>
      <c r="Y13" s="3">
        <v>71</v>
      </c>
      <c r="Z13" s="3">
        <v>0.32105263157894737</v>
      </c>
      <c r="AA13" s="3">
        <v>0.41520467836257308</v>
      </c>
      <c r="AB13" s="3">
        <v>0.73625730994152039</v>
      </c>
      <c r="AC13" s="3" t="s">
        <v>26</v>
      </c>
      <c r="AD13" s="3" t="s">
        <v>716</v>
      </c>
      <c r="AE13" s="3" t="s">
        <v>1797</v>
      </c>
      <c r="AF13" s="3">
        <v>55</v>
      </c>
      <c r="AG13" s="3">
        <v>11</v>
      </c>
      <c r="AH13" s="3" t="s">
        <v>942</v>
      </c>
      <c r="AI13" s="3">
        <v>0</v>
      </c>
      <c r="AJ13" s="3">
        <v>257</v>
      </c>
      <c r="AK13" s="3">
        <v>6</v>
      </c>
      <c r="AL13" s="3">
        <v>19</v>
      </c>
      <c r="AM13" s="3">
        <v>738</v>
      </c>
      <c r="AN13" s="3">
        <v>120</v>
      </c>
      <c r="AO13" s="3">
        <v>1</v>
      </c>
      <c r="AP13" s="3">
        <v>0</v>
      </c>
      <c r="AQ13" s="3">
        <v>5511</v>
      </c>
    </row>
    <row r="14" spans="1:43" x14ac:dyDescent="0.25">
      <c r="A14" s="3" t="s">
        <v>1522</v>
      </c>
      <c r="B14" s="3">
        <v>2019</v>
      </c>
      <c r="C14" s="3">
        <v>1</v>
      </c>
      <c r="D14" s="3" t="s">
        <v>61</v>
      </c>
      <c r="E14" s="3" t="s">
        <v>35</v>
      </c>
      <c r="F14" s="3">
        <v>97</v>
      </c>
      <c r="G14" s="3">
        <v>314</v>
      </c>
      <c r="H14" s="3">
        <v>36</v>
      </c>
      <c r="I14" s="3">
        <v>70</v>
      </c>
      <c r="J14" s="3">
        <v>16</v>
      </c>
      <c r="K14" s="3">
        <v>0</v>
      </c>
      <c r="L14" s="3">
        <v>43</v>
      </c>
      <c r="M14" s="3">
        <v>2</v>
      </c>
      <c r="N14" s="3">
        <v>0</v>
      </c>
      <c r="O14" s="3">
        <v>38</v>
      </c>
      <c r="P14" s="3">
        <v>84</v>
      </c>
      <c r="Q14" s="3">
        <v>6</v>
      </c>
      <c r="R14" s="3">
        <v>5</v>
      </c>
      <c r="S14" s="3">
        <v>0</v>
      </c>
      <c r="T14" s="3">
        <v>1</v>
      </c>
      <c r="U14" s="3">
        <v>7</v>
      </c>
      <c r="V14" s="3" t="s">
        <v>2498</v>
      </c>
      <c r="W14" s="3" t="s">
        <v>1458</v>
      </c>
      <c r="X14" s="3">
        <v>358</v>
      </c>
      <c r="Y14" s="3">
        <v>122</v>
      </c>
      <c r="Z14" s="3">
        <v>0.31564245810055863</v>
      </c>
      <c r="AA14" s="3">
        <v>0.38853503184713378</v>
      </c>
      <c r="AB14" s="3">
        <v>0.70417748994769247</v>
      </c>
      <c r="AC14" s="3" t="s">
        <v>26</v>
      </c>
      <c r="AD14" s="3" t="s">
        <v>1798</v>
      </c>
      <c r="AE14" s="3" t="s">
        <v>1799</v>
      </c>
      <c r="AF14" s="3">
        <v>55</v>
      </c>
      <c r="AG14" s="3">
        <v>12</v>
      </c>
      <c r="AH14" s="3" t="s">
        <v>1800</v>
      </c>
      <c r="AI14" s="3">
        <v>0</v>
      </c>
      <c r="AJ14" s="3">
        <v>223</v>
      </c>
      <c r="AK14" s="3">
        <v>12</v>
      </c>
      <c r="AL14" s="3">
        <v>25</v>
      </c>
      <c r="AM14" s="3">
        <v>764</v>
      </c>
      <c r="AN14" s="3">
        <v>122</v>
      </c>
      <c r="AO14" s="3">
        <v>0</v>
      </c>
      <c r="AP14" s="3">
        <v>0</v>
      </c>
      <c r="AQ14" s="3">
        <v>5512</v>
      </c>
    </row>
    <row r="15" spans="1:43" x14ac:dyDescent="0.25">
      <c r="A15" s="3" t="s">
        <v>2504</v>
      </c>
      <c r="B15" s="3">
        <v>2019</v>
      </c>
      <c r="C15" s="3">
        <v>1</v>
      </c>
      <c r="D15" s="3" t="s">
        <v>61</v>
      </c>
      <c r="E15" s="3" t="s">
        <v>35</v>
      </c>
      <c r="F15" s="3">
        <v>43</v>
      </c>
      <c r="G15" s="3">
        <v>131</v>
      </c>
      <c r="H15" s="3">
        <v>15</v>
      </c>
      <c r="I15" s="3">
        <v>33</v>
      </c>
      <c r="J15" s="3">
        <v>2</v>
      </c>
      <c r="K15" s="3">
        <v>0</v>
      </c>
      <c r="L15" s="3">
        <v>8</v>
      </c>
      <c r="M15" s="3">
        <v>0</v>
      </c>
      <c r="N15" s="3">
        <v>1</v>
      </c>
      <c r="O15" s="3">
        <v>12</v>
      </c>
      <c r="P15" s="3">
        <v>29</v>
      </c>
      <c r="Q15" s="3">
        <v>3</v>
      </c>
      <c r="R15" s="3">
        <v>0</v>
      </c>
      <c r="S15" s="3">
        <v>1</v>
      </c>
      <c r="T15" s="3">
        <v>0</v>
      </c>
      <c r="U15" s="3">
        <v>2</v>
      </c>
      <c r="V15" s="3" t="s">
        <v>2505</v>
      </c>
      <c r="W15" s="3" t="s">
        <v>1455</v>
      </c>
      <c r="X15" s="3">
        <v>144</v>
      </c>
      <c r="Y15" s="3">
        <v>41</v>
      </c>
      <c r="Z15" s="3">
        <v>0.3125</v>
      </c>
      <c r="AA15" s="3">
        <v>0.31297709923664124</v>
      </c>
      <c r="AB15" s="3">
        <v>0.62547709923664119</v>
      </c>
      <c r="AC15" s="3" t="s">
        <v>1773</v>
      </c>
      <c r="AD15" s="3" t="s">
        <v>1323</v>
      </c>
      <c r="AE15" s="3" t="s">
        <v>2931</v>
      </c>
      <c r="AF15" s="3">
        <v>55</v>
      </c>
      <c r="AG15" s="3">
        <v>13</v>
      </c>
      <c r="AH15" s="3" t="s">
        <v>2932</v>
      </c>
      <c r="AI15" s="3">
        <v>0</v>
      </c>
      <c r="AJ15" s="3">
        <v>252</v>
      </c>
      <c r="AK15" s="3">
        <v>2</v>
      </c>
      <c r="AL15" s="3">
        <v>20</v>
      </c>
      <c r="AM15" s="3">
        <v>715</v>
      </c>
      <c r="AN15" s="3">
        <v>120</v>
      </c>
      <c r="AO15" s="3">
        <v>1</v>
      </c>
      <c r="AP15" s="3">
        <v>1</v>
      </c>
      <c r="AQ15" s="3">
        <v>5513</v>
      </c>
    </row>
    <row r="16" spans="1:43" x14ac:dyDescent="0.25">
      <c r="A16" s="3" t="s">
        <v>1434</v>
      </c>
      <c r="B16" s="3">
        <v>2019</v>
      </c>
      <c r="C16" s="3">
        <v>1</v>
      </c>
      <c r="D16" s="3" t="s">
        <v>46</v>
      </c>
      <c r="E16" s="3" t="s">
        <v>41</v>
      </c>
      <c r="F16" s="3">
        <v>100</v>
      </c>
      <c r="G16" s="3">
        <v>354</v>
      </c>
      <c r="H16" s="3">
        <v>66</v>
      </c>
      <c r="I16" s="3">
        <v>83</v>
      </c>
      <c r="J16" s="3">
        <v>17</v>
      </c>
      <c r="K16" s="3">
        <v>2</v>
      </c>
      <c r="L16" s="3">
        <v>48</v>
      </c>
      <c r="M16" s="3">
        <v>14</v>
      </c>
      <c r="N16" s="3">
        <v>0</v>
      </c>
      <c r="O16" s="3">
        <v>71</v>
      </c>
      <c r="P16" s="3">
        <v>123</v>
      </c>
      <c r="Q16" s="3">
        <v>0</v>
      </c>
      <c r="R16" s="3">
        <v>2</v>
      </c>
      <c r="S16" s="3">
        <v>0</v>
      </c>
      <c r="T16" s="3">
        <v>2</v>
      </c>
      <c r="U16" s="3">
        <v>0</v>
      </c>
      <c r="V16" s="3" t="s">
        <v>2512</v>
      </c>
      <c r="W16" s="3" t="s">
        <v>1455</v>
      </c>
      <c r="X16" s="3">
        <v>429</v>
      </c>
      <c r="Y16" s="3">
        <v>152</v>
      </c>
      <c r="Z16" s="3">
        <v>0.36363636363636365</v>
      </c>
      <c r="AA16" s="3">
        <v>0.42937853107344631</v>
      </c>
      <c r="AB16" s="3">
        <v>0.7930148947098099</v>
      </c>
      <c r="AC16" s="3" t="s">
        <v>6</v>
      </c>
      <c r="AD16" s="3" t="s">
        <v>1801</v>
      </c>
      <c r="AE16" s="3" t="s">
        <v>1802</v>
      </c>
      <c r="AF16" s="3">
        <v>58</v>
      </c>
      <c r="AG16" s="3">
        <v>0</v>
      </c>
      <c r="AH16" s="3" t="s">
        <v>1803</v>
      </c>
      <c r="AI16" s="3">
        <v>1</v>
      </c>
      <c r="AJ16" s="3">
        <v>234</v>
      </c>
      <c r="AK16" s="3">
        <v>16</v>
      </c>
      <c r="AL16" s="3">
        <v>23</v>
      </c>
      <c r="AM16" s="3">
        <v>790</v>
      </c>
      <c r="AN16" s="3">
        <v>132</v>
      </c>
      <c r="AO16" s="3">
        <v>1</v>
      </c>
      <c r="AP16" s="3">
        <v>0</v>
      </c>
      <c r="AQ16" s="3">
        <v>5800</v>
      </c>
    </row>
    <row r="17" spans="1:43" x14ac:dyDescent="0.25">
      <c r="A17" s="3" t="s">
        <v>2518</v>
      </c>
      <c r="B17" s="3">
        <v>2019</v>
      </c>
      <c r="C17" s="3">
        <v>1</v>
      </c>
      <c r="D17" s="3" t="s">
        <v>46</v>
      </c>
      <c r="E17" s="3" t="s">
        <v>41</v>
      </c>
      <c r="F17" s="3">
        <v>46</v>
      </c>
      <c r="G17" s="3">
        <v>196</v>
      </c>
      <c r="H17" s="3">
        <v>32</v>
      </c>
      <c r="I17" s="3">
        <v>61</v>
      </c>
      <c r="J17" s="3">
        <v>18</v>
      </c>
      <c r="K17" s="3">
        <v>0</v>
      </c>
      <c r="L17" s="3">
        <v>21</v>
      </c>
      <c r="M17" s="3">
        <v>4</v>
      </c>
      <c r="N17" s="3">
        <v>4</v>
      </c>
      <c r="O17" s="3">
        <v>14</v>
      </c>
      <c r="P17" s="3">
        <v>50</v>
      </c>
      <c r="Q17" s="3">
        <v>0</v>
      </c>
      <c r="R17" s="3">
        <v>1</v>
      </c>
      <c r="S17" s="3">
        <v>0</v>
      </c>
      <c r="T17" s="3">
        <v>1</v>
      </c>
      <c r="U17" s="3">
        <v>2</v>
      </c>
      <c r="V17" s="3" t="s">
        <v>2519</v>
      </c>
      <c r="W17" s="3" t="s">
        <v>1455</v>
      </c>
      <c r="X17" s="3">
        <v>212</v>
      </c>
      <c r="Y17" s="3">
        <v>112</v>
      </c>
      <c r="Z17" s="3">
        <v>0.35849056603773582</v>
      </c>
      <c r="AA17" s="3">
        <v>0.5714285714285714</v>
      </c>
      <c r="AB17" s="3">
        <v>0.92991913746630717</v>
      </c>
      <c r="AC17" s="3" t="s">
        <v>26</v>
      </c>
      <c r="AD17" s="3" t="s">
        <v>2933</v>
      </c>
      <c r="AE17" s="3" t="s">
        <v>2934</v>
      </c>
      <c r="AF17" s="3">
        <v>58</v>
      </c>
      <c r="AG17" s="3">
        <v>1</v>
      </c>
      <c r="AH17" s="3" t="s">
        <v>2934</v>
      </c>
      <c r="AI17" s="3">
        <v>0</v>
      </c>
      <c r="AJ17" s="3">
        <v>311</v>
      </c>
      <c r="AK17" s="3">
        <v>11</v>
      </c>
      <c r="AL17" s="3">
        <v>10</v>
      </c>
      <c r="AM17" s="3">
        <v>782</v>
      </c>
      <c r="AN17" s="3">
        <v>122</v>
      </c>
      <c r="AO17" s="3">
        <v>1</v>
      </c>
      <c r="AP17" s="3">
        <v>0</v>
      </c>
      <c r="AQ17" s="3">
        <v>5801</v>
      </c>
    </row>
    <row r="18" spans="1:43" x14ac:dyDescent="0.25">
      <c r="A18" s="3" t="s">
        <v>1435</v>
      </c>
      <c r="B18" s="3">
        <v>2019</v>
      </c>
      <c r="C18" s="3">
        <v>1</v>
      </c>
      <c r="D18" s="3" t="s">
        <v>46</v>
      </c>
      <c r="E18" s="3" t="s">
        <v>41</v>
      </c>
      <c r="F18" s="3">
        <v>84</v>
      </c>
      <c r="G18" s="3">
        <v>314</v>
      </c>
      <c r="H18" s="3">
        <v>52</v>
      </c>
      <c r="I18" s="3">
        <v>87</v>
      </c>
      <c r="J18" s="3">
        <v>19</v>
      </c>
      <c r="K18" s="3">
        <v>2</v>
      </c>
      <c r="L18" s="3">
        <v>50</v>
      </c>
      <c r="M18" s="3">
        <v>6</v>
      </c>
      <c r="N18" s="3">
        <v>4</v>
      </c>
      <c r="O18" s="3">
        <v>20</v>
      </c>
      <c r="P18" s="3">
        <v>86</v>
      </c>
      <c r="Q18" s="3">
        <v>0</v>
      </c>
      <c r="R18" s="3">
        <v>5</v>
      </c>
      <c r="S18" s="3">
        <v>1</v>
      </c>
      <c r="T18" s="3">
        <v>3</v>
      </c>
      <c r="U18" s="3">
        <v>4</v>
      </c>
      <c r="V18" s="3" t="s">
        <v>2515</v>
      </c>
      <c r="W18" s="3" t="s">
        <v>1456</v>
      </c>
      <c r="X18" s="3">
        <v>343</v>
      </c>
      <c r="Y18" s="3">
        <v>170</v>
      </c>
      <c r="Z18" s="3">
        <v>0.32653061224489793</v>
      </c>
      <c r="AA18" s="3">
        <v>0.54140127388535031</v>
      </c>
      <c r="AB18" s="3">
        <v>0.8679318861302483</v>
      </c>
      <c r="AC18" s="3" t="s">
        <v>26</v>
      </c>
      <c r="AD18" s="3" t="s">
        <v>1804</v>
      </c>
      <c r="AE18" s="3" t="s">
        <v>1805</v>
      </c>
      <c r="AF18" s="3">
        <v>58</v>
      </c>
      <c r="AG18" s="3">
        <v>2</v>
      </c>
      <c r="AH18" s="3" t="s">
        <v>1805</v>
      </c>
      <c r="AI18" s="3">
        <v>0</v>
      </c>
      <c r="AJ18" s="3">
        <v>277</v>
      </c>
      <c r="AK18" s="3">
        <v>20</v>
      </c>
      <c r="AL18" s="3">
        <v>16</v>
      </c>
      <c r="AM18" s="3">
        <v>823</v>
      </c>
      <c r="AN18" s="3">
        <v>123</v>
      </c>
      <c r="AO18" s="3">
        <v>2</v>
      </c>
      <c r="AP18" s="3">
        <v>0</v>
      </c>
      <c r="AQ18" s="3">
        <v>5802</v>
      </c>
    </row>
    <row r="19" spans="1:43" x14ac:dyDescent="0.25">
      <c r="A19" s="3" t="s">
        <v>1426</v>
      </c>
      <c r="B19" s="3">
        <v>2019</v>
      </c>
      <c r="C19" s="3">
        <v>1</v>
      </c>
      <c r="D19" s="3" t="s">
        <v>46</v>
      </c>
      <c r="E19" s="3" t="s">
        <v>41</v>
      </c>
      <c r="F19" s="3">
        <v>151</v>
      </c>
      <c r="G19" s="3">
        <v>586</v>
      </c>
      <c r="H19" s="3">
        <v>75</v>
      </c>
      <c r="I19" s="3">
        <v>136</v>
      </c>
      <c r="J19" s="3">
        <v>29</v>
      </c>
      <c r="K19" s="3">
        <v>5</v>
      </c>
      <c r="L19" s="3">
        <v>80</v>
      </c>
      <c r="M19" s="3">
        <v>2</v>
      </c>
      <c r="N19" s="3">
        <v>1</v>
      </c>
      <c r="O19" s="3">
        <v>35</v>
      </c>
      <c r="P19" s="3">
        <v>163</v>
      </c>
      <c r="Q19" s="3">
        <v>0</v>
      </c>
      <c r="R19" s="3">
        <v>5</v>
      </c>
      <c r="S19" s="3">
        <v>0</v>
      </c>
      <c r="T19" s="3">
        <v>2</v>
      </c>
      <c r="U19" s="3">
        <v>20</v>
      </c>
      <c r="V19" s="3" t="s">
        <v>2506</v>
      </c>
      <c r="W19" s="3" t="s">
        <v>1456</v>
      </c>
      <c r="X19" s="3">
        <v>628</v>
      </c>
      <c r="Y19" s="3">
        <v>268</v>
      </c>
      <c r="Z19" s="3">
        <v>0.28025477707006369</v>
      </c>
      <c r="AA19" s="3">
        <v>0.45733788395904434</v>
      </c>
      <c r="AB19" s="3">
        <v>0.73759266102910803</v>
      </c>
      <c r="AC19" s="3" t="s">
        <v>26</v>
      </c>
      <c r="AD19" s="3" t="s">
        <v>1808</v>
      </c>
      <c r="AE19" s="3" t="s">
        <v>1809</v>
      </c>
      <c r="AF19" s="3">
        <v>58</v>
      </c>
      <c r="AG19" s="3">
        <v>3</v>
      </c>
      <c r="AH19" s="3" t="s">
        <v>1809</v>
      </c>
      <c r="AI19" s="3">
        <v>0</v>
      </c>
      <c r="AJ19" s="3">
        <v>232</v>
      </c>
      <c r="AK19" s="3">
        <v>31</v>
      </c>
      <c r="AL19" s="3">
        <v>23</v>
      </c>
      <c r="AM19" s="3">
        <v>868</v>
      </c>
      <c r="AN19" s="3">
        <v>124</v>
      </c>
      <c r="AO19" s="3">
        <v>2</v>
      </c>
      <c r="AP19" s="3">
        <v>0</v>
      </c>
      <c r="AQ19" s="3">
        <v>5803</v>
      </c>
    </row>
    <row r="20" spans="1:43" x14ac:dyDescent="0.25">
      <c r="A20" s="3" t="s">
        <v>1437</v>
      </c>
      <c r="B20" s="3">
        <v>2019</v>
      </c>
      <c r="C20" s="3">
        <v>1</v>
      </c>
      <c r="D20" s="3" t="s">
        <v>46</v>
      </c>
      <c r="E20" s="3" t="s">
        <v>41</v>
      </c>
      <c r="F20" s="3">
        <v>73</v>
      </c>
      <c r="G20" s="3">
        <v>287</v>
      </c>
      <c r="H20" s="3">
        <v>45</v>
      </c>
      <c r="I20" s="3">
        <v>86</v>
      </c>
      <c r="J20" s="3">
        <v>17</v>
      </c>
      <c r="K20" s="3">
        <v>2</v>
      </c>
      <c r="L20" s="3">
        <v>30</v>
      </c>
      <c r="M20" s="3">
        <v>6</v>
      </c>
      <c r="N20" s="3">
        <v>0</v>
      </c>
      <c r="O20" s="3">
        <v>29</v>
      </c>
      <c r="P20" s="3">
        <v>47</v>
      </c>
      <c r="Q20" s="3">
        <v>0</v>
      </c>
      <c r="R20" s="3">
        <v>1</v>
      </c>
      <c r="S20" s="3">
        <v>3</v>
      </c>
      <c r="T20" s="3">
        <v>3</v>
      </c>
      <c r="U20" s="3">
        <v>2</v>
      </c>
      <c r="V20" s="3" t="s">
        <v>2516</v>
      </c>
      <c r="W20" s="3" t="s">
        <v>1455</v>
      </c>
      <c r="X20" s="3">
        <v>323</v>
      </c>
      <c r="Y20" s="3">
        <v>137</v>
      </c>
      <c r="Z20" s="3">
        <v>0.3591331269349845</v>
      </c>
      <c r="AA20" s="3">
        <v>0.47735191637630664</v>
      </c>
      <c r="AB20" s="3">
        <v>0.83648504331129114</v>
      </c>
      <c r="AC20" s="3" t="s">
        <v>6</v>
      </c>
      <c r="AD20" s="3" t="s">
        <v>1203</v>
      </c>
      <c r="AE20" s="3" t="s">
        <v>1806</v>
      </c>
      <c r="AF20" s="3">
        <v>58</v>
      </c>
      <c r="AG20" s="3">
        <v>4</v>
      </c>
      <c r="AH20" s="3" t="s">
        <v>1807</v>
      </c>
      <c r="AI20" s="3">
        <v>1</v>
      </c>
      <c r="AJ20" s="3">
        <v>300</v>
      </c>
      <c r="AK20" s="3">
        <v>10</v>
      </c>
      <c r="AL20" s="3">
        <v>12</v>
      </c>
      <c r="AM20" s="3">
        <v>766</v>
      </c>
      <c r="AN20" s="3">
        <v>126</v>
      </c>
      <c r="AO20" s="3">
        <v>1</v>
      </c>
      <c r="AP20" s="3">
        <v>0</v>
      </c>
      <c r="AQ20" s="3">
        <v>5804</v>
      </c>
    </row>
    <row r="21" spans="1:43" x14ac:dyDescent="0.25">
      <c r="A21" s="3" t="s">
        <v>1427</v>
      </c>
      <c r="B21" s="3">
        <v>2019</v>
      </c>
      <c r="C21" s="3">
        <v>1</v>
      </c>
      <c r="D21" s="3" t="s">
        <v>46</v>
      </c>
      <c r="E21" s="3" t="s">
        <v>41</v>
      </c>
      <c r="F21" s="3">
        <v>125</v>
      </c>
      <c r="G21" s="3">
        <v>417</v>
      </c>
      <c r="H21" s="3">
        <v>58</v>
      </c>
      <c r="I21" s="3">
        <v>96</v>
      </c>
      <c r="J21" s="3">
        <v>19</v>
      </c>
      <c r="K21" s="3">
        <v>2</v>
      </c>
      <c r="L21" s="3">
        <v>65</v>
      </c>
      <c r="M21" s="3">
        <v>6</v>
      </c>
      <c r="N21" s="3">
        <v>3</v>
      </c>
      <c r="O21" s="3">
        <v>45</v>
      </c>
      <c r="P21" s="3">
        <v>153</v>
      </c>
      <c r="Q21" s="3">
        <v>1</v>
      </c>
      <c r="R21" s="3">
        <v>1</v>
      </c>
      <c r="S21" s="3">
        <v>0</v>
      </c>
      <c r="T21" s="3">
        <v>1</v>
      </c>
      <c r="U21" s="3">
        <v>8</v>
      </c>
      <c r="V21" s="3" t="s">
        <v>2510</v>
      </c>
      <c r="W21" s="3" t="s">
        <v>1456</v>
      </c>
      <c r="X21" s="3">
        <v>464</v>
      </c>
      <c r="Y21" s="3">
        <v>197</v>
      </c>
      <c r="Z21" s="3">
        <v>0.30603448275862066</v>
      </c>
      <c r="AA21" s="3">
        <v>0.47242206235011991</v>
      </c>
      <c r="AB21" s="3">
        <v>0.77845654510874063</v>
      </c>
      <c r="AC21" s="3" t="s">
        <v>26</v>
      </c>
      <c r="AD21" s="3" t="s">
        <v>1810</v>
      </c>
      <c r="AE21" s="3" t="s">
        <v>1060</v>
      </c>
      <c r="AF21" s="3">
        <v>58</v>
      </c>
      <c r="AG21" s="3">
        <v>5</v>
      </c>
      <c r="AH21" s="3" t="s">
        <v>1061</v>
      </c>
      <c r="AI21" s="3">
        <v>0</v>
      </c>
      <c r="AJ21" s="3">
        <v>230</v>
      </c>
      <c r="AK21" s="3">
        <v>26</v>
      </c>
      <c r="AL21" s="3">
        <v>24</v>
      </c>
      <c r="AM21" s="3">
        <v>845</v>
      </c>
      <c r="AN21" s="3">
        <v>124</v>
      </c>
      <c r="AO21" s="3">
        <v>2</v>
      </c>
      <c r="AP21" s="3">
        <v>0</v>
      </c>
      <c r="AQ21" s="3">
        <v>5805</v>
      </c>
    </row>
    <row r="22" spans="1:43" x14ac:dyDescent="0.25">
      <c r="A22" s="3" t="s">
        <v>1428</v>
      </c>
      <c r="B22" s="3">
        <v>2019</v>
      </c>
      <c r="C22" s="3">
        <v>1</v>
      </c>
      <c r="D22" s="3" t="s">
        <v>46</v>
      </c>
      <c r="E22" s="3" t="s">
        <v>41</v>
      </c>
      <c r="F22" s="3">
        <v>123</v>
      </c>
      <c r="G22" s="3">
        <v>464</v>
      </c>
      <c r="H22" s="3">
        <v>52</v>
      </c>
      <c r="I22" s="3">
        <v>126</v>
      </c>
      <c r="J22" s="3">
        <v>26</v>
      </c>
      <c r="K22" s="3">
        <v>2</v>
      </c>
      <c r="L22" s="3">
        <v>69</v>
      </c>
      <c r="M22" s="3">
        <v>0</v>
      </c>
      <c r="N22" s="3">
        <v>1</v>
      </c>
      <c r="O22" s="3">
        <v>46</v>
      </c>
      <c r="P22" s="3">
        <v>91</v>
      </c>
      <c r="Q22" s="3">
        <v>0</v>
      </c>
      <c r="R22" s="3">
        <v>2</v>
      </c>
      <c r="S22" s="3">
        <v>0</v>
      </c>
      <c r="T22" s="3">
        <v>2</v>
      </c>
      <c r="U22" s="3">
        <v>17</v>
      </c>
      <c r="V22" s="3" t="s">
        <v>2507</v>
      </c>
      <c r="W22" s="3" t="s">
        <v>1455</v>
      </c>
      <c r="X22" s="3">
        <v>514</v>
      </c>
      <c r="Y22" s="3">
        <v>201</v>
      </c>
      <c r="Z22" s="3">
        <v>0.33852140077821014</v>
      </c>
      <c r="AA22" s="3">
        <v>0.43318965517241381</v>
      </c>
      <c r="AB22" s="3">
        <v>0.77171105595062395</v>
      </c>
      <c r="AC22" s="3" t="s">
        <v>26</v>
      </c>
      <c r="AD22" s="3" t="s">
        <v>1811</v>
      </c>
      <c r="AE22" s="3" t="s">
        <v>1812</v>
      </c>
      <c r="AF22" s="3">
        <v>58</v>
      </c>
      <c r="AG22" s="3">
        <v>6</v>
      </c>
      <c r="AH22" s="3" t="s">
        <v>1812</v>
      </c>
      <c r="AI22" s="3">
        <v>0</v>
      </c>
      <c r="AJ22" s="3">
        <v>272</v>
      </c>
      <c r="AK22" s="3">
        <v>15</v>
      </c>
      <c r="AL22" s="3">
        <v>17</v>
      </c>
      <c r="AM22" s="3">
        <v>785</v>
      </c>
      <c r="AN22" s="3">
        <v>120</v>
      </c>
      <c r="AO22" s="3">
        <v>1</v>
      </c>
      <c r="AP22" s="3">
        <v>0</v>
      </c>
      <c r="AQ22" s="3">
        <v>5806</v>
      </c>
    </row>
    <row r="23" spans="1:43" x14ac:dyDescent="0.25">
      <c r="A23" s="3" t="s">
        <v>1429</v>
      </c>
      <c r="B23" s="3">
        <v>2019</v>
      </c>
      <c r="C23" s="3">
        <v>1</v>
      </c>
      <c r="D23" s="3" t="s">
        <v>46</v>
      </c>
      <c r="E23" s="3" t="s">
        <v>41</v>
      </c>
      <c r="F23" s="3">
        <v>121</v>
      </c>
      <c r="G23" s="3">
        <v>414</v>
      </c>
      <c r="H23" s="3">
        <v>54</v>
      </c>
      <c r="I23" s="3">
        <v>86</v>
      </c>
      <c r="J23" s="3">
        <v>16</v>
      </c>
      <c r="K23" s="3">
        <v>0</v>
      </c>
      <c r="L23" s="3">
        <v>61</v>
      </c>
      <c r="M23" s="3">
        <v>0</v>
      </c>
      <c r="N23" s="3">
        <v>0</v>
      </c>
      <c r="O23" s="3">
        <v>79</v>
      </c>
      <c r="P23" s="3">
        <v>106</v>
      </c>
      <c r="Q23" s="3">
        <v>3</v>
      </c>
      <c r="R23" s="3">
        <v>6</v>
      </c>
      <c r="S23" s="3">
        <v>0</v>
      </c>
      <c r="T23" s="3">
        <v>1</v>
      </c>
      <c r="U23" s="3">
        <v>11</v>
      </c>
      <c r="V23" s="3" t="s">
        <v>2508</v>
      </c>
      <c r="W23" s="3" t="s">
        <v>1455</v>
      </c>
      <c r="X23" s="3">
        <v>500</v>
      </c>
      <c r="Y23" s="3">
        <v>168</v>
      </c>
      <c r="Z23" s="3">
        <v>0.34200000000000003</v>
      </c>
      <c r="AA23" s="3">
        <v>0.40579710144927539</v>
      </c>
      <c r="AB23" s="3">
        <v>0.74779710144927547</v>
      </c>
      <c r="AC23" s="3" t="s">
        <v>1773</v>
      </c>
      <c r="AD23" s="3" t="s">
        <v>956</v>
      </c>
      <c r="AE23" s="3" t="s">
        <v>1813</v>
      </c>
      <c r="AF23" s="3">
        <v>58</v>
      </c>
      <c r="AG23" s="3">
        <v>7</v>
      </c>
      <c r="AH23" s="3" t="s">
        <v>1814</v>
      </c>
      <c r="AI23" s="3">
        <v>0</v>
      </c>
      <c r="AJ23" s="3">
        <v>208</v>
      </c>
      <c r="AK23" s="3">
        <v>22</v>
      </c>
      <c r="AL23" s="3">
        <v>27</v>
      </c>
      <c r="AM23" s="3">
        <v>816</v>
      </c>
      <c r="AN23" s="3">
        <v>120</v>
      </c>
      <c r="AO23" s="3">
        <v>1</v>
      </c>
      <c r="AP23" s="3">
        <v>1</v>
      </c>
      <c r="AQ23" s="3">
        <v>5807</v>
      </c>
    </row>
    <row r="24" spans="1:43" x14ac:dyDescent="0.25">
      <c r="A24" s="3" t="s">
        <v>1431</v>
      </c>
      <c r="B24" s="3">
        <v>2019</v>
      </c>
      <c r="C24" s="3">
        <v>1</v>
      </c>
      <c r="D24" s="3" t="s">
        <v>46</v>
      </c>
      <c r="E24" s="3" t="s">
        <v>41</v>
      </c>
      <c r="F24" s="3">
        <v>115</v>
      </c>
      <c r="G24" s="3">
        <v>450</v>
      </c>
      <c r="H24" s="3">
        <v>55</v>
      </c>
      <c r="I24" s="3">
        <v>120</v>
      </c>
      <c r="J24" s="3">
        <v>24</v>
      </c>
      <c r="K24" s="3">
        <v>1</v>
      </c>
      <c r="L24" s="3">
        <v>54</v>
      </c>
      <c r="M24" s="3">
        <v>4</v>
      </c>
      <c r="N24" s="3">
        <v>1</v>
      </c>
      <c r="O24" s="3">
        <v>21</v>
      </c>
      <c r="P24" s="3">
        <v>112</v>
      </c>
      <c r="Q24" s="3">
        <v>1</v>
      </c>
      <c r="R24" s="3">
        <v>0</v>
      </c>
      <c r="S24" s="3">
        <v>1</v>
      </c>
      <c r="T24" s="3">
        <v>1</v>
      </c>
      <c r="U24" s="3">
        <v>11</v>
      </c>
      <c r="V24" s="3" t="s">
        <v>2509</v>
      </c>
      <c r="W24" s="3" t="s">
        <v>1455</v>
      </c>
      <c r="X24" s="3">
        <v>473</v>
      </c>
      <c r="Y24" s="3">
        <v>200</v>
      </c>
      <c r="Z24" s="3">
        <v>0.29809725158562367</v>
      </c>
      <c r="AA24" s="3">
        <v>0.44444444444444442</v>
      </c>
      <c r="AB24" s="3">
        <v>0.74254169603006814</v>
      </c>
      <c r="AC24" s="3" t="s">
        <v>1773</v>
      </c>
      <c r="AD24" s="3" t="s">
        <v>1082</v>
      </c>
      <c r="AE24" s="3" t="s">
        <v>1815</v>
      </c>
      <c r="AF24" s="3">
        <v>58</v>
      </c>
      <c r="AG24" s="3">
        <v>8</v>
      </c>
      <c r="AH24" s="3" t="s">
        <v>1816</v>
      </c>
      <c r="AI24" s="3">
        <v>0</v>
      </c>
      <c r="AJ24" s="3">
        <v>267</v>
      </c>
      <c r="AK24" s="3">
        <v>18</v>
      </c>
      <c r="AL24" s="3">
        <v>18</v>
      </c>
      <c r="AM24" s="3">
        <v>802</v>
      </c>
      <c r="AN24" s="3">
        <v>123</v>
      </c>
      <c r="AO24" s="3">
        <v>1</v>
      </c>
      <c r="AP24" s="3">
        <v>1</v>
      </c>
      <c r="AQ24" s="3">
        <v>5808</v>
      </c>
    </row>
    <row r="25" spans="1:43" x14ac:dyDescent="0.25">
      <c r="A25" s="3" t="s">
        <v>1432</v>
      </c>
      <c r="B25" s="3">
        <v>2019</v>
      </c>
      <c r="C25" s="3">
        <v>1</v>
      </c>
      <c r="D25" s="3" t="s">
        <v>46</v>
      </c>
      <c r="E25" s="3" t="s">
        <v>41</v>
      </c>
      <c r="F25" s="3">
        <v>111</v>
      </c>
      <c r="G25" s="3">
        <v>370</v>
      </c>
      <c r="H25" s="3">
        <v>49</v>
      </c>
      <c r="I25" s="3">
        <v>84</v>
      </c>
      <c r="J25" s="3">
        <v>19</v>
      </c>
      <c r="K25" s="3">
        <v>0</v>
      </c>
      <c r="L25" s="3">
        <v>54</v>
      </c>
      <c r="M25" s="3">
        <v>1</v>
      </c>
      <c r="N25" s="3">
        <v>1</v>
      </c>
      <c r="O25" s="3">
        <v>29</v>
      </c>
      <c r="P25" s="3">
        <v>116</v>
      </c>
      <c r="Q25" s="3">
        <v>3</v>
      </c>
      <c r="R25" s="3">
        <v>7</v>
      </c>
      <c r="S25" s="3">
        <v>0</v>
      </c>
      <c r="T25" s="3">
        <v>3</v>
      </c>
      <c r="U25" s="3">
        <v>9</v>
      </c>
      <c r="V25" s="3" t="s">
        <v>2513</v>
      </c>
      <c r="W25" s="3" t="s">
        <v>1455</v>
      </c>
      <c r="X25" s="3">
        <v>409</v>
      </c>
      <c r="Y25" s="3">
        <v>166</v>
      </c>
      <c r="Z25" s="3">
        <v>0.29339853300733498</v>
      </c>
      <c r="AA25" s="3">
        <v>0.44864864864864867</v>
      </c>
      <c r="AB25" s="3">
        <v>0.74204718165598371</v>
      </c>
      <c r="AC25" s="3" t="s">
        <v>6</v>
      </c>
      <c r="AD25" s="3" t="s">
        <v>1817</v>
      </c>
      <c r="AE25" s="3" t="s">
        <v>1818</v>
      </c>
      <c r="AF25" s="3">
        <v>58</v>
      </c>
      <c r="AG25" s="3">
        <v>9</v>
      </c>
      <c r="AH25" s="3" t="s">
        <v>1819</v>
      </c>
      <c r="AI25" s="3">
        <v>1</v>
      </c>
      <c r="AJ25" s="3">
        <v>227</v>
      </c>
      <c r="AK25" s="3">
        <v>21</v>
      </c>
      <c r="AL25" s="3">
        <v>24</v>
      </c>
      <c r="AM25" s="3">
        <v>817</v>
      </c>
      <c r="AN25" s="3">
        <v>120</v>
      </c>
      <c r="AO25" s="3">
        <v>1</v>
      </c>
      <c r="AP25" s="3">
        <v>0</v>
      </c>
      <c r="AQ25" s="3">
        <v>5809</v>
      </c>
    </row>
    <row r="26" spans="1:43" x14ac:dyDescent="0.25">
      <c r="A26" s="3" t="s">
        <v>1436</v>
      </c>
      <c r="B26" s="3">
        <v>2019</v>
      </c>
      <c r="C26" s="3">
        <v>1</v>
      </c>
      <c r="D26" s="3" t="s">
        <v>46</v>
      </c>
      <c r="E26" s="3" t="s">
        <v>41</v>
      </c>
      <c r="F26" s="3">
        <v>84</v>
      </c>
      <c r="G26" s="3">
        <v>251</v>
      </c>
      <c r="H26" s="3">
        <v>37</v>
      </c>
      <c r="I26" s="3">
        <v>54</v>
      </c>
      <c r="J26" s="3">
        <v>14</v>
      </c>
      <c r="K26" s="3">
        <v>1</v>
      </c>
      <c r="L26" s="3">
        <v>28</v>
      </c>
      <c r="M26" s="3">
        <v>0</v>
      </c>
      <c r="N26" s="3">
        <v>2</v>
      </c>
      <c r="O26" s="3">
        <v>19</v>
      </c>
      <c r="P26" s="3">
        <v>73</v>
      </c>
      <c r="Q26" s="3">
        <v>0</v>
      </c>
      <c r="R26" s="3">
        <v>2</v>
      </c>
      <c r="S26" s="3">
        <v>2</v>
      </c>
      <c r="T26" s="3">
        <v>2</v>
      </c>
      <c r="U26" s="3">
        <v>0</v>
      </c>
      <c r="V26" s="3" t="s">
        <v>2517</v>
      </c>
      <c r="W26" s="3" t="s">
        <v>1456</v>
      </c>
      <c r="X26" s="3">
        <v>276</v>
      </c>
      <c r="Y26" s="3">
        <v>106</v>
      </c>
      <c r="Z26" s="3">
        <v>0.27173913043478259</v>
      </c>
      <c r="AA26" s="3">
        <v>0.42231075697211157</v>
      </c>
      <c r="AB26" s="3">
        <v>0.69404988740689411</v>
      </c>
      <c r="AC26" s="3" t="s">
        <v>6</v>
      </c>
      <c r="AD26" s="3" t="s">
        <v>1820</v>
      </c>
      <c r="AE26" s="3" t="s">
        <v>1821</v>
      </c>
      <c r="AF26" s="3">
        <v>58</v>
      </c>
      <c r="AG26" s="3">
        <v>10</v>
      </c>
      <c r="AH26" s="3" t="s">
        <v>1821</v>
      </c>
      <c r="AI26" s="3">
        <v>1</v>
      </c>
      <c r="AJ26" s="3">
        <v>215</v>
      </c>
      <c r="AK26" s="3">
        <v>12</v>
      </c>
      <c r="AL26" s="3">
        <v>26</v>
      </c>
      <c r="AM26" s="3">
        <v>769</v>
      </c>
      <c r="AN26" s="3">
        <v>120</v>
      </c>
      <c r="AO26" s="3">
        <v>2</v>
      </c>
      <c r="AP26" s="3">
        <v>0</v>
      </c>
      <c r="AQ26" s="3">
        <v>5810</v>
      </c>
    </row>
    <row r="27" spans="1:43" x14ac:dyDescent="0.25">
      <c r="A27" s="3" t="s">
        <v>1430</v>
      </c>
      <c r="B27" s="3">
        <v>2019</v>
      </c>
      <c r="C27" s="3">
        <v>1</v>
      </c>
      <c r="D27" s="3" t="s">
        <v>46</v>
      </c>
      <c r="E27" s="3" t="s">
        <v>41</v>
      </c>
      <c r="F27" s="3">
        <v>120</v>
      </c>
      <c r="G27" s="3">
        <v>418</v>
      </c>
      <c r="H27" s="3">
        <v>43</v>
      </c>
      <c r="I27" s="3">
        <v>91</v>
      </c>
      <c r="J27" s="3">
        <v>21</v>
      </c>
      <c r="K27" s="3">
        <v>1</v>
      </c>
      <c r="L27" s="3">
        <v>41</v>
      </c>
      <c r="M27" s="3">
        <v>0</v>
      </c>
      <c r="N27" s="3">
        <v>1</v>
      </c>
      <c r="O27" s="3">
        <v>25</v>
      </c>
      <c r="P27" s="3">
        <v>113</v>
      </c>
      <c r="Q27" s="3">
        <v>0</v>
      </c>
      <c r="R27" s="3">
        <v>1</v>
      </c>
      <c r="S27" s="3">
        <v>0</v>
      </c>
      <c r="T27" s="3">
        <v>3</v>
      </c>
      <c r="U27" s="3">
        <v>6</v>
      </c>
      <c r="V27" s="3" t="s">
        <v>2511</v>
      </c>
      <c r="W27" s="3" t="s">
        <v>1455</v>
      </c>
      <c r="X27" s="3">
        <v>447</v>
      </c>
      <c r="Y27" s="3">
        <v>159</v>
      </c>
      <c r="Z27" s="3">
        <v>0.26174496644295303</v>
      </c>
      <c r="AA27" s="3">
        <v>0.38038277511961721</v>
      </c>
      <c r="AB27" s="3">
        <v>0.64212774156257024</v>
      </c>
      <c r="AC27" s="3" t="s">
        <v>26</v>
      </c>
      <c r="AD27" s="3" t="s">
        <v>816</v>
      </c>
      <c r="AE27" s="3" t="s">
        <v>1822</v>
      </c>
      <c r="AF27" s="3">
        <v>58</v>
      </c>
      <c r="AG27" s="3">
        <v>11</v>
      </c>
      <c r="AH27" s="3" t="s">
        <v>1823</v>
      </c>
      <c r="AI27" s="3">
        <v>0</v>
      </c>
      <c r="AJ27" s="3">
        <v>218</v>
      </c>
      <c r="AK27" s="3">
        <v>15</v>
      </c>
      <c r="AL27" s="3">
        <v>25</v>
      </c>
      <c r="AM27" s="3">
        <v>779</v>
      </c>
      <c r="AN27" s="3">
        <v>120</v>
      </c>
      <c r="AO27" s="3">
        <v>1</v>
      </c>
      <c r="AP27" s="3">
        <v>0</v>
      </c>
      <c r="AQ27" s="3">
        <v>5811</v>
      </c>
    </row>
    <row r="28" spans="1:43" x14ac:dyDescent="0.25">
      <c r="A28" s="3" t="s">
        <v>1433</v>
      </c>
      <c r="B28" s="3">
        <v>2019</v>
      </c>
      <c r="C28" s="3">
        <v>1</v>
      </c>
      <c r="D28" s="3" t="s">
        <v>46</v>
      </c>
      <c r="E28" s="3" t="s">
        <v>41</v>
      </c>
      <c r="F28" s="3">
        <v>107</v>
      </c>
      <c r="G28" s="3">
        <v>347</v>
      </c>
      <c r="H28" s="3">
        <v>41</v>
      </c>
      <c r="I28" s="3">
        <v>72</v>
      </c>
      <c r="J28" s="3">
        <v>12</v>
      </c>
      <c r="K28" s="3">
        <v>1</v>
      </c>
      <c r="L28" s="3">
        <v>43</v>
      </c>
      <c r="M28" s="3">
        <v>0</v>
      </c>
      <c r="N28" s="3">
        <v>1</v>
      </c>
      <c r="O28" s="3">
        <v>31</v>
      </c>
      <c r="P28" s="3">
        <v>79</v>
      </c>
      <c r="Q28" s="3">
        <v>1</v>
      </c>
      <c r="R28" s="3">
        <v>4</v>
      </c>
      <c r="S28" s="3">
        <v>1</v>
      </c>
      <c r="T28" s="3">
        <v>1</v>
      </c>
      <c r="U28" s="3">
        <v>8</v>
      </c>
      <c r="V28" s="3" t="s">
        <v>2514</v>
      </c>
      <c r="W28" s="3" t="s">
        <v>1458</v>
      </c>
      <c r="X28" s="3">
        <v>384</v>
      </c>
      <c r="Y28" s="3">
        <v>125</v>
      </c>
      <c r="Z28" s="3">
        <v>0.27864583333333331</v>
      </c>
      <c r="AA28" s="3">
        <v>0.36023054755043227</v>
      </c>
      <c r="AB28" s="3">
        <v>0.63887638088376564</v>
      </c>
      <c r="AC28" s="3" t="s">
        <v>26</v>
      </c>
      <c r="AD28" s="3" t="s">
        <v>983</v>
      </c>
      <c r="AE28" s="3" t="s">
        <v>1031</v>
      </c>
      <c r="AF28" s="3">
        <v>58</v>
      </c>
      <c r="AG28" s="3">
        <v>12</v>
      </c>
      <c r="AH28" s="3" t="s">
        <v>1824</v>
      </c>
      <c r="AI28" s="3">
        <v>0</v>
      </c>
      <c r="AJ28" s="3">
        <v>207</v>
      </c>
      <c r="AK28" s="3">
        <v>13</v>
      </c>
      <c r="AL28" s="3">
        <v>27</v>
      </c>
      <c r="AM28" s="3">
        <v>769</v>
      </c>
      <c r="AN28" s="3">
        <v>120</v>
      </c>
      <c r="AO28" s="3">
        <v>0</v>
      </c>
      <c r="AP28" s="3">
        <v>0</v>
      </c>
      <c r="AQ28" s="3">
        <v>5812</v>
      </c>
    </row>
    <row r="29" spans="1:43" x14ac:dyDescent="0.25">
      <c r="A29" s="3" t="s">
        <v>2520</v>
      </c>
      <c r="B29" s="3">
        <v>2019</v>
      </c>
      <c r="C29" s="3">
        <v>1</v>
      </c>
      <c r="D29" s="3" t="s">
        <v>46</v>
      </c>
      <c r="E29" s="3" t="s">
        <v>41</v>
      </c>
      <c r="F29" s="3">
        <v>45</v>
      </c>
      <c r="G29" s="3">
        <v>119</v>
      </c>
      <c r="H29" s="3">
        <v>9</v>
      </c>
      <c r="I29" s="3">
        <v>18</v>
      </c>
      <c r="J29" s="3">
        <v>2</v>
      </c>
      <c r="K29" s="3">
        <v>1</v>
      </c>
      <c r="L29" s="3">
        <v>9</v>
      </c>
      <c r="M29" s="3">
        <v>1</v>
      </c>
      <c r="N29" s="3">
        <v>0</v>
      </c>
      <c r="O29" s="3">
        <v>8</v>
      </c>
      <c r="P29" s="3">
        <v>33</v>
      </c>
      <c r="Q29" s="3">
        <v>0</v>
      </c>
      <c r="R29" s="3">
        <v>0</v>
      </c>
      <c r="S29" s="3">
        <v>2</v>
      </c>
      <c r="T29" s="3">
        <v>0</v>
      </c>
      <c r="U29" s="3">
        <v>1</v>
      </c>
      <c r="V29" s="3" t="s">
        <v>2521</v>
      </c>
      <c r="W29" s="3" t="s">
        <v>1458</v>
      </c>
      <c r="X29" s="3">
        <v>129</v>
      </c>
      <c r="Y29" s="3">
        <v>28</v>
      </c>
      <c r="Z29" s="3">
        <v>0.20155038759689922</v>
      </c>
      <c r="AA29" s="3">
        <v>0.23529411764705882</v>
      </c>
      <c r="AB29" s="3">
        <v>0.43684450524395801</v>
      </c>
      <c r="AC29" s="3" t="s">
        <v>26</v>
      </c>
      <c r="AD29" s="3" t="s">
        <v>751</v>
      </c>
      <c r="AE29" s="3" t="s">
        <v>2935</v>
      </c>
      <c r="AF29" s="3">
        <v>58</v>
      </c>
      <c r="AG29" s="3">
        <v>13</v>
      </c>
      <c r="AH29" s="3" t="s">
        <v>2936</v>
      </c>
      <c r="AI29" s="3">
        <v>0</v>
      </c>
      <c r="AJ29" s="3">
        <v>151</v>
      </c>
      <c r="AK29" s="3">
        <v>2</v>
      </c>
      <c r="AL29" s="3">
        <v>33</v>
      </c>
      <c r="AM29" s="3">
        <v>715</v>
      </c>
      <c r="AN29" s="3">
        <v>122</v>
      </c>
      <c r="AO29" s="3">
        <v>0</v>
      </c>
      <c r="AP29" s="3">
        <v>0</v>
      </c>
      <c r="AQ29" s="3">
        <v>5813</v>
      </c>
    </row>
    <row r="30" spans="1:43" x14ac:dyDescent="0.25">
      <c r="A30" s="3" t="s">
        <v>1623</v>
      </c>
      <c r="B30" s="3">
        <v>2019</v>
      </c>
      <c r="C30" s="3">
        <v>1</v>
      </c>
      <c r="D30" s="3" t="s">
        <v>106</v>
      </c>
      <c r="E30" s="3" t="s">
        <v>41</v>
      </c>
      <c r="F30" s="3">
        <v>147</v>
      </c>
      <c r="G30" s="3">
        <v>600</v>
      </c>
      <c r="H30" s="3">
        <v>81</v>
      </c>
      <c r="I30" s="3">
        <v>165</v>
      </c>
      <c r="J30" s="3">
        <v>27</v>
      </c>
      <c r="K30" s="3">
        <v>4</v>
      </c>
      <c r="L30" s="3">
        <v>72</v>
      </c>
      <c r="M30" s="3">
        <v>31</v>
      </c>
      <c r="N30" s="3">
        <v>8</v>
      </c>
      <c r="O30" s="3">
        <v>34</v>
      </c>
      <c r="P30" s="3">
        <v>96</v>
      </c>
      <c r="Q30" s="3">
        <v>1</v>
      </c>
      <c r="R30" s="3">
        <v>4</v>
      </c>
      <c r="S30" s="3">
        <v>0</v>
      </c>
      <c r="T30" s="3">
        <v>10</v>
      </c>
      <c r="U30" s="3">
        <v>16</v>
      </c>
      <c r="V30" s="3" t="s">
        <v>2523</v>
      </c>
      <c r="W30" s="3" t="s">
        <v>1455</v>
      </c>
      <c r="X30" s="3">
        <v>648</v>
      </c>
      <c r="Y30" s="3">
        <v>236</v>
      </c>
      <c r="Z30" s="3">
        <v>0.31327160493827161</v>
      </c>
      <c r="AA30" s="3">
        <v>0.39333333333333331</v>
      </c>
      <c r="AB30" s="3">
        <v>0.70660493827160487</v>
      </c>
      <c r="AC30" s="3" t="s">
        <v>26</v>
      </c>
      <c r="AD30" s="3" t="s">
        <v>1825</v>
      </c>
      <c r="AE30" s="3" t="s">
        <v>1826</v>
      </c>
      <c r="AF30" s="3">
        <v>60</v>
      </c>
      <c r="AG30" s="3">
        <v>0</v>
      </c>
      <c r="AH30" s="3" t="s">
        <v>1827</v>
      </c>
      <c r="AI30" s="3">
        <v>0</v>
      </c>
      <c r="AJ30" s="3">
        <v>275</v>
      </c>
      <c r="AK30" s="3">
        <v>12</v>
      </c>
      <c r="AL30" s="3">
        <v>16</v>
      </c>
      <c r="AM30" s="3">
        <v>764</v>
      </c>
      <c r="AN30" s="3">
        <v>139</v>
      </c>
      <c r="AO30" s="3">
        <v>1</v>
      </c>
      <c r="AP30" s="3">
        <v>0</v>
      </c>
      <c r="AQ30" s="3">
        <v>6000</v>
      </c>
    </row>
    <row r="31" spans="1:43" x14ac:dyDescent="0.25">
      <c r="A31" s="3" t="s">
        <v>1634</v>
      </c>
      <c r="B31" s="3">
        <v>2019</v>
      </c>
      <c r="C31" s="3">
        <v>1</v>
      </c>
      <c r="D31" s="3" t="s">
        <v>106</v>
      </c>
      <c r="E31" s="3" t="s">
        <v>41</v>
      </c>
      <c r="F31" s="3">
        <v>70</v>
      </c>
      <c r="G31" s="3">
        <v>241</v>
      </c>
      <c r="H31" s="3">
        <v>54</v>
      </c>
      <c r="I31" s="3">
        <v>61</v>
      </c>
      <c r="J31" s="3">
        <v>15</v>
      </c>
      <c r="K31" s="3">
        <v>1</v>
      </c>
      <c r="L31" s="3">
        <v>49</v>
      </c>
      <c r="M31" s="3">
        <v>4</v>
      </c>
      <c r="N31" s="3">
        <v>2</v>
      </c>
      <c r="O31" s="3">
        <v>52</v>
      </c>
      <c r="P31" s="3">
        <v>114</v>
      </c>
      <c r="Q31" s="3">
        <v>4</v>
      </c>
      <c r="R31" s="3">
        <v>2</v>
      </c>
      <c r="S31" s="3">
        <v>1</v>
      </c>
      <c r="T31" s="3">
        <v>1</v>
      </c>
      <c r="U31" s="3">
        <v>0</v>
      </c>
      <c r="V31" s="3" t="s">
        <v>2532</v>
      </c>
      <c r="W31" s="3" t="s">
        <v>1456</v>
      </c>
      <c r="X31" s="3">
        <v>297</v>
      </c>
      <c r="Y31" s="3">
        <v>144</v>
      </c>
      <c r="Z31" s="3">
        <v>0.38720538720538722</v>
      </c>
      <c r="AA31" s="3">
        <v>0.59751037344398339</v>
      </c>
      <c r="AB31" s="3">
        <v>0.98471576064937061</v>
      </c>
      <c r="AC31" s="3" t="s">
        <v>6</v>
      </c>
      <c r="AD31" s="3" t="s">
        <v>1201</v>
      </c>
      <c r="AE31" s="3" t="s">
        <v>1828</v>
      </c>
      <c r="AF31" s="3">
        <v>60</v>
      </c>
      <c r="AG31" s="3">
        <v>1</v>
      </c>
      <c r="AH31" s="3" t="s">
        <v>1829</v>
      </c>
      <c r="AI31" s="3">
        <v>1</v>
      </c>
      <c r="AJ31" s="3">
        <v>253</v>
      </c>
      <c r="AK31" s="3">
        <v>22</v>
      </c>
      <c r="AL31" s="3">
        <v>20</v>
      </c>
      <c r="AM31" s="3">
        <v>840</v>
      </c>
      <c r="AN31" s="3">
        <v>122</v>
      </c>
      <c r="AO31" s="3">
        <v>2</v>
      </c>
      <c r="AP31" s="3">
        <v>0</v>
      </c>
      <c r="AQ31" s="3">
        <v>6001</v>
      </c>
    </row>
    <row r="32" spans="1:43" x14ac:dyDescent="0.25">
      <c r="A32" s="3" t="s">
        <v>1632</v>
      </c>
      <c r="B32" s="3">
        <v>2019</v>
      </c>
      <c r="C32" s="3">
        <v>1</v>
      </c>
      <c r="D32" s="3" t="s">
        <v>106</v>
      </c>
      <c r="E32" s="3" t="s">
        <v>41</v>
      </c>
      <c r="F32" s="3">
        <v>83</v>
      </c>
      <c r="G32" s="3">
        <v>286</v>
      </c>
      <c r="H32" s="3">
        <v>53</v>
      </c>
      <c r="I32" s="3">
        <v>85</v>
      </c>
      <c r="J32" s="3">
        <v>17</v>
      </c>
      <c r="K32" s="3">
        <v>1</v>
      </c>
      <c r="L32" s="3">
        <v>59</v>
      </c>
      <c r="M32" s="3">
        <v>6</v>
      </c>
      <c r="N32" s="3">
        <v>1</v>
      </c>
      <c r="O32" s="3">
        <v>26</v>
      </c>
      <c r="P32" s="3">
        <v>69</v>
      </c>
      <c r="Q32" s="3">
        <v>0</v>
      </c>
      <c r="R32" s="3">
        <v>2</v>
      </c>
      <c r="S32" s="3">
        <v>0</v>
      </c>
      <c r="T32" s="3">
        <v>2</v>
      </c>
      <c r="U32" s="3">
        <v>2</v>
      </c>
      <c r="V32" s="3" t="s">
        <v>2531</v>
      </c>
      <c r="W32" s="3" t="s">
        <v>1456</v>
      </c>
      <c r="X32" s="3">
        <v>316</v>
      </c>
      <c r="Y32" s="3">
        <v>158</v>
      </c>
      <c r="Z32" s="3">
        <v>0.35759493670886078</v>
      </c>
      <c r="AA32" s="3">
        <v>0.55244755244755239</v>
      </c>
      <c r="AB32" s="3">
        <v>0.91004248915641317</v>
      </c>
      <c r="AC32" s="3" t="s">
        <v>26</v>
      </c>
      <c r="AD32" s="3" t="s">
        <v>1830</v>
      </c>
      <c r="AE32" s="3" t="s">
        <v>1831</v>
      </c>
      <c r="AF32" s="3">
        <v>60</v>
      </c>
      <c r="AG32" s="3">
        <v>2</v>
      </c>
      <c r="AH32" s="3" t="s">
        <v>1832</v>
      </c>
      <c r="AI32" s="3">
        <v>0</v>
      </c>
      <c r="AJ32" s="3">
        <v>297</v>
      </c>
      <c r="AK32" s="3">
        <v>18</v>
      </c>
      <c r="AL32" s="3">
        <v>12</v>
      </c>
      <c r="AM32" s="3">
        <v>815</v>
      </c>
      <c r="AN32" s="3">
        <v>125</v>
      </c>
      <c r="AO32" s="3">
        <v>2</v>
      </c>
      <c r="AP32" s="3">
        <v>0</v>
      </c>
      <c r="AQ32" s="3">
        <v>6002</v>
      </c>
    </row>
    <row r="33" spans="1:43" x14ac:dyDescent="0.25">
      <c r="A33" s="3" t="s">
        <v>1624</v>
      </c>
      <c r="B33" s="3">
        <v>2019</v>
      </c>
      <c r="C33" s="3">
        <v>1</v>
      </c>
      <c r="D33" s="3" t="s">
        <v>106</v>
      </c>
      <c r="E33" s="3" t="s">
        <v>41</v>
      </c>
      <c r="F33" s="3">
        <v>145</v>
      </c>
      <c r="G33" s="3">
        <v>522</v>
      </c>
      <c r="H33" s="3">
        <v>77</v>
      </c>
      <c r="I33" s="3">
        <v>107</v>
      </c>
      <c r="J33" s="3">
        <v>30</v>
      </c>
      <c r="K33" s="3">
        <v>1</v>
      </c>
      <c r="L33" s="3">
        <v>93</v>
      </c>
      <c r="M33" s="3">
        <v>11</v>
      </c>
      <c r="N33" s="3">
        <v>9</v>
      </c>
      <c r="O33" s="3">
        <v>52</v>
      </c>
      <c r="P33" s="3">
        <v>178</v>
      </c>
      <c r="Q33" s="3">
        <v>2</v>
      </c>
      <c r="R33" s="3">
        <v>5</v>
      </c>
      <c r="S33" s="3">
        <v>1</v>
      </c>
      <c r="T33" s="3">
        <v>1</v>
      </c>
      <c r="U33" s="3">
        <v>4</v>
      </c>
      <c r="V33" s="3" t="s">
        <v>2524</v>
      </c>
      <c r="W33" s="3" t="s">
        <v>1455</v>
      </c>
      <c r="X33" s="3">
        <v>581</v>
      </c>
      <c r="Y33" s="3">
        <v>229</v>
      </c>
      <c r="Z33" s="3">
        <v>0.28227194492254731</v>
      </c>
      <c r="AA33" s="3">
        <v>0.43869731800766282</v>
      </c>
      <c r="AB33" s="3">
        <v>0.72096926293021013</v>
      </c>
      <c r="AC33" s="3" t="s">
        <v>6</v>
      </c>
      <c r="AD33" s="3" t="s">
        <v>1833</v>
      </c>
      <c r="AE33" s="3" t="s">
        <v>1834</v>
      </c>
      <c r="AF33" s="3">
        <v>60</v>
      </c>
      <c r="AG33" s="3">
        <v>3</v>
      </c>
      <c r="AH33" s="3" t="s">
        <v>1835</v>
      </c>
      <c r="AI33" s="3">
        <v>1</v>
      </c>
      <c r="AJ33" s="3">
        <v>205</v>
      </c>
      <c r="AK33" s="3">
        <v>30</v>
      </c>
      <c r="AL33" s="3">
        <v>27</v>
      </c>
      <c r="AM33" s="3">
        <v>860</v>
      </c>
      <c r="AN33" s="3">
        <v>122</v>
      </c>
      <c r="AO33" s="3">
        <v>1</v>
      </c>
      <c r="AP33" s="3">
        <v>0</v>
      </c>
      <c r="AQ33" s="3">
        <v>6003</v>
      </c>
    </row>
    <row r="34" spans="1:43" x14ac:dyDescent="0.25">
      <c r="A34" s="3" t="s">
        <v>1625</v>
      </c>
      <c r="B34" s="3">
        <v>2019</v>
      </c>
      <c r="C34" s="3">
        <v>1</v>
      </c>
      <c r="D34" s="3" t="s">
        <v>106</v>
      </c>
      <c r="E34" s="3" t="s">
        <v>41</v>
      </c>
      <c r="F34" s="3">
        <v>130</v>
      </c>
      <c r="G34" s="3">
        <v>474</v>
      </c>
      <c r="H34" s="3">
        <v>81</v>
      </c>
      <c r="I34" s="3">
        <v>134</v>
      </c>
      <c r="J34" s="3">
        <v>23</v>
      </c>
      <c r="K34" s="3">
        <v>6</v>
      </c>
      <c r="L34" s="3">
        <v>81</v>
      </c>
      <c r="M34" s="3">
        <v>21</v>
      </c>
      <c r="N34" s="3">
        <v>6</v>
      </c>
      <c r="O34" s="3">
        <v>25</v>
      </c>
      <c r="P34" s="3">
        <v>151</v>
      </c>
      <c r="Q34" s="3">
        <v>2</v>
      </c>
      <c r="R34" s="3">
        <v>6</v>
      </c>
      <c r="S34" s="3">
        <v>0</v>
      </c>
      <c r="T34" s="3">
        <v>5</v>
      </c>
      <c r="U34" s="3">
        <v>8</v>
      </c>
      <c r="V34" s="3" t="s">
        <v>2525</v>
      </c>
      <c r="W34" s="3" t="s">
        <v>1455</v>
      </c>
      <c r="X34" s="3">
        <v>510</v>
      </c>
      <c r="Y34" s="3">
        <v>253</v>
      </c>
      <c r="Z34" s="3">
        <v>0.3235294117647059</v>
      </c>
      <c r="AA34" s="3">
        <v>0.53375527426160341</v>
      </c>
      <c r="AB34" s="3">
        <v>0.85728468602630925</v>
      </c>
      <c r="AC34" s="3" t="s">
        <v>1773</v>
      </c>
      <c r="AD34" s="3" t="s">
        <v>983</v>
      </c>
      <c r="AE34" s="3" t="s">
        <v>1836</v>
      </c>
      <c r="AF34" s="3">
        <v>60</v>
      </c>
      <c r="AG34" s="3">
        <v>4</v>
      </c>
      <c r="AH34" s="3" t="s">
        <v>1836</v>
      </c>
      <c r="AI34" s="3">
        <v>0</v>
      </c>
      <c r="AJ34" s="3">
        <v>283</v>
      </c>
      <c r="AK34" s="3">
        <v>28</v>
      </c>
      <c r="AL34" s="3">
        <v>15</v>
      </c>
      <c r="AM34" s="3">
        <v>862</v>
      </c>
      <c r="AN34" s="3">
        <v>134</v>
      </c>
      <c r="AO34" s="3">
        <v>1</v>
      </c>
      <c r="AP34" s="3">
        <v>1</v>
      </c>
      <c r="AQ34" s="3">
        <v>6004</v>
      </c>
    </row>
    <row r="35" spans="1:43" x14ac:dyDescent="0.25">
      <c r="A35" s="3" t="s">
        <v>1633</v>
      </c>
      <c r="B35" s="3">
        <v>2019</v>
      </c>
      <c r="C35" s="3">
        <v>1</v>
      </c>
      <c r="D35" s="3" t="s">
        <v>106</v>
      </c>
      <c r="E35" s="3" t="s">
        <v>41</v>
      </c>
      <c r="F35" s="3">
        <v>83</v>
      </c>
      <c r="G35" s="3">
        <v>309</v>
      </c>
      <c r="H35" s="3">
        <v>51</v>
      </c>
      <c r="I35" s="3">
        <v>83</v>
      </c>
      <c r="J35" s="3">
        <v>14</v>
      </c>
      <c r="K35" s="3">
        <v>1</v>
      </c>
      <c r="L35" s="3">
        <v>48</v>
      </c>
      <c r="M35" s="3">
        <v>0</v>
      </c>
      <c r="N35" s="3">
        <v>0</v>
      </c>
      <c r="O35" s="3">
        <v>23</v>
      </c>
      <c r="P35" s="3">
        <v>53</v>
      </c>
      <c r="Q35" s="3">
        <v>0</v>
      </c>
      <c r="R35" s="3">
        <v>3</v>
      </c>
      <c r="S35" s="3">
        <v>0</v>
      </c>
      <c r="T35" s="3">
        <v>2</v>
      </c>
      <c r="U35" s="3">
        <v>5</v>
      </c>
      <c r="V35" s="3" t="s">
        <v>2530</v>
      </c>
      <c r="W35" s="3" t="s">
        <v>1456</v>
      </c>
      <c r="X35" s="3">
        <v>337</v>
      </c>
      <c r="Y35" s="3">
        <v>162</v>
      </c>
      <c r="Z35" s="3">
        <v>0.32344213649851633</v>
      </c>
      <c r="AA35" s="3">
        <v>0.52427184466019416</v>
      </c>
      <c r="AB35" s="3">
        <v>0.84771398115871044</v>
      </c>
      <c r="AC35" s="3" t="s">
        <v>6</v>
      </c>
      <c r="AD35" s="3" t="s">
        <v>1837</v>
      </c>
      <c r="AE35" s="3" t="s">
        <v>1838</v>
      </c>
      <c r="AF35" s="3">
        <v>60</v>
      </c>
      <c r="AG35" s="3">
        <v>5</v>
      </c>
      <c r="AH35" s="3" t="s">
        <v>1838</v>
      </c>
      <c r="AI35" s="3">
        <v>1</v>
      </c>
      <c r="AJ35" s="3">
        <v>269</v>
      </c>
      <c r="AK35" s="3">
        <v>21</v>
      </c>
      <c r="AL35" s="3">
        <v>17</v>
      </c>
      <c r="AM35" s="3">
        <v>826</v>
      </c>
      <c r="AN35" s="3">
        <v>120</v>
      </c>
      <c r="AO35" s="3">
        <v>2</v>
      </c>
      <c r="AP35" s="3">
        <v>0</v>
      </c>
      <c r="AQ35" s="3">
        <v>6005</v>
      </c>
    </row>
    <row r="36" spans="1:43" x14ac:dyDescent="0.25">
      <c r="A36" s="3" t="s">
        <v>1622</v>
      </c>
      <c r="B36" s="3">
        <v>2019</v>
      </c>
      <c r="C36" s="3">
        <v>1</v>
      </c>
      <c r="D36" s="3" t="s">
        <v>106</v>
      </c>
      <c r="E36" s="3" t="s">
        <v>41</v>
      </c>
      <c r="F36" s="3">
        <v>151</v>
      </c>
      <c r="G36" s="3">
        <v>563</v>
      </c>
      <c r="H36" s="3">
        <v>93</v>
      </c>
      <c r="I36" s="3">
        <v>149</v>
      </c>
      <c r="J36" s="3">
        <v>31</v>
      </c>
      <c r="K36" s="3">
        <v>2</v>
      </c>
      <c r="L36" s="3">
        <v>61</v>
      </c>
      <c r="M36" s="3">
        <v>15</v>
      </c>
      <c r="N36" s="3">
        <v>1</v>
      </c>
      <c r="O36" s="3">
        <v>78</v>
      </c>
      <c r="P36" s="3">
        <v>165</v>
      </c>
      <c r="Q36" s="3">
        <v>3</v>
      </c>
      <c r="R36" s="3">
        <v>18</v>
      </c>
      <c r="S36" s="3">
        <v>0</v>
      </c>
      <c r="T36" s="3">
        <v>1</v>
      </c>
      <c r="U36" s="3">
        <v>6</v>
      </c>
      <c r="V36" s="3" t="s">
        <v>2522</v>
      </c>
      <c r="W36" s="3" t="s">
        <v>1456</v>
      </c>
      <c r="X36" s="3">
        <v>660</v>
      </c>
      <c r="Y36" s="3">
        <v>256</v>
      </c>
      <c r="Z36" s="3">
        <v>0.37121212121212122</v>
      </c>
      <c r="AA36" s="3">
        <v>0.45470692717584371</v>
      </c>
      <c r="AB36" s="3">
        <v>0.82591904838796493</v>
      </c>
      <c r="AC36" s="3" t="s">
        <v>6</v>
      </c>
      <c r="AD36" s="3" t="s">
        <v>1839</v>
      </c>
      <c r="AE36" s="3" t="s">
        <v>1840</v>
      </c>
      <c r="AF36" s="3">
        <v>60</v>
      </c>
      <c r="AG36" s="3">
        <v>6</v>
      </c>
      <c r="AH36" s="3" t="s">
        <v>1841</v>
      </c>
      <c r="AI36" s="3">
        <v>1</v>
      </c>
      <c r="AJ36" s="3">
        <v>265</v>
      </c>
      <c r="AK36" s="3">
        <v>24</v>
      </c>
      <c r="AL36" s="3">
        <v>18</v>
      </c>
      <c r="AM36" s="3">
        <v>833</v>
      </c>
      <c r="AN36" s="3">
        <v>132</v>
      </c>
      <c r="AO36" s="3">
        <v>2</v>
      </c>
      <c r="AP36" s="3">
        <v>0</v>
      </c>
      <c r="AQ36" s="3">
        <v>6006</v>
      </c>
    </row>
    <row r="37" spans="1:43" x14ac:dyDescent="0.25">
      <c r="A37" s="3" t="s">
        <v>1627</v>
      </c>
      <c r="B37" s="3">
        <v>2019</v>
      </c>
      <c r="C37" s="3">
        <v>1</v>
      </c>
      <c r="D37" s="3" t="s">
        <v>106</v>
      </c>
      <c r="E37" s="3" t="s">
        <v>41</v>
      </c>
      <c r="F37" s="3">
        <v>116</v>
      </c>
      <c r="G37" s="3">
        <v>429</v>
      </c>
      <c r="H37" s="3">
        <v>69</v>
      </c>
      <c r="I37" s="3">
        <v>115</v>
      </c>
      <c r="J37" s="3">
        <v>27</v>
      </c>
      <c r="K37" s="3">
        <v>1</v>
      </c>
      <c r="L37" s="3">
        <v>66</v>
      </c>
      <c r="M37" s="3">
        <v>4</v>
      </c>
      <c r="N37" s="3">
        <v>1</v>
      </c>
      <c r="O37" s="3">
        <v>28</v>
      </c>
      <c r="P37" s="3">
        <v>108</v>
      </c>
      <c r="Q37" s="3">
        <v>2</v>
      </c>
      <c r="R37" s="3">
        <v>6</v>
      </c>
      <c r="S37" s="3">
        <v>0</v>
      </c>
      <c r="T37" s="3">
        <v>6</v>
      </c>
      <c r="U37" s="3">
        <v>5</v>
      </c>
      <c r="V37" s="3" t="s">
        <v>2526</v>
      </c>
      <c r="W37" s="3" t="s">
        <v>1456</v>
      </c>
      <c r="X37" s="3">
        <v>469</v>
      </c>
      <c r="Y37" s="3">
        <v>201</v>
      </c>
      <c r="Z37" s="3">
        <v>0.31769722814498935</v>
      </c>
      <c r="AA37" s="3">
        <v>0.46853146853146854</v>
      </c>
      <c r="AB37" s="3">
        <v>0.78622869667645789</v>
      </c>
      <c r="AC37" s="3" t="s">
        <v>6</v>
      </c>
      <c r="AD37" s="3" t="s">
        <v>1842</v>
      </c>
      <c r="AE37" s="3" t="s">
        <v>1843</v>
      </c>
      <c r="AF37" s="3">
        <v>60</v>
      </c>
      <c r="AG37" s="3">
        <v>7</v>
      </c>
      <c r="AH37" s="3" t="s">
        <v>1844</v>
      </c>
      <c r="AI37" s="3">
        <v>1</v>
      </c>
      <c r="AJ37" s="3">
        <v>268</v>
      </c>
      <c r="AK37" s="3">
        <v>19</v>
      </c>
      <c r="AL37" s="3">
        <v>18</v>
      </c>
      <c r="AM37" s="3">
        <v>810</v>
      </c>
      <c r="AN37" s="3">
        <v>123</v>
      </c>
      <c r="AO37" s="3">
        <v>2</v>
      </c>
      <c r="AP37" s="3">
        <v>0</v>
      </c>
      <c r="AQ37" s="3">
        <v>6007</v>
      </c>
    </row>
    <row r="38" spans="1:43" x14ac:dyDescent="0.25">
      <c r="A38" s="3" t="s">
        <v>1631</v>
      </c>
      <c r="B38" s="3">
        <v>2019</v>
      </c>
      <c r="C38" s="3">
        <v>1</v>
      </c>
      <c r="D38" s="3" t="s">
        <v>106</v>
      </c>
      <c r="E38" s="3" t="s">
        <v>41</v>
      </c>
      <c r="F38" s="3">
        <v>87</v>
      </c>
      <c r="G38" s="3">
        <v>256</v>
      </c>
      <c r="H38" s="3">
        <v>34</v>
      </c>
      <c r="I38" s="3">
        <v>56</v>
      </c>
      <c r="J38" s="3">
        <v>20</v>
      </c>
      <c r="K38" s="3">
        <v>0</v>
      </c>
      <c r="L38" s="3">
        <v>36</v>
      </c>
      <c r="M38" s="3">
        <v>1</v>
      </c>
      <c r="N38" s="3">
        <v>2</v>
      </c>
      <c r="O38" s="3">
        <v>32</v>
      </c>
      <c r="P38" s="3">
        <v>87</v>
      </c>
      <c r="Q38" s="3">
        <v>1</v>
      </c>
      <c r="R38" s="3">
        <v>3</v>
      </c>
      <c r="S38" s="3">
        <v>0</v>
      </c>
      <c r="T38" s="3">
        <v>4</v>
      </c>
      <c r="U38" s="3">
        <v>7</v>
      </c>
      <c r="V38" s="3" t="s">
        <v>2533</v>
      </c>
      <c r="W38" s="3" t="s">
        <v>1455</v>
      </c>
      <c r="X38" s="3">
        <v>295</v>
      </c>
      <c r="Y38" s="3">
        <v>106</v>
      </c>
      <c r="Z38" s="3">
        <v>0.30847457627118646</v>
      </c>
      <c r="AA38" s="3">
        <v>0.4140625</v>
      </c>
      <c r="AB38" s="3">
        <v>0.72253707627118646</v>
      </c>
      <c r="AC38" s="3" t="s">
        <v>6</v>
      </c>
      <c r="AD38" s="3" t="s">
        <v>1845</v>
      </c>
      <c r="AE38" s="3" t="s">
        <v>1846</v>
      </c>
      <c r="AF38" s="3">
        <v>60</v>
      </c>
      <c r="AG38" s="3">
        <v>8</v>
      </c>
      <c r="AH38" s="3" t="s">
        <v>1847</v>
      </c>
      <c r="AI38" s="3">
        <v>1</v>
      </c>
      <c r="AJ38" s="3">
        <v>219</v>
      </c>
      <c r="AK38" s="3">
        <v>10</v>
      </c>
      <c r="AL38" s="3">
        <v>25</v>
      </c>
      <c r="AM38" s="3">
        <v>758</v>
      </c>
      <c r="AN38" s="3">
        <v>120</v>
      </c>
      <c r="AO38" s="3">
        <v>1</v>
      </c>
      <c r="AP38" s="3">
        <v>0</v>
      </c>
      <c r="AQ38" s="3">
        <v>6008</v>
      </c>
    </row>
    <row r="39" spans="1:43" x14ac:dyDescent="0.25">
      <c r="A39" s="3" t="s">
        <v>1629</v>
      </c>
      <c r="B39" s="3">
        <v>2019</v>
      </c>
      <c r="C39" s="3">
        <v>1</v>
      </c>
      <c r="D39" s="3" t="s">
        <v>106</v>
      </c>
      <c r="E39" s="3" t="s">
        <v>41</v>
      </c>
      <c r="F39" s="3">
        <v>93</v>
      </c>
      <c r="G39" s="3">
        <v>323</v>
      </c>
      <c r="H39" s="3">
        <v>45</v>
      </c>
      <c r="I39" s="3">
        <v>76</v>
      </c>
      <c r="J39" s="3">
        <v>15</v>
      </c>
      <c r="K39" s="3">
        <v>0</v>
      </c>
      <c r="L39" s="3">
        <v>51</v>
      </c>
      <c r="M39" s="3">
        <v>4</v>
      </c>
      <c r="N39" s="3">
        <v>0</v>
      </c>
      <c r="O39" s="3">
        <v>38</v>
      </c>
      <c r="P39" s="3">
        <v>85</v>
      </c>
      <c r="Q39" s="3">
        <v>1</v>
      </c>
      <c r="R39" s="3">
        <v>3</v>
      </c>
      <c r="S39" s="3">
        <v>0</v>
      </c>
      <c r="T39" s="3">
        <v>4</v>
      </c>
      <c r="U39" s="3">
        <v>6</v>
      </c>
      <c r="V39" s="3" t="s">
        <v>2528</v>
      </c>
      <c r="W39" s="3" t="s">
        <v>1455</v>
      </c>
      <c r="X39" s="3">
        <v>368</v>
      </c>
      <c r="Y39" s="3">
        <v>127</v>
      </c>
      <c r="Z39" s="3">
        <v>0.31793478260869568</v>
      </c>
      <c r="AA39" s="3">
        <v>0.39318885448916407</v>
      </c>
      <c r="AB39" s="3">
        <v>0.71112363709785975</v>
      </c>
      <c r="AC39" s="3" t="s">
        <v>1773</v>
      </c>
      <c r="AD39" s="3" t="s">
        <v>1774</v>
      </c>
      <c r="AE39" s="3" t="s">
        <v>1775</v>
      </c>
      <c r="AF39" s="3">
        <v>60</v>
      </c>
      <c r="AG39" s="3">
        <v>9</v>
      </c>
      <c r="AH39" s="3" t="s">
        <v>1775</v>
      </c>
      <c r="AI39" s="3">
        <v>0</v>
      </c>
      <c r="AJ39" s="3">
        <v>235</v>
      </c>
      <c r="AK39" s="3">
        <v>12</v>
      </c>
      <c r="AL39" s="3">
        <v>23</v>
      </c>
      <c r="AM39" s="3">
        <v>764</v>
      </c>
      <c r="AN39" s="3">
        <v>123</v>
      </c>
      <c r="AO39" s="3">
        <v>1</v>
      </c>
      <c r="AP39" s="3">
        <v>1</v>
      </c>
      <c r="AQ39" s="3">
        <v>6009</v>
      </c>
    </row>
    <row r="40" spans="1:43" x14ac:dyDescent="0.25">
      <c r="A40" s="3" t="s">
        <v>1628</v>
      </c>
      <c r="B40" s="3">
        <v>2019</v>
      </c>
      <c r="C40" s="3">
        <v>1</v>
      </c>
      <c r="D40" s="3" t="s">
        <v>106</v>
      </c>
      <c r="E40" s="3" t="s">
        <v>41</v>
      </c>
      <c r="F40" s="3">
        <v>101</v>
      </c>
      <c r="G40" s="3">
        <v>317</v>
      </c>
      <c r="H40" s="3">
        <v>38</v>
      </c>
      <c r="I40" s="3">
        <v>72</v>
      </c>
      <c r="J40" s="3">
        <v>17</v>
      </c>
      <c r="K40" s="3">
        <v>1</v>
      </c>
      <c r="L40" s="3">
        <v>39</v>
      </c>
      <c r="M40" s="3">
        <v>2</v>
      </c>
      <c r="N40" s="3">
        <v>0</v>
      </c>
      <c r="O40" s="3">
        <v>44</v>
      </c>
      <c r="P40" s="3">
        <v>100</v>
      </c>
      <c r="Q40" s="3">
        <v>0</v>
      </c>
      <c r="R40" s="3">
        <v>3</v>
      </c>
      <c r="S40" s="3">
        <v>0</v>
      </c>
      <c r="T40" s="3">
        <v>2</v>
      </c>
      <c r="U40" s="3">
        <v>8</v>
      </c>
      <c r="V40" s="3" t="s">
        <v>2529</v>
      </c>
      <c r="W40" s="3" t="s">
        <v>1455</v>
      </c>
      <c r="X40" s="3">
        <v>366</v>
      </c>
      <c r="Y40" s="3">
        <v>112</v>
      </c>
      <c r="Z40" s="3">
        <v>0.3251366120218579</v>
      </c>
      <c r="AA40" s="3">
        <v>0.35331230283911674</v>
      </c>
      <c r="AB40" s="3">
        <v>0.67844891486097469</v>
      </c>
      <c r="AC40" s="3" t="s">
        <v>26</v>
      </c>
      <c r="AD40" s="3" t="s">
        <v>1848</v>
      </c>
      <c r="AE40" s="3" t="s">
        <v>1849</v>
      </c>
      <c r="AF40" s="3">
        <v>60</v>
      </c>
      <c r="AG40" s="3">
        <v>10</v>
      </c>
      <c r="AH40" s="3" t="s">
        <v>1849</v>
      </c>
      <c r="AI40" s="3">
        <v>0</v>
      </c>
      <c r="AJ40" s="3">
        <v>227</v>
      </c>
      <c r="AK40" s="3">
        <v>7</v>
      </c>
      <c r="AL40" s="3">
        <v>24</v>
      </c>
      <c r="AM40" s="3">
        <v>740</v>
      </c>
      <c r="AN40" s="3">
        <v>122</v>
      </c>
      <c r="AO40" s="3">
        <v>1</v>
      </c>
      <c r="AP40" s="3">
        <v>0</v>
      </c>
      <c r="AQ40" s="3">
        <v>6010</v>
      </c>
    </row>
    <row r="41" spans="1:43" x14ac:dyDescent="0.25">
      <c r="A41" s="3" t="s">
        <v>1626</v>
      </c>
      <c r="B41" s="3">
        <v>2019</v>
      </c>
      <c r="C41" s="3">
        <v>1</v>
      </c>
      <c r="D41" s="3" t="s">
        <v>106</v>
      </c>
      <c r="E41" s="3" t="s">
        <v>41</v>
      </c>
      <c r="F41" s="3">
        <v>118</v>
      </c>
      <c r="G41" s="3">
        <v>357</v>
      </c>
      <c r="H41" s="3">
        <v>42</v>
      </c>
      <c r="I41" s="3">
        <v>89</v>
      </c>
      <c r="J41" s="3">
        <v>15</v>
      </c>
      <c r="K41" s="3">
        <v>4</v>
      </c>
      <c r="L41" s="3">
        <v>32</v>
      </c>
      <c r="M41" s="3">
        <v>24</v>
      </c>
      <c r="N41" s="3">
        <v>6</v>
      </c>
      <c r="O41" s="3">
        <v>38</v>
      </c>
      <c r="P41" s="3">
        <v>100</v>
      </c>
      <c r="Q41" s="3">
        <v>0</v>
      </c>
      <c r="R41" s="3">
        <v>3</v>
      </c>
      <c r="S41" s="3">
        <v>8</v>
      </c>
      <c r="T41" s="3">
        <v>2</v>
      </c>
      <c r="U41" s="3">
        <v>8</v>
      </c>
      <c r="V41" s="3" t="s">
        <v>2527</v>
      </c>
      <c r="W41" s="3" t="s">
        <v>1456</v>
      </c>
      <c r="X41" s="3">
        <v>408</v>
      </c>
      <c r="Y41" s="3">
        <v>124</v>
      </c>
      <c r="Z41" s="3">
        <v>0.31862745098039214</v>
      </c>
      <c r="AA41" s="3">
        <v>0.34733893557422968</v>
      </c>
      <c r="AB41" s="3">
        <v>0.66596638655462181</v>
      </c>
      <c r="AC41" s="3" t="s">
        <v>26</v>
      </c>
      <c r="AD41" s="3" t="s">
        <v>1850</v>
      </c>
      <c r="AE41" s="3" t="s">
        <v>1851</v>
      </c>
      <c r="AF41" s="3">
        <v>60</v>
      </c>
      <c r="AG41" s="3">
        <v>11</v>
      </c>
      <c r="AH41" s="3" t="s">
        <v>1852</v>
      </c>
      <c r="AI41" s="3">
        <v>0</v>
      </c>
      <c r="AJ41" s="3">
        <v>249</v>
      </c>
      <c r="AK41" s="3">
        <v>4</v>
      </c>
      <c r="AL41" s="3">
        <v>21</v>
      </c>
      <c r="AM41" s="3">
        <v>725</v>
      </c>
      <c r="AN41" s="3">
        <v>135</v>
      </c>
      <c r="AO41" s="3">
        <v>2</v>
      </c>
      <c r="AP41" s="3">
        <v>0</v>
      </c>
      <c r="AQ41" s="3">
        <v>6011</v>
      </c>
    </row>
    <row r="42" spans="1:43" x14ac:dyDescent="0.25">
      <c r="A42" s="3" t="s">
        <v>2535</v>
      </c>
      <c r="B42" s="3">
        <v>2019</v>
      </c>
      <c r="C42" s="3">
        <v>1</v>
      </c>
      <c r="D42" s="3" t="s">
        <v>106</v>
      </c>
      <c r="E42" s="3" t="s">
        <v>41</v>
      </c>
      <c r="F42" s="3">
        <v>65</v>
      </c>
      <c r="G42" s="3">
        <v>202</v>
      </c>
      <c r="H42" s="3">
        <v>23</v>
      </c>
      <c r="I42" s="3">
        <v>48</v>
      </c>
      <c r="J42" s="3">
        <v>12</v>
      </c>
      <c r="K42" s="3">
        <v>1</v>
      </c>
      <c r="L42" s="3">
        <v>21</v>
      </c>
      <c r="M42" s="3">
        <v>3</v>
      </c>
      <c r="N42" s="3">
        <v>0</v>
      </c>
      <c r="O42" s="3">
        <v>14</v>
      </c>
      <c r="P42" s="3">
        <v>49</v>
      </c>
      <c r="Q42" s="3">
        <v>0</v>
      </c>
      <c r="R42" s="3">
        <v>4</v>
      </c>
      <c r="S42" s="3">
        <v>1</v>
      </c>
      <c r="T42" s="3">
        <v>1</v>
      </c>
      <c r="U42" s="3">
        <v>9</v>
      </c>
      <c r="V42" s="3" t="s">
        <v>2536</v>
      </c>
      <c r="W42" s="3" t="s">
        <v>1458</v>
      </c>
      <c r="X42" s="3">
        <v>222</v>
      </c>
      <c r="Y42" s="3">
        <v>65</v>
      </c>
      <c r="Z42" s="3">
        <v>0.29729729729729731</v>
      </c>
      <c r="AA42" s="3">
        <v>0.32178217821782179</v>
      </c>
      <c r="AB42" s="3">
        <v>0.6190794755151191</v>
      </c>
      <c r="AC42" s="3" t="s">
        <v>26</v>
      </c>
      <c r="AD42" s="3" t="s">
        <v>2937</v>
      </c>
      <c r="AE42" s="3" t="s">
        <v>2938</v>
      </c>
      <c r="AF42" s="3">
        <v>60</v>
      </c>
      <c r="AG42" s="3">
        <v>12</v>
      </c>
      <c r="AH42" s="3" t="s">
        <v>2939</v>
      </c>
      <c r="AI42" s="3">
        <v>0</v>
      </c>
      <c r="AJ42" s="3">
        <v>238</v>
      </c>
      <c r="AK42" s="3">
        <v>1</v>
      </c>
      <c r="AL42" s="3">
        <v>22</v>
      </c>
      <c r="AM42" s="3">
        <v>710</v>
      </c>
      <c r="AN42" s="3">
        <v>123</v>
      </c>
      <c r="AO42" s="3">
        <v>0</v>
      </c>
      <c r="AP42" s="3">
        <v>0</v>
      </c>
      <c r="AQ42" s="3">
        <v>6012</v>
      </c>
    </row>
    <row r="43" spans="1:43" x14ac:dyDescent="0.25">
      <c r="A43" s="3" t="s">
        <v>1630</v>
      </c>
      <c r="B43" s="3">
        <v>2019</v>
      </c>
      <c r="C43" s="3">
        <v>1</v>
      </c>
      <c r="D43" s="3" t="s">
        <v>106</v>
      </c>
      <c r="E43" s="3" t="s">
        <v>41</v>
      </c>
      <c r="F43" s="3">
        <v>88</v>
      </c>
      <c r="G43" s="3">
        <v>228</v>
      </c>
      <c r="H43" s="3">
        <v>17</v>
      </c>
      <c r="I43" s="3">
        <v>36</v>
      </c>
      <c r="J43" s="3">
        <v>9</v>
      </c>
      <c r="K43" s="3">
        <v>0</v>
      </c>
      <c r="L43" s="3">
        <v>12</v>
      </c>
      <c r="M43" s="3">
        <v>1</v>
      </c>
      <c r="N43" s="3">
        <v>0</v>
      </c>
      <c r="O43" s="3">
        <v>15</v>
      </c>
      <c r="P43" s="3">
        <v>87</v>
      </c>
      <c r="Q43" s="3">
        <v>1</v>
      </c>
      <c r="R43" s="3">
        <v>0</v>
      </c>
      <c r="S43" s="3">
        <v>0</v>
      </c>
      <c r="T43" s="3">
        <v>1</v>
      </c>
      <c r="U43" s="3">
        <v>2</v>
      </c>
      <c r="V43" s="3" t="s">
        <v>2534</v>
      </c>
      <c r="W43" s="3" t="s">
        <v>1458</v>
      </c>
      <c r="X43" s="3">
        <v>244</v>
      </c>
      <c r="Y43" s="3">
        <v>51</v>
      </c>
      <c r="Z43" s="3">
        <v>0.20901639344262296</v>
      </c>
      <c r="AA43" s="3">
        <v>0.22368421052631579</v>
      </c>
      <c r="AB43" s="3">
        <v>0.43270060396893872</v>
      </c>
      <c r="AC43" s="3" t="s">
        <v>26</v>
      </c>
      <c r="AD43" s="3" t="s">
        <v>929</v>
      </c>
      <c r="AE43" s="3" t="s">
        <v>1853</v>
      </c>
      <c r="AF43" s="3">
        <v>60</v>
      </c>
      <c r="AG43" s="3">
        <v>13</v>
      </c>
      <c r="AH43" s="3" t="s">
        <v>1854</v>
      </c>
      <c r="AI43" s="3">
        <v>0</v>
      </c>
      <c r="AJ43" s="3">
        <v>158</v>
      </c>
      <c r="AK43" s="3">
        <v>2</v>
      </c>
      <c r="AL43" s="3">
        <v>32</v>
      </c>
      <c r="AM43" s="3">
        <v>715</v>
      </c>
      <c r="AN43" s="3">
        <v>121</v>
      </c>
      <c r="AO43" s="3">
        <v>0</v>
      </c>
      <c r="AP43" s="3">
        <v>0</v>
      </c>
      <c r="AQ43" s="3">
        <v>6013</v>
      </c>
    </row>
    <row r="44" spans="1:43" x14ac:dyDescent="0.25">
      <c r="A44" s="3" t="s">
        <v>1414</v>
      </c>
      <c r="B44" s="3">
        <v>2019</v>
      </c>
      <c r="C44" s="3">
        <v>1</v>
      </c>
      <c r="D44" s="3" t="s">
        <v>136</v>
      </c>
      <c r="E44" s="3" t="s">
        <v>41</v>
      </c>
      <c r="F44" s="3">
        <v>145</v>
      </c>
      <c r="G44" s="3">
        <v>567</v>
      </c>
      <c r="H44" s="3">
        <v>77</v>
      </c>
      <c r="I44" s="3">
        <v>155</v>
      </c>
      <c r="J44" s="3">
        <v>33</v>
      </c>
      <c r="K44" s="3">
        <v>2</v>
      </c>
      <c r="L44" s="3">
        <v>68</v>
      </c>
      <c r="M44" s="3">
        <v>25</v>
      </c>
      <c r="N44" s="3">
        <v>4</v>
      </c>
      <c r="O44" s="3">
        <v>81</v>
      </c>
      <c r="P44" s="3">
        <v>123</v>
      </c>
      <c r="Q44" s="3">
        <v>4</v>
      </c>
      <c r="R44" s="3">
        <v>5</v>
      </c>
      <c r="S44" s="3">
        <v>0</v>
      </c>
      <c r="T44" s="3">
        <v>1</v>
      </c>
      <c r="U44" s="3">
        <v>22</v>
      </c>
      <c r="V44" s="3" t="s">
        <v>2537</v>
      </c>
      <c r="W44" s="3" t="s">
        <v>1456</v>
      </c>
      <c r="X44" s="3">
        <v>654</v>
      </c>
      <c r="Y44" s="3">
        <v>255</v>
      </c>
      <c r="Z44" s="3">
        <v>0.36850152905198774</v>
      </c>
      <c r="AA44" s="3">
        <v>0.44973544973544971</v>
      </c>
      <c r="AB44" s="3">
        <v>0.81823697878743751</v>
      </c>
      <c r="AC44" s="3" t="s">
        <v>26</v>
      </c>
      <c r="AD44" s="3" t="s">
        <v>1232</v>
      </c>
      <c r="AE44" s="3" t="s">
        <v>1855</v>
      </c>
      <c r="AF44" s="3">
        <v>52</v>
      </c>
      <c r="AG44" s="3">
        <v>0</v>
      </c>
      <c r="AH44" s="3" t="s">
        <v>1856</v>
      </c>
      <c r="AI44" s="3">
        <v>0</v>
      </c>
      <c r="AJ44" s="3">
        <v>273</v>
      </c>
      <c r="AK44" s="3">
        <v>21</v>
      </c>
      <c r="AL44" s="3">
        <v>17</v>
      </c>
      <c r="AM44" s="3">
        <v>817</v>
      </c>
      <c r="AN44" s="3">
        <v>136</v>
      </c>
      <c r="AO44" s="3">
        <v>2</v>
      </c>
      <c r="AP44" s="3">
        <v>0</v>
      </c>
      <c r="AQ44" s="3">
        <v>5200</v>
      </c>
    </row>
    <row r="45" spans="1:43" x14ac:dyDescent="0.25">
      <c r="A45" s="3" t="s">
        <v>1422</v>
      </c>
      <c r="B45" s="3">
        <v>2019</v>
      </c>
      <c r="C45" s="3">
        <v>1</v>
      </c>
      <c r="D45" s="3" t="s">
        <v>136</v>
      </c>
      <c r="E45" s="3" t="s">
        <v>41</v>
      </c>
      <c r="F45" s="3">
        <v>82</v>
      </c>
      <c r="G45" s="3">
        <v>296</v>
      </c>
      <c r="H45" s="3">
        <v>42</v>
      </c>
      <c r="I45" s="3">
        <v>80</v>
      </c>
      <c r="J45" s="3">
        <v>17</v>
      </c>
      <c r="K45" s="3">
        <v>2</v>
      </c>
      <c r="L45" s="3">
        <v>51</v>
      </c>
      <c r="M45" s="3">
        <v>5</v>
      </c>
      <c r="N45" s="3">
        <v>0</v>
      </c>
      <c r="O45" s="3">
        <v>25</v>
      </c>
      <c r="P45" s="3">
        <v>113</v>
      </c>
      <c r="Q45" s="3">
        <v>0</v>
      </c>
      <c r="R45" s="3">
        <v>5</v>
      </c>
      <c r="S45" s="3">
        <v>0</v>
      </c>
      <c r="T45" s="3">
        <v>1</v>
      </c>
      <c r="U45" s="3">
        <v>1</v>
      </c>
      <c r="V45" s="3" t="s">
        <v>2545</v>
      </c>
      <c r="W45" s="3" t="s">
        <v>1455</v>
      </c>
      <c r="X45" s="3">
        <v>327</v>
      </c>
      <c r="Y45" s="3">
        <v>152</v>
      </c>
      <c r="Z45" s="3">
        <v>0.3363914373088685</v>
      </c>
      <c r="AA45" s="3">
        <v>0.51351351351351349</v>
      </c>
      <c r="AB45" s="3">
        <v>0.84990495082238193</v>
      </c>
      <c r="AC45" s="3" t="s">
        <v>6</v>
      </c>
      <c r="AD45" s="3" t="s">
        <v>816</v>
      </c>
      <c r="AE45" s="3" t="s">
        <v>1857</v>
      </c>
      <c r="AF45" s="3">
        <v>52</v>
      </c>
      <c r="AG45" s="3">
        <v>1</v>
      </c>
      <c r="AH45" s="3" t="s">
        <v>1858</v>
      </c>
      <c r="AI45" s="3">
        <v>1</v>
      </c>
      <c r="AJ45" s="3">
        <v>270</v>
      </c>
      <c r="AK45" s="3">
        <v>17</v>
      </c>
      <c r="AL45" s="3">
        <v>17</v>
      </c>
      <c r="AM45" s="3">
        <v>805</v>
      </c>
      <c r="AN45" s="3">
        <v>125</v>
      </c>
      <c r="AO45" s="3">
        <v>1</v>
      </c>
      <c r="AP45" s="3">
        <v>0</v>
      </c>
      <c r="AQ45" s="3">
        <v>5201</v>
      </c>
    </row>
    <row r="46" spans="1:43" x14ac:dyDescent="0.25">
      <c r="A46" s="3" t="s">
        <v>1417</v>
      </c>
      <c r="B46" s="3">
        <v>2019</v>
      </c>
      <c r="C46" s="3">
        <v>1</v>
      </c>
      <c r="D46" s="3" t="s">
        <v>136</v>
      </c>
      <c r="E46" s="3" t="s">
        <v>41</v>
      </c>
      <c r="F46" s="3">
        <v>127</v>
      </c>
      <c r="G46" s="3">
        <v>410</v>
      </c>
      <c r="H46" s="3">
        <v>54</v>
      </c>
      <c r="I46" s="3">
        <v>107</v>
      </c>
      <c r="J46" s="3">
        <v>20</v>
      </c>
      <c r="K46" s="3">
        <v>2</v>
      </c>
      <c r="L46" s="3">
        <v>63</v>
      </c>
      <c r="M46" s="3">
        <v>2</v>
      </c>
      <c r="N46" s="3">
        <v>3</v>
      </c>
      <c r="O46" s="3">
        <v>64</v>
      </c>
      <c r="P46" s="3">
        <v>108</v>
      </c>
      <c r="Q46" s="3">
        <v>2</v>
      </c>
      <c r="R46" s="3">
        <v>6</v>
      </c>
      <c r="S46" s="3">
        <v>0</v>
      </c>
      <c r="T46" s="3">
        <v>7</v>
      </c>
      <c r="U46" s="3">
        <v>7</v>
      </c>
      <c r="V46" s="3" t="s">
        <v>2541</v>
      </c>
      <c r="W46" s="3" t="s">
        <v>1455</v>
      </c>
      <c r="X46" s="3">
        <v>487</v>
      </c>
      <c r="Y46" s="3">
        <v>188</v>
      </c>
      <c r="Z46" s="3">
        <v>0.36344969199178645</v>
      </c>
      <c r="AA46" s="3">
        <v>0.45853658536585368</v>
      </c>
      <c r="AB46" s="3">
        <v>0.82198627735764007</v>
      </c>
      <c r="AC46" s="3" t="s">
        <v>6</v>
      </c>
      <c r="AD46" s="3" t="s">
        <v>1859</v>
      </c>
      <c r="AE46" s="3" t="s">
        <v>1860</v>
      </c>
      <c r="AF46" s="3">
        <v>52</v>
      </c>
      <c r="AG46" s="3">
        <v>2</v>
      </c>
      <c r="AH46" s="3" t="s">
        <v>1861</v>
      </c>
      <c r="AI46" s="3">
        <v>1</v>
      </c>
      <c r="AJ46" s="3">
        <v>261</v>
      </c>
      <c r="AK46" s="3">
        <v>19</v>
      </c>
      <c r="AL46" s="3">
        <v>19</v>
      </c>
      <c r="AM46" s="3">
        <v>809</v>
      </c>
      <c r="AN46" s="3">
        <v>122</v>
      </c>
      <c r="AO46" s="3">
        <v>1</v>
      </c>
      <c r="AP46" s="3">
        <v>0</v>
      </c>
      <c r="AQ46" s="3">
        <v>5202</v>
      </c>
    </row>
    <row r="47" spans="1:43" x14ac:dyDescent="0.25">
      <c r="A47" s="3" t="s">
        <v>1415</v>
      </c>
      <c r="B47" s="3">
        <v>2019</v>
      </c>
      <c r="C47" s="3">
        <v>1</v>
      </c>
      <c r="D47" s="3" t="s">
        <v>136</v>
      </c>
      <c r="E47" s="3" t="s">
        <v>41</v>
      </c>
      <c r="F47" s="3">
        <v>138</v>
      </c>
      <c r="G47" s="3">
        <v>530</v>
      </c>
      <c r="H47" s="3">
        <v>83</v>
      </c>
      <c r="I47" s="3">
        <v>154</v>
      </c>
      <c r="J47" s="3">
        <v>29</v>
      </c>
      <c r="K47" s="3">
        <v>7</v>
      </c>
      <c r="L47" s="3">
        <v>89</v>
      </c>
      <c r="M47" s="3">
        <v>12</v>
      </c>
      <c r="N47" s="3">
        <v>7</v>
      </c>
      <c r="O47" s="3">
        <v>54</v>
      </c>
      <c r="P47" s="3">
        <v>131</v>
      </c>
      <c r="Q47" s="3">
        <v>6</v>
      </c>
      <c r="R47" s="3">
        <v>7</v>
      </c>
      <c r="S47" s="3">
        <v>0</v>
      </c>
      <c r="T47" s="3">
        <v>0</v>
      </c>
      <c r="U47" s="3">
        <v>3</v>
      </c>
      <c r="V47" s="3" t="s">
        <v>2538</v>
      </c>
      <c r="W47" s="3" t="s">
        <v>1456</v>
      </c>
      <c r="X47" s="3">
        <v>591</v>
      </c>
      <c r="Y47" s="3">
        <v>296</v>
      </c>
      <c r="Z47" s="3">
        <v>0.36379018612521152</v>
      </c>
      <c r="AA47" s="3">
        <v>0.55849056603773584</v>
      </c>
      <c r="AB47" s="3">
        <v>0.92228075216294736</v>
      </c>
      <c r="AC47" s="3" t="s">
        <v>6</v>
      </c>
      <c r="AD47" s="3" t="s">
        <v>1862</v>
      </c>
      <c r="AE47" s="3" t="s">
        <v>1863</v>
      </c>
      <c r="AF47" s="3">
        <v>52</v>
      </c>
      <c r="AG47" s="3">
        <v>3</v>
      </c>
      <c r="AH47" s="3" t="s">
        <v>1863</v>
      </c>
      <c r="AI47" s="3">
        <v>1</v>
      </c>
      <c r="AJ47" s="3">
        <v>291</v>
      </c>
      <c r="AK47" s="3">
        <v>33</v>
      </c>
      <c r="AL47" s="3">
        <v>14</v>
      </c>
      <c r="AM47" s="3">
        <v>890</v>
      </c>
      <c r="AN47" s="3">
        <v>128</v>
      </c>
      <c r="AO47" s="3">
        <v>2</v>
      </c>
      <c r="AP47" s="3">
        <v>0</v>
      </c>
      <c r="AQ47" s="3">
        <v>5203</v>
      </c>
    </row>
    <row r="48" spans="1:43" x14ac:dyDescent="0.25">
      <c r="A48" s="3" t="s">
        <v>1423</v>
      </c>
      <c r="B48" s="3">
        <v>2019</v>
      </c>
      <c r="C48" s="3">
        <v>1</v>
      </c>
      <c r="D48" s="3" t="s">
        <v>136</v>
      </c>
      <c r="E48" s="3" t="s">
        <v>41</v>
      </c>
      <c r="F48" s="3">
        <v>79</v>
      </c>
      <c r="G48" s="3">
        <v>307</v>
      </c>
      <c r="H48" s="3">
        <v>53</v>
      </c>
      <c r="I48" s="3">
        <v>82</v>
      </c>
      <c r="J48" s="3">
        <v>20</v>
      </c>
      <c r="K48" s="3">
        <v>1</v>
      </c>
      <c r="L48" s="3">
        <v>38</v>
      </c>
      <c r="M48" s="3">
        <v>2</v>
      </c>
      <c r="N48" s="3">
        <v>2</v>
      </c>
      <c r="O48" s="3">
        <v>35</v>
      </c>
      <c r="P48" s="3">
        <v>61</v>
      </c>
      <c r="Q48" s="3">
        <v>1</v>
      </c>
      <c r="R48" s="3">
        <v>1</v>
      </c>
      <c r="S48" s="3">
        <v>0</v>
      </c>
      <c r="T48" s="3">
        <v>4</v>
      </c>
      <c r="U48" s="3">
        <v>9</v>
      </c>
      <c r="V48" s="3" t="s">
        <v>2544</v>
      </c>
      <c r="W48" s="3" t="s">
        <v>1455</v>
      </c>
      <c r="X48" s="3">
        <v>347</v>
      </c>
      <c r="Y48" s="3">
        <v>146</v>
      </c>
      <c r="Z48" s="3">
        <v>0.34005763688760809</v>
      </c>
      <c r="AA48" s="3">
        <v>0.47557003257328989</v>
      </c>
      <c r="AB48" s="3">
        <v>0.81562766946089793</v>
      </c>
      <c r="AC48" s="3" t="s">
        <v>26</v>
      </c>
      <c r="AD48" s="3" t="s">
        <v>1864</v>
      </c>
      <c r="AE48" s="3" t="s">
        <v>1139</v>
      </c>
      <c r="AF48" s="3">
        <v>52</v>
      </c>
      <c r="AG48" s="3">
        <v>4</v>
      </c>
      <c r="AH48" s="3" t="s">
        <v>1865</v>
      </c>
      <c r="AI48" s="3">
        <v>0</v>
      </c>
      <c r="AJ48" s="3">
        <v>267</v>
      </c>
      <c r="AK48" s="3">
        <v>14</v>
      </c>
      <c r="AL48" s="3">
        <v>18</v>
      </c>
      <c r="AM48" s="3">
        <v>786</v>
      </c>
      <c r="AN48" s="3">
        <v>122</v>
      </c>
      <c r="AO48" s="3">
        <v>1</v>
      </c>
      <c r="AP48" s="3">
        <v>0</v>
      </c>
      <c r="AQ48" s="3">
        <v>5204</v>
      </c>
    </row>
    <row r="49" spans="1:43" x14ac:dyDescent="0.25">
      <c r="A49" s="3" t="s">
        <v>1418</v>
      </c>
      <c r="B49" s="3">
        <v>2019</v>
      </c>
      <c r="C49" s="3">
        <v>1</v>
      </c>
      <c r="D49" s="3" t="s">
        <v>136</v>
      </c>
      <c r="E49" s="3" t="s">
        <v>41</v>
      </c>
      <c r="F49" s="3">
        <v>125</v>
      </c>
      <c r="G49" s="3">
        <v>489</v>
      </c>
      <c r="H49" s="3">
        <v>61</v>
      </c>
      <c r="I49" s="3">
        <v>138</v>
      </c>
      <c r="J49" s="3">
        <v>25</v>
      </c>
      <c r="K49" s="3">
        <v>2</v>
      </c>
      <c r="L49" s="3">
        <v>72</v>
      </c>
      <c r="M49" s="3">
        <v>10</v>
      </c>
      <c r="N49" s="3">
        <v>4</v>
      </c>
      <c r="O49" s="3">
        <v>31</v>
      </c>
      <c r="P49" s="3">
        <v>125</v>
      </c>
      <c r="Q49" s="3">
        <v>2</v>
      </c>
      <c r="R49" s="3">
        <v>7</v>
      </c>
      <c r="S49" s="3">
        <v>0</v>
      </c>
      <c r="T49" s="3">
        <v>3</v>
      </c>
      <c r="U49" s="3">
        <v>15</v>
      </c>
      <c r="V49" s="3" t="s">
        <v>2540</v>
      </c>
      <c r="W49" s="3" t="s">
        <v>1456</v>
      </c>
      <c r="X49" s="3">
        <v>530</v>
      </c>
      <c r="Y49" s="3">
        <v>227</v>
      </c>
      <c r="Z49" s="3">
        <v>0.33207547169811319</v>
      </c>
      <c r="AA49" s="3">
        <v>0.46421267893660534</v>
      </c>
      <c r="AB49" s="3">
        <v>0.79628815063471858</v>
      </c>
      <c r="AC49" s="3" t="s">
        <v>26</v>
      </c>
      <c r="AD49" s="3" t="s">
        <v>1866</v>
      </c>
      <c r="AE49" s="3" t="s">
        <v>1041</v>
      </c>
      <c r="AF49" s="3">
        <v>52</v>
      </c>
      <c r="AG49" s="3">
        <v>5</v>
      </c>
      <c r="AH49" s="3" t="s">
        <v>1867</v>
      </c>
      <c r="AI49" s="3">
        <v>0</v>
      </c>
      <c r="AJ49" s="3">
        <v>282</v>
      </c>
      <c r="AK49" s="3">
        <v>20</v>
      </c>
      <c r="AL49" s="3">
        <v>15</v>
      </c>
      <c r="AM49" s="3">
        <v>814</v>
      </c>
      <c r="AN49" s="3">
        <v>126</v>
      </c>
      <c r="AO49" s="3">
        <v>2</v>
      </c>
      <c r="AP49" s="3">
        <v>0</v>
      </c>
      <c r="AQ49" s="3">
        <v>5205</v>
      </c>
    </row>
    <row r="50" spans="1:43" x14ac:dyDescent="0.25">
      <c r="A50" s="3" t="s">
        <v>1419</v>
      </c>
      <c r="B50" s="3">
        <v>2019</v>
      </c>
      <c r="C50" s="3">
        <v>3</v>
      </c>
      <c r="D50" s="3" t="s">
        <v>136</v>
      </c>
      <c r="E50" s="3" t="s">
        <v>41</v>
      </c>
      <c r="F50" s="3">
        <v>92</v>
      </c>
      <c r="G50" s="3">
        <v>327</v>
      </c>
      <c r="H50" s="3">
        <v>50</v>
      </c>
      <c r="I50" s="3">
        <v>86</v>
      </c>
      <c r="J50" s="3">
        <v>16</v>
      </c>
      <c r="K50" s="3">
        <v>0</v>
      </c>
      <c r="L50" s="3">
        <v>67</v>
      </c>
      <c r="M50" s="3">
        <v>0</v>
      </c>
      <c r="N50" s="3">
        <v>1</v>
      </c>
      <c r="O50" s="3">
        <v>30</v>
      </c>
      <c r="P50" s="3">
        <v>80</v>
      </c>
      <c r="Q50" s="3">
        <v>0</v>
      </c>
      <c r="R50" s="3">
        <v>2</v>
      </c>
      <c r="S50" s="3">
        <v>0</v>
      </c>
      <c r="T50" s="3">
        <v>6</v>
      </c>
      <c r="U50" s="3">
        <v>3</v>
      </c>
      <c r="V50" s="3" t="s">
        <v>2543</v>
      </c>
      <c r="W50" s="3" t="s">
        <v>1458</v>
      </c>
      <c r="X50" s="3">
        <v>365</v>
      </c>
      <c r="Y50" s="3">
        <v>150</v>
      </c>
      <c r="Z50" s="3">
        <v>0.32328767123287672</v>
      </c>
      <c r="AA50" s="3">
        <v>0.45871559633027525</v>
      </c>
      <c r="AB50" s="3">
        <v>0.78200326756315197</v>
      </c>
      <c r="AC50" s="3" t="s">
        <v>26</v>
      </c>
      <c r="AD50" s="3" t="s">
        <v>1868</v>
      </c>
      <c r="AE50" s="3" t="s">
        <v>1869</v>
      </c>
      <c r="AF50" s="3">
        <v>52</v>
      </c>
      <c r="AG50" s="3">
        <v>6</v>
      </c>
      <c r="AH50" s="3" t="s">
        <v>1869</v>
      </c>
      <c r="AI50" s="3">
        <v>0</v>
      </c>
      <c r="AJ50" s="3">
        <v>263</v>
      </c>
      <c r="AK50" s="3">
        <v>16</v>
      </c>
      <c r="AL50" s="3">
        <v>18</v>
      </c>
      <c r="AM50" s="3">
        <v>794</v>
      </c>
      <c r="AN50" s="3">
        <v>120</v>
      </c>
      <c r="AO50" s="3">
        <v>0</v>
      </c>
      <c r="AP50" s="3">
        <v>0</v>
      </c>
      <c r="AQ50" s="3">
        <v>5206</v>
      </c>
    </row>
    <row r="51" spans="1:43" x14ac:dyDescent="0.25">
      <c r="A51" s="3" t="s">
        <v>2940</v>
      </c>
      <c r="B51" s="3">
        <v>2019</v>
      </c>
      <c r="C51" s="3">
        <v>1</v>
      </c>
      <c r="D51" s="3" t="s">
        <v>136</v>
      </c>
      <c r="E51" s="3" t="s">
        <v>41</v>
      </c>
      <c r="F51" s="3">
        <v>50</v>
      </c>
      <c r="G51" s="3">
        <v>152</v>
      </c>
      <c r="H51" s="3">
        <v>24</v>
      </c>
      <c r="I51" s="3">
        <v>40</v>
      </c>
      <c r="J51" s="3">
        <v>8</v>
      </c>
      <c r="K51" s="3">
        <v>0</v>
      </c>
      <c r="L51" s="3">
        <v>19</v>
      </c>
      <c r="M51" s="3">
        <v>0</v>
      </c>
      <c r="N51" s="3">
        <v>0</v>
      </c>
      <c r="O51" s="3">
        <v>13</v>
      </c>
      <c r="P51" s="3">
        <v>50</v>
      </c>
      <c r="Q51" s="3">
        <v>0</v>
      </c>
      <c r="R51" s="3">
        <v>2</v>
      </c>
      <c r="S51" s="3">
        <v>0</v>
      </c>
      <c r="T51" s="3">
        <v>2</v>
      </c>
      <c r="U51" s="3">
        <v>4</v>
      </c>
      <c r="V51" s="3" t="s">
        <v>2941</v>
      </c>
      <c r="W51" s="3" t="s">
        <v>1455</v>
      </c>
      <c r="X51" s="3">
        <v>169</v>
      </c>
      <c r="Y51" s="3">
        <v>69</v>
      </c>
      <c r="Z51" s="3">
        <v>0.32544378698224852</v>
      </c>
      <c r="AA51" s="3">
        <v>0.45394736842105265</v>
      </c>
      <c r="AB51" s="3">
        <v>0.77939115540330117</v>
      </c>
      <c r="AC51" s="3" t="s">
        <v>6</v>
      </c>
      <c r="AD51" s="3" t="s">
        <v>2942</v>
      </c>
      <c r="AE51" s="3" t="s">
        <v>1857</v>
      </c>
      <c r="AF51" s="3">
        <v>52</v>
      </c>
      <c r="AG51" s="3">
        <v>7</v>
      </c>
      <c r="AH51" s="3" t="s">
        <v>2943</v>
      </c>
      <c r="AI51" s="3">
        <v>1</v>
      </c>
      <c r="AJ51" s="3">
        <v>263</v>
      </c>
      <c r="AK51" s="3">
        <v>7</v>
      </c>
      <c r="AL51" s="3">
        <v>18</v>
      </c>
      <c r="AM51" s="3">
        <v>749</v>
      </c>
      <c r="AN51" s="3">
        <v>120</v>
      </c>
      <c r="AO51" s="3">
        <v>1</v>
      </c>
      <c r="AP51" s="3">
        <v>0</v>
      </c>
      <c r="AQ51" s="3">
        <v>5207</v>
      </c>
    </row>
    <row r="52" spans="1:43" x14ac:dyDescent="0.25">
      <c r="A52" s="3" t="s">
        <v>1413</v>
      </c>
      <c r="B52" s="3">
        <v>2019</v>
      </c>
      <c r="C52" s="3">
        <v>1</v>
      </c>
      <c r="D52" s="3" t="s">
        <v>136</v>
      </c>
      <c r="E52" s="3" t="s">
        <v>41</v>
      </c>
      <c r="F52" s="3">
        <v>152</v>
      </c>
      <c r="G52" s="3">
        <v>531</v>
      </c>
      <c r="H52" s="3">
        <v>69</v>
      </c>
      <c r="I52" s="3">
        <v>135</v>
      </c>
      <c r="J52" s="3">
        <v>25</v>
      </c>
      <c r="K52" s="3">
        <v>1</v>
      </c>
      <c r="L52" s="3">
        <v>52</v>
      </c>
      <c r="M52" s="3">
        <v>4</v>
      </c>
      <c r="N52" s="3">
        <v>2</v>
      </c>
      <c r="O52" s="3">
        <v>46</v>
      </c>
      <c r="P52" s="3">
        <v>153</v>
      </c>
      <c r="Q52" s="3">
        <v>1</v>
      </c>
      <c r="R52" s="3">
        <v>3</v>
      </c>
      <c r="S52" s="3">
        <v>3</v>
      </c>
      <c r="T52" s="3">
        <v>1</v>
      </c>
      <c r="U52" s="3">
        <v>9</v>
      </c>
      <c r="V52" s="3" t="s">
        <v>2539</v>
      </c>
      <c r="W52" s="3" t="s">
        <v>1455</v>
      </c>
      <c r="X52" s="3">
        <v>584</v>
      </c>
      <c r="Y52" s="3">
        <v>222</v>
      </c>
      <c r="Z52" s="3">
        <v>0.31506849315068491</v>
      </c>
      <c r="AA52" s="3">
        <v>0.41807909604519772</v>
      </c>
      <c r="AB52" s="3">
        <v>0.73314758919588263</v>
      </c>
      <c r="AC52" s="3" t="s">
        <v>26</v>
      </c>
      <c r="AD52" s="3" t="s">
        <v>1870</v>
      </c>
      <c r="AE52" s="3" t="s">
        <v>1871</v>
      </c>
      <c r="AF52" s="3">
        <v>52</v>
      </c>
      <c r="AG52" s="3">
        <v>8</v>
      </c>
      <c r="AH52" s="3" t="s">
        <v>1872</v>
      </c>
      <c r="AI52" s="3">
        <v>0</v>
      </c>
      <c r="AJ52" s="3">
        <v>254</v>
      </c>
      <c r="AK52" s="3">
        <v>20</v>
      </c>
      <c r="AL52" s="3">
        <v>20</v>
      </c>
      <c r="AM52" s="3">
        <v>808</v>
      </c>
      <c r="AN52" s="3">
        <v>122</v>
      </c>
      <c r="AO52" s="3">
        <v>1</v>
      </c>
      <c r="AP52" s="3">
        <v>0</v>
      </c>
      <c r="AQ52" s="3">
        <v>5208</v>
      </c>
    </row>
    <row r="53" spans="1:43" x14ac:dyDescent="0.25">
      <c r="A53" s="3" t="s">
        <v>1416</v>
      </c>
      <c r="B53" s="3">
        <v>2019</v>
      </c>
      <c r="C53" s="3">
        <v>1</v>
      </c>
      <c r="D53" s="3" t="s">
        <v>136</v>
      </c>
      <c r="E53" s="3" t="s">
        <v>41</v>
      </c>
      <c r="F53" s="3">
        <v>129</v>
      </c>
      <c r="G53" s="3">
        <v>447</v>
      </c>
      <c r="H53" s="3">
        <v>60</v>
      </c>
      <c r="I53" s="3">
        <v>102</v>
      </c>
      <c r="J53" s="3">
        <v>20</v>
      </c>
      <c r="K53" s="3">
        <v>7</v>
      </c>
      <c r="L53" s="3">
        <v>55</v>
      </c>
      <c r="M53" s="3">
        <v>19</v>
      </c>
      <c r="N53" s="3">
        <v>5</v>
      </c>
      <c r="O53" s="3">
        <v>26</v>
      </c>
      <c r="P53" s="3">
        <v>104</v>
      </c>
      <c r="Q53" s="3">
        <v>2</v>
      </c>
      <c r="R53" s="3">
        <v>5</v>
      </c>
      <c r="S53" s="3">
        <v>1</v>
      </c>
      <c r="T53" s="3">
        <v>1</v>
      </c>
      <c r="U53" s="3">
        <v>8</v>
      </c>
      <c r="V53" s="3" t="s">
        <v>2542</v>
      </c>
      <c r="W53" s="3" t="s">
        <v>1456</v>
      </c>
      <c r="X53" s="3">
        <v>480</v>
      </c>
      <c r="Y53" s="3">
        <v>178</v>
      </c>
      <c r="Z53" s="3">
        <v>0.27708333333333335</v>
      </c>
      <c r="AA53" s="3">
        <v>0.39821029082774051</v>
      </c>
      <c r="AB53" s="3">
        <v>0.67529362416107386</v>
      </c>
      <c r="AC53" s="3" t="s">
        <v>6</v>
      </c>
      <c r="AD53" s="3" t="s">
        <v>769</v>
      </c>
      <c r="AE53" s="3" t="s">
        <v>1873</v>
      </c>
      <c r="AF53" s="3">
        <v>52</v>
      </c>
      <c r="AG53" s="3">
        <v>9</v>
      </c>
      <c r="AH53" s="3" t="s">
        <v>1874</v>
      </c>
      <c r="AI53" s="3">
        <v>1</v>
      </c>
      <c r="AJ53" s="3">
        <v>228</v>
      </c>
      <c r="AK53" s="3">
        <v>14</v>
      </c>
      <c r="AL53" s="3">
        <v>24</v>
      </c>
      <c r="AM53" s="3">
        <v>775</v>
      </c>
      <c r="AN53" s="3">
        <v>134</v>
      </c>
      <c r="AO53" s="3">
        <v>2</v>
      </c>
      <c r="AP53" s="3">
        <v>0</v>
      </c>
      <c r="AQ53" s="3">
        <v>5209</v>
      </c>
    </row>
    <row r="54" spans="1:43" x14ac:dyDescent="0.25">
      <c r="A54" s="3" t="s">
        <v>1421</v>
      </c>
      <c r="B54" s="3">
        <v>2019</v>
      </c>
      <c r="C54" s="3">
        <v>1</v>
      </c>
      <c r="D54" s="3" t="s">
        <v>136</v>
      </c>
      <c r="E54" s="3" t="s">
        <v>41</v>
      </c>
      <c r="F54" s="3">
        <v>89</v>
      </c>
      <c r="G54" s="3">
        <v>204</v>
      </c>
      <c r="H54" s="3">
        <v>31</v>
      </c>
      <c r="I54" s="3">
        <v>46</v>
      </c>
      <c r="J54" s="3">
        <v>13</v>
      </c>
      <c r="K54" s="3">
        <v>0</v>
      </c>
      <c r="L54" s="3">
        <v>20</v>
      </c>
      <c r="M54" s="3">
        <v>2</v>
      </c>
      <c r="N54" s="3">
        <v>2</v>
      </c>
      <c r="O54" s="3">
        <v>18</v>
      </c>
      <c r="P54" s="3">
        <v>60</v>
      </c>
      <c r="Q54" s="3">
        <v>0</v>
      </c>
      <c r="R54" s="3">
        <v>6</v>
      </c>
      <c r="S54" s="3">
        <v>2</v>
      </c>
      <c r="T54" s="3">
        <v>1</v>
      </c>
      <c r="U54" s="3">
        <v>4</v>
      </c>
      <c r="V54" s="3" t="s">
        <v>2549</v>
      </c>
      <c r="W54" s="3" t="s">
        <v>1456</v>
      </c>
      <c r="X54" s="3">
        <v>231</v>
      </c>
      <c r="Y54" s="3">
        <v>74</v>
      </c>
      <c r="Z54" s="3">
        <v>0.30303030303030304</v>
      </c>
      <c r="AA54" s="3">
        <v>0.36274509803921567</v>
      </c>
      <c r="AB54" s="3">
        <v>0.66577540106951871</v>
      </c>
      <c r="AC54" s="3" t="s">
        <v>26</v>
      </c>
      <c r="AD54" s="3" t="s">
        <v>1875</v>
      </c>
      <c r="AE54" s="3" t="s">
        <v>1876</v>
      </c>
      <c r="AF54" s="3">
        <v>52</v>
      </c>
      <c r="AG54" s="3">
        <v>10</v>
      </c>
      <c r="AH54" s="3" t="s">
        <v>1876</v>
      </c>
      <c r="AI54" s="3">
        <v>0</v>
      </c>
      <c r="AJ54" s="3">
        <v>225</v>
      </c>
      <c r="AK54" s="3">
        <v>5</v>
      </c>
      <c r="AL54" s="3">
        <v>24</v>
      </c>
      <c r="AM54" s="3">
        <v>730</v>
      </c>
      <c r="AN54" s="3">
        <v>121</v>
      </c>
      <c r="AO54" s="3">
        <v>2</v>
      </c>
      <c r="AP54" s="3">
        <v>0</v>
      </c>
      <c r="AQ54" s="3">
        <v>5210</v>
      </c>
    </row>
    <row r="55" spans="1:43" x14ac:dyDescent="0.25">
      <c r="A55" s="3" t="s">
        <v>1424</v>
      </c>
      <c r="B55" s="3">
        <v>2019</v>
      </c>
      <c r="C55" s="3">
        <v>1</v>
      </c>
      <c r="D55" s="3" t="s">
        <v>136</v>
      </c>
      <c r="E55" s="3" t="s">
        <v>41</v>
      </c>
      <c r="F55" s="3">
        <v>75</v>
      </c>
      <c r="G55" s="3">
        <v>238</v>
      </c>
      <c r="H55" s="3">
        <v>32</v>
      </c>
      <c r="I55" s="3">
        <v>55</v>
      </c>
      <c r="J55" s="3">
        <v>13</v>
      </c>
      <c r="K55" s="3">
        <v>2</v>
      </c>
      <c r="L55" s="3">
        <v>19</v>
      </c>
      <c r="M55" s="3">
        <v>8</v>
      </c>
      <c r="N55" s="3">
        <v>3</v>
      </c>
      <c r="O55" s="3">
        <v>14</v>
      </c>
      <c r="P55" s="3">
        <v>47</v>
      </c>
      <c r="Q55" s="3">
        <v>0</v>
      </c>
      <c r="R55" s="3">
        <v>8</v>
      </c>
      <c r="S55" s="3">
        <v>0</v>
      </c>
      <c r="T55" s="3">
        <v>3</v>
      </c>
      <c r="U55" s="3">
        <v>4</v>
      </c>
      <c r="V55" s="3" t="s">
        <v>2547</v>
      </c>
      <c r="W55" s="3" t="s">
        <v>1455</v>
      </c>
      <c r="X55" s="3">
        <v>263</v>
      </c>
      <c r="Y55" s="3">
        <v>81</v>
      </c>
      <c r="Z55" s="3">
        <v>0.29277566539923955</v>
      </c>
      <c r="AA55" s="3">
        <v>0.34033613445378152</v>
      </c>
      <c r="AB55" s="3">
        <v>0.63311179985302113</v>
      </c>
      <c r="AC55" s="3" t="s">
        <v>6</v>
      </c>
      <c r="AD55" s="3" t="s">
        <v>1201</v>
      </c>
      <c r="AE55" s="3" t="s">
        <v>1877</v>
      </c>
      <c r="AF55" s="3">
        <v>52</v>
      </c>
      <c r="AG55" s="3">
        <v>11</v>
      </c>
      <c r="AH55" s="3" t="s">
        <v>1878</v>
      </c>
      <c r="AI55" s="3">
        <v>1</v>
      </c>
      <c r="AJ55" s="3">
        <v>231</v>
      </c>
      <c r="AK55" s="3">
        <v>3</v>
      </c>
      <c r="AL55" s="3">
        <v>23</v>
      </c>
      <c r="AM55" s="3">
        <v>720</v>
      </c>
      <c r="AN55" s="3">
        <v>125</v>
      </c>
      <c r="AO55" s="3">
        <v>1</v>
      </c>
      <c r="AP55" s="3">
        <v>0</v>
      </c>
      <c r="AQ55" s="3">
        <v>5211</v>
      </c>
    </row>
    <row r="56" spans="1:43" x14ac:dyDescent="0.25">
      <c r="A56" s="3" t="s">
        <v>1425</v>
      </c>
      <c r="B56" s="3">
        <v>2019</v>
      </c>
      <c r="C56" s="3">
        <v>1</v>
      </c>
      <c r="D56" s="3" t="s">
        <v>136</v>
      </c>
      <c r="E56" s="3" t="s">
        <v>41</v>
      </c>
      <c r="F56" s="3">
        <v>74</v>
      </c>
      <c r="G56" s="3">
        <v>207</v>
      </c>
      <c r="H56" s="3">
        <v>23</v>
      </c>
      <c r="I56" s="3">
        <v>44</v>
      </c>
      <c r="J56" s="3">
        <v>9</v>
      </c>
      <c r="K56" s="3">
        <v>1</v>
      </c>
      <c r="L56" s="3">
        <v>19</v>
      </c>
      <c r="M56" s="3">
        <v>2</v>
      </c>
      <c r="N56" s="3">
        <v>2</v>
      </c>
      <c r="O56" s="3">
        <v>24</v>
      </c>
      <c r="P56" s="3">
        <v>59</v>
      </c>
      <c r="Q56" s="3">
        <v>0</v>
      </c>
      <c r="R56" s="3">
        <v>6</v>
      </c>
      <c r="S56" s="3">
        <v>0</v>
      </c>
      <c r="T56" s="3">
        <v>0</v>
      </c>
      <c r="U56" s="3">
        <v>10</v>
      </c>
      <c r="V56" s="3" t="s">
        <v>2548</v>
      </c>
      <c r="W56" s="3" t="s">
        <v>1455</v>
      </c>
      <c r="X56" s="3">
        <v>237</v>
      </c>
      <c r="Y56" s="3">
        <v>61</v>
      </c>
      <c r="Z56" s="3">
        <v>0.31223628691983124</v>
      </c>
      <c r="AA56" s="3">
        <v>0.29468599033816423</v>
      </c>
      <c r="AB56" s="3">
        <v>0.60692227725799541</v>
      </c>
      <c r="AC56" s="3" t="s">
        <v>26</v>
      </c>
      <c r="AD56" s="3" t="s">
        <v>937</v>
      </c>
      <c r="AE56" s="3" t="s">
        <v>1879</v>
      </c>
      <c r="AF56" s="3">
        <v>52</v>
      </c>
      <c r="AG56" s="3">
        <v>12</v>
      </c>
      <c r="AH56" s="3" t="s">
        <v>1880</v>
      </c>
      <c r="AI56" s="3">
        <v>0</v>
      </c>
      <c r="AJ56" s="3">
        <v>213</v>
      </c>
      <c r="AK56" s="3">
        <v>2</v>
      </c>
      <c r="AL56" s="3">
        <v>26</v>
      </c>
      <c r="AM56" s="3">
        <v>715</v>
      </c>
      <c r="AN56" s="3">
        <v>122</v>
      </c>
      <c r="AO56" s="3">
        <v>1</v>
      </c>
      <c r="AP56" s="3">
        <v>0</v>
      </c>
      <c r="AQ56" s="3">
        <v>5212</v>
      </c>
    </row>
    <row r="57" spans="1:43" x14ac:dyDescent="0.25">
      <c r="A57" s="3" t="s">
        <v>1420</v>
      </c>
      <c r="B57" s="3">
        <v>2019</v>
      </c>
      <c r="C57" s="3">
        <v>1</v>
      </c>
      <c r="D57" s="3" t="s">
        <v>136</v>
      </c>
      <c r="E57" s="3" t="s">
        <v>41</v>
      </c>
      <c r="F57" s="3">
        <v>90</v>
      </c>
      <c r="G57" s="3">
        <v>266</v>
      </c>
      <c r="H57" s="3">
        <v>30</v>
      </c>
      <c r="I57" s="3">
        <v>44</v>
      </c>
      <c r="J57" s="3">
        <v>10</v>
      </c>
      <c r="K57" s="3">
        <v>1</v>
      </c>
      <c r="L57" s="3">
        <v>32</v>
      </c>
      <c r="M57" s="3">
        <v>0</v>
      </c>
      <c r="N57" s="3">
        <v>0</v>
      </c>
      <c r="O57" s="3">
        <v>20</v>
      </c>
      <c r="P57" s="3">
        <v>98</v>
      </c>
      <c r="Q57" s="3">
        <v>0</v>
      </c>
      <c r="R57" s="3">
        <v>3</v>
      </c>
      <c r="S57" s="3">
        <v>0</v>
      </c>
      <c r="T57" s="3">
        <v>0</v>
      </c>
      <c r="U57" s="3">
        <v>4</v>
      </c>
      <c r="V57" s="3" t="s">
        <v>2546</v>
      </c>
      <c r="W57" s="3" t="s">
        <v>1458</v>
      </c>
      <c r="X57" s="3">
        <v>289</v>
      </c>
      <c r="Y57" s="3">
        <v>83</v>
      </c>
      <c r="Z57" s="3">
        <v>0.23183391003460208</v>
      </c>
      <c r="AA57" s="3">
        <v>0.31203007518796994</v>
      </c>
      <c r="AB57" s="3">
        <v>0.54386398522257196</v>
      </c>
      <c r="AC57" s="3" t="s">
        <v>26</v>
      </c>
      <c r="AD57" s="3" t="s">
        <v>762</v>
      </c>
      <c r="AE57" s="3" t="s">
        <v>1881</v>
      </c>
      <c r="AF57" s="3">
        <v>52</v>
      </c>
      <c r="AG57" s="3">
        <v>13</v>
      </c>
      <c r="AH57" s="3" t="s">
        <v>1882</v>
      </c>
      <c r="AI57" s="3">
        <v>0</v>
      </c>
      <c r="AJ57" s="3">
        <v>165</v>
      </c>
      <c r="AK57" s="3">
        <v>9</v>
      </c>
      <c r="AL57" s="3">
        <v>32</v>
      </c>
      <c r="AM57" s="3">
        <v>750</v>
      </c>
      <c r="AN57" s="3">
        <v>120</v>
      </c>
      <c r="AO57" s="3">
        <v>0</v>
      </c>
      <c r="AP57" s="3">
        <v>0</v>
      </c>
      <c r="AQ57" s="3">
        <v>5213</v>
      </c>
    </row>
    <row r="58" spans="1:43" x14ac:dyDescent="0.25">
      <c r="A58" s="3" t="s">
        <v>1715</v>
      </c>
      <c r="B58" s="3">
        <v>2019</v>
      </c>
      <c r="C58" s="3">
        <v>1</v>
      </c>
      <c r="D58" s="3" t="s">
        <v>181</v>
      </c>
      <c r="E58" s="3" t="s">
        <v>35</v>
      </c>
      <c r="F58" s="3">
        <v>148</v>
      </c>
      <c r="G58" s="3">
        <v>478</v>
      </c>
      <c r="H58" s="3">
        <v>61</v>
      </c>
      <c r="I58" s="3">
        <v>136</v>
      </c>
      <c r="J58" s="3">
        <v>25</v>
      </c>
      <c r="K58" s="3">
        <v>4</v>
      </c>
      <c r="L58" s="3">
        <v>59</v>
      </c>
      <c r="M58" s="3">
        <v>24</v>
      </c>
      <c r="N58" s="3">
        <v>4</v>
      </c>
      <c r="O58" s="3">
        <v>47</v>
      </c>
      <c r="P58" s="3">
        <v>83</v>
      </c>
      <c r="Q58" s="3">
        <v>5</v>
      </c>
      <c r="R58" s="3">
        <v>13</v>
      </c>
      <c r="S58" s="3">
        <v>6</v>
      </c>
      <c r="T58" s="3">
        <v>5</v>
      </c>
      <c r="U58" s="3">
        <v>2</v>
      </c>
      <c r="V58" s="3" t="s">
        <v>2554</v>
      </c>
      <c r="W58" s="3" t="s">
        <v>1455</v>
      </c>
      <c r="X58" s="3">
        <v>549</v>
      </c>
      <c r="Y58" s="3">
        <v>202</v>
      </c>
      <c r="Z58" s="3">
        <v>0.3570127504553734</v>
      </c>
      <c r="AA58" s="3">
        <v>0.42259414225941422</v>
      </c>
      <c r="AB58" s="3">
        <v>0.77960689271478767</v>
      </c>
      <c r="AC58" s="3" t="s">
        <v>6</v>
      </c>
      <c r="AD58" s="3" t="s">
        <v>1883</v>
      </c>
      <c r="AE58" s="3" t="s">
        <v>1884</v>
      </c>
      <c r="AF58" s="3">
        <v>56</v>
      </c>
      <c r="AG58" s="3">
        <v>0</v>
      </c>
      <c r="AH58" s="3" t="s">
        <v>1885</v>
      </c>
      <c r="AI58" s="3">
        <v>1</v>
      </c>
      <c r="AJ58" s="3">
        <v>285</v>
      </c>
      <c r="AK58" s="3">
        <v>11</v>
      </c>
      <c r="AL58" s="3">
        <v>15</v>
      </c>
      <c r="AM58" s="3">
        <v>764</v>
      </c>
      <c r="AN58" s="3">
        <v>137</v>
      </c>
      <c r="AO58" s="3">
        <v>1</v>
      </c>
      <c r="AP58" s="3">
        <v>0</v>
      </c>
      <c r="AQ58" s="3">
        <v>5600</v>
      </c>
    </row>
    <row r="59" spans="1:43" x14ac:dyDescent="0.25">
      <c r="A59" s="3" t="s">
        <v>1721</v>
      </c>
      <c r="B59" s="3">
        <v>2019</v>
      </c>
      <c r="C59" s="3">
        <v>1</v>
      </c>
      <c r="D59" s="3" t="s">
        <v>181</v>
      </c>
      <c r="E59" s="3" t="s">
        <v>35</v>
      </c>
      <c r="F59" s="3">
        <v>92</v>
      </c>
      <c r="G59" s="3">
        <v>326</v>
      </c>
      <c r="H59" s="3">
        <v>59</v>
      </c>
      <c r="I59" s="3">
        <v>99</v>
      </c>
      <c r="J59" s="3">
        <v>17</v>
      </c>
      <c r="K59" s="3">
        <v>7</v>
      </c>
      <c r="L59" s="3">
        <v>36</v>
      </c>
      <c r="M59" s="3">
        <v>15</v>
      </c>
      <c r="N59" s="3">
        <v>1</v>
      </c>
      <c r="O59" s="3">
        <v>16</v>
      </c>
      <c r="P59" s="3">
        <v>61</v>
      </c>
      <c r="Q59" s="3">
        <v>0</v>
      </c>
      <c r="R59" s="3">
        <v>7</v>
      </c>
      <c r="S59" s="3">
        <v>0</v>
      </c>
      <c r="T59" s="3">
        <v>0</v>
      </c>
      <c r="U59" s="3">
        <v>3</v>
      </c>
      <c r="V59" s="3" t="s">
        <v>2559</v>
      </c>
      <c r="W59" s="3" t="s">
        <v>1455</v>
      </c>
      <c r="X59" s="3">
        <v>349</v>
      </c>
      <c r="Y59" s="3">
        <v>163</v>
      </c>
      <c r="Z59" s="3">
        <v>0.34957020057306593</v>
      </c>
      <c r="AA59" s="3">
        <v>0.5</v>
      </c>
      <c r="AB59" s="3">
        <v>0.84957020057306587</v>
      </c>
      <c r="AC59" s="3" t="s">
        <v>1773</v>
      </c>
      <c r="AD59" s="3" t="s">
        <v>1232</v>
      </c>
      <c r="AE59" s="3" t="s">
        <v>1886</v>
      </c>
      <c r="AF59" s="3">
        <v>56</v>
      </c>
      <c r="AG59" s="3">
        <v>1</v>
      </c>
      <c r="AH59" s="3" t="s">
        <v>1887</v>
      </c>
      <c r="AI59" s="3">
        <v>0</v>
      </c>
      <c r="AJ59" s="3">
        <v>304</v>
      </c>
      <c r="AK59" s="3">
        <v>11</v>
      </c>
      <c r="AL59" s="3">
        <v>11</v>
      </c>
      <c r="AM59" s="3">
        <v>774</v>
      </c>
      <c r="AN59" s="3">
        <v>134</v>
      </c>
      <c r="AO59" s="3">
        <v>1</v>
      </c>
      <c r="AP59" s="3">
        <v>1</v>
      </c>
      <c r="AQ59" s="3">
        <v>5601</v>
      </c>
    </row>
    <row r="60" spans="1:43" x14ac:dyDescent="0.25">
      <c r="A60" s="3" t="s">
        <v>1716</v>
      </c>
      <c r="B60" s="3">
        <v>2019</v>
      </c>
      <c r="C60" s="3">
        <v>1</v>
      </c>
      <c r="D60" s="3" t="s">
        <v>181</v>
      </c>
      <c r="E60" s="3" t="s">
        <v>35</v>
      </c>
      <c r="F60" s="3">
        <v>130</v>
      </c>
      <c r="G60" s="3">
        <v>485</v>
      </c>
      <c r="H60" s="3">
        <v>80</v>
      </c>
      <c r="I60" s="3">
        <v>117</v>
      </c>
      <c r="J60" s="3">
        <v>23</v>
      </c>
      <c r="K60" s="3">
        <v>1</v>
      </c>
      <c r="L60" s="3">
        <v>89</v>
      </c>
      <c r="M60" s="3">
        <v>12</v>
      </c>
      <c r="N60" s="3">
        <v>2</v>
      </c>
      <c r="O60" s="3">
        <v>62</v>
      </c>
      <c r="P60" s="3">
        <v>114</v>
      </c>
      <c r="Q60" s="3">
        <v>2</v>
      </c>
      <c r="R60" s="3">
        <v>1</v>
      </c>
      <c r="S60" s="3">
        <v>0</v>
      </c>
      <c r="T60" s="3">
        <v>1</v>
      </c>
      <c r="U60" s="3">
        <v>21</v>
      </c>
      <c r="V60" s="3" t="s">
        <v>2553</v>
      </c>
      <c r="W60" s="3" t="s">
        <v>1456</v>
      </c>
      <c r="X60" s="3">
        <v>549</v>
      </c>
      <c r="Y60" s="3">
        <v>229</v>
      </c>
      <c r="Z60" s="3">
        <v>0.32786885245901637</v>
      </c>
      <c r="AA60" s="3">
        <v>0.47216494845360824</v>
      </c>
      <c r="AB60" s="3">
        <v>0.80003380091262466</v>
      </c>
      <c r="AC60" s="3" t="s">
        <v>26</v>
      </c>
      <c r="AD60" s="3" t="s">
        <v>1888</v>
      </c>
      <c r="AE60" s="3" t="s">
        <v>1889</v>
      </c>
      <c r="AF60" s="3">
        <v>56</v>
      </c>
      <c r="AG60" s="3">
        <v>2</v>
      </c>
      <c r="AH60" s="3" t="s">
        <v>1890</v>
      </c>
      <c r="AI60" s="3">
        <v>0</v>
      </c>
      <c r="AJ60" s="3">
        <v>241</v>
      </c>
      <c r="AK60" s="3">
        <v>29</v>
      </c>
      <c r="AL60" s="3">
        <v>22</v>
      </c>
      <c r="AM60" s="3">
        <v>860</v>
      </c>
      <c r="AN60" s="3">
        <v>128</v>
      </c>
      <c r="AO60" s="3">
        <v>2</v>
      </c>
      <c r="AP60" s="3">
        <v>0</v>
      </c>
      <c r="AQ60" s="3">
        <v>5602</v>
      </c>
    </row>
    <row r="61" spans="1:43" x14ac:dyDescent="0.25">
      <c r="A61" s="3" t="s">
        <v>1712</v>
      </c>
      <c r="B61" s="3">
        <v>2019</v>
      </c>
      <c r="C61" s="3">
        <v>1</v>
      </c>
      <c r="D61" s="3" t="s">
        <v>181</v>
      </c>
      <c r="E61" s="3" t="s">
        <v>35</v>
      </c>
      <c r="F61" s="3">
        <v>161</v>
      </c>
      <c r="G61" s="3">
        <v>597</v>
      </c>
      <c r="H61" s="3">
        <v>97</v>
      </c>
      <c r="I61" s="3">
        <v>155</v>
      </c>
      <c r="J61" s="3">
        <v>25</v>
      </c>
      <c r="K61" s="3">
        <v>1</v>
      </c>
      <c r="L61" s="3">
        <v>97</v>
      </c>
      <c r="M61" s="3">
        <v>3</v>
      </c>
      <c r="N61" s="3">
        <v>1</v>
      </c>
      <c r="O61" s="3">
        <v>78</v>
      </c>
      <c r="P61" s="3">
        <v>166</v>
      </c>
      <c r="Q61" s="3">
        <v>2</v>
      </c>
      <c r="R61" s="3">
        <v>2</v>
      </c>
      <c r="S61" s="3">
        <v>0</v>
      </c>
      <c r="T61" s="3">
        <v>3</v>
      </c>
      <c r="U61" s="3">
        <v>11</v>
      </c>
      <c r="V61" s="3" t="s">
        <v>2550</v>
      </c>
      <c r="W61" s="3" t="s">
        <v>1455</v>
      </c>
      <c r="X61" s="3">
        <v>680</v>
      </c>
      <c r="Y61" s="3">
        <v>284</v>
      </c>
      <c r="Z61" s="3">
        <v>0.34558823529411764</v>
      </c>
      <c r="AA61" s="3">
        <v>0.47571189279731996</v>
      </c>
      <c r="AB61" s="3">
        <v>0.8213001280914376</v>
      </c>
      <c r="AC61" s="3" t="s">
        <v>26</v>
      </c>
      <c r="AD61" s="3" t="s">
        <v>804</v>
      </c>
      <c r="AE61" s="3" t="s">
        <v>1891</v>
      </c>
      <c r="AF61" s="3">
        <v>56</v>
      </c>
      <c r="AG61" s="3">
        <v>3</v>
      </c>
      <c r="AH61" s="3" t="s">
        <v>1892</v>
      </c>
      <c r="AI61" s="3">
        <v>0</v>
      </c>
      <c r="AJ61" s="3">
        <v>260</v>
      </c>
      <c r="AK61" s="3">
        <v>34</v>
      </c>
      <c r="AL61" s="3">
        <v>19</v>
      </c>
      <c r="AM61" s="3">
        <v>885</v>
      </c>
      <c r="AN61" s="3">
        <v>122</v>
      </c>
      <c r="AO61" s="3">
        <v>1</v>
      </c>
      <c r="AP61" s="3">
        <v>0</v>
      </c>
      <c r="AQ61" s="3">
        <v>5603</v>
      </c>
    </row>
    <row r="62" spans="1:43" x14ac:dyDescent="0.25">
      <c r="A62" s="3" t="s">
        <v>1713</v>
      </c>
      <c r="B62" s="3">
        <v>2019</v>
      </c>
      <c r="C62" s="3">
        <v>1</v>
      </c>
      <c r="D62" s="3" t="s">
        <v>181</v>
      </c>
      <c r="E62" s="3" t="s">
        <v>35</v>
      </c>
      <c r="F62" s="3">
        <v>159</v>
      </c>
      <c r="G62" s="3">
        <v>583</v>
      </c>
      <c r="H62" s="3">
        <v>97</v>
      </c>
      <c r="I62" s="3">
        <v>136</v>
      </c>
      <c r="J62" s="3">
        <v>31</v>
      </c>
      <c r="K62" s="3">
        <v>1</v>
      </c>
      <c r="L62" s="3">
        <v>78</v>
      </c>
      <c r="M62" s="3">
        <v>9</v>
      </c>
      <c r="N62" s="3">
        <v>5</v>
      </c>
      <c r="O62" s="3">
        <v>62</v>
      </c>
      <c r="P62" s="3">
        <v>149</v>
      </c>
      <c r="Q62" s="3">
        <v>1</v>
      </c>
      <c r="R62" s="3">
        <v>13</v>
      </c>
      <c r="S62" s="3">
        <v>0</v>
      </c>
      <c r="T62" s="3">
        <v>6</v>
      </c>
      <c r="U62" s="3">
        <v>15</v>
      </c>
      <c r="V62" s="3" t="s">
        <v>2551</v>
      </c>
      <c r="W62" s="3" t="s">
        <v>1455</v>
      </c>
      <c r="X62" s="3">
        <v>664</v>
      </c>
      <c r="Y62" s="3">
        <v>259</v>
      </c>
      <c r="Z62" s="3">
        <v>0.31777108433734941</v>
      </c>
      <c r="AA62" s="3">
        <v>0.444253859348199</v>
      </c>
      <c r="AB62" s="3">
        <v>0.76202494368554841</v>
      </c>
      <c r="AC62" s="3" t="s">
        <v>26</v>
      </c>
      <c r="AD62" s="3" t="s">
        <v>804</v>
      </c>
      <c r="AE62" s="3" t="s">
        <v>1893</v>
      </c>
      <c r="AF62" s="3">
        <v>56</v>
      </c>
      <c r="AG62" s="3">
        <v>4</v>
      </c>
      <c r="AH62" s="3" t="s">
        <v>1894</v>
      </c>
      <c r="AI62" s="3">
        <v>0</v>
      </c>
      <c r="AJ62" s="3">
        <v>233</v>
      </c>
      <c r="AK62" s="3">
        <v>30</v>
      </c>
      <c r="AL62" s="3">
        <v>23</v>
      </c>
      <c r="AM62" s="3">
        <v>861</v>
      </c>
      <c r="AN62" s="3">
        <v>124</v>
      </c>
      <c r="AO62" s="3">
        <v>1</v>
      </c>
      <c r="AP62" s="3">
        <v>0</v>
      </c>
      <c r="AQ62" s="3">
        <v>5604</v>
      </c>
    </row>
    <row r="63" spans="1:43" x14ac:dyDescent="0.25">
      <c r="A63" s="3" t="s">
        <v>1714</v>
      </c>
      <c r="B63" s="3">
        <v>2019</v>
      </c>
      <c r="C63" s="3">
        <v>1</v>
      </c>
      <c r="D63" s="3" t="s">
        <v>181</v>
      </c>
      <c r="E63" s="3" t="s">
        <v>35</v>
      </c>
      <c r="F63" s="3">
        <v>150</v>
      </c>
      <c r="G63" s="3">
        <v>487</v>
      </c>
      <c r="H63" s="3">
        <v>69</v>
      </c>
      <c r="I63" s="3">
        <v>116</v>
      </c>
      <c r="J63" s="3">
        <v>24</v>
      </c>
      <c r="K63" s="3">
        <v>1</v>
      </c>
      <c r="L63" s="3">
        <v>67</v>
      </c>
      <c r="M63" s="3">
        <v>8</v>
      </c>
      <c r="N63" s="3">
        <v>5</v>
      </c>
      <c r="O63" s="3">
        <v>74</v>
      </c>
      <c r="P63" s="3">
        <v>142</v>
      </c>
      <c r="Q63" s="3">
        <v>1</v>
      </c>
      <c r="R63" s="3">
        <v>8</v>
      </c>
      <c r="S63" s="3">
        <v>1</v>
      </c>
      <c r="T63" s="3">
        <v>4</v>
      </c>
      <c r="U63" s="3">
        <v>6</v>
      </c>
      <c r="V63" s="3" t="s">
        <v>2552</v>
      </c>
      <c r="W63" s="3" t="s">
        <v>1456</v>
      </c>
      <c r="X63" s="3">
        <v>574</v>
      </c>
      <c r="Y63" s="3">
        <v>199</v>
      </c>
      <c r="Z63" s="3">
        <v>0.34494773519163763</v>
      </c>
      <c r="AA63" s="3">
        <v>0.40862422997946612</v>
      </c>
      <c r="AB63" s="3">
        <v>0.7535719651711037</v>
      </c>
      <c r="AC63" s="3" t="s">
        <v>1773</v>
      </c>
      <c r="AD63" s="3" t="s">
        <v>1895</v>
      </c>
      <c r="AE63" s="3" t="s">
        <v>1896</v>
      </c>
      <c r="AF63" s="3">
        <v>56</v>
      </c>
      <c r="AG63" s="3">
        <v>5</v>
      </c>
      <c r="AH63" s="3" t="s">
        <v>1897</v>
      </c>
      <c r="AI63" s="3">
        <v>0</v>
      </c>
      <c r="AJ63" s="3">
        <v>238</v>
      </c>
      <c r="AK63" s="3">
        <v>19</v>
      </c>
      <c r="AL63" s="3">
        <v>22</v>
      </c>
      <c r="AM63" s="3">
        <v>801</v>
      </c>
      <c r="AN63" s="3">
        <v>123</v>
      </c>
      <c r="AO63" s="3">
        <v>2</v>
      </c>
      <c r="AP63" s="3">
        <v>1</v>
      </c>
      <c r="AQ63" s="3">
        <v>5605</v>
      </c>
    </row>
    <row r="64" spans="1:43" x14ac:dyDescent="0.25">
      <c r="A64" s="3" t="s">
        <v>1718</v>
      </c>
      <c r="B64" s="3">
        <v>2019</v>
      </c>
      <c r="C64" s="3">
        <v>1</v>
      </c>
      <c r="D64" s="3" t="s">
        <v>181</v>
      </c>
      <c r="E64" s="3" t="s">
        <v>35</v>
      </c>
      <c r="F64" s="3">
        <v>128</v>
      </c>
      <c r="G64" s="3">
        <v>334</v>
      </c>
      <c r="H64" s="3">
        <v>45</v>
      </c>
      <c r="I64" s="3">
        <v>90</v>
      </c>
      <c r="J64" s="3">
        <v>13</v>
      </c>
      <c r="K64" s="3">
        <v>2</v>
      </c>
      <c r="L64" s="3">
        <v>42</v>
      </c>
      <c r="M64" s="3">
        <v>3</v>
      </c>
      <c r="N64" s="3">
        <v>0</v>
      </c>
      <c r="O64" s="3">
        <v>35</v>
      </c>
      <c r="P64" s="3">
        <v>82</v>
      </c>
      <c r="Q64" s="3">
        <v>0</v>
      </c>
      <c r="R64" s="3">
        <v>2</v>
      </c>
      <c r="S64" s="3">
        <v>0</v>
      </c>
      <c r="T64" s="3">
        <v>2</v>
      </c>
      <c r="U64" s="3">
        <v>14</v>
      </c>
      <c r="V64" s="3" t="s">
        <v>2558</v>
      </c>
      <c r="W64" s="3" t="s">
        <v>1456</v>
      </c>
      <c r="X64" s="3">
        <v>373</v>
      </c>
      <c r="Y64" s="3">
        <v>137</v>
      </c>
      <c r="Z64" s="3">
        <v>0.34048257372654156</v>
      </c>
      <c r="AA64" s="3">
        <v>0.41017964071856289</v>
      </c>
      <c r="AB64" s="3">
        <v>0.7506622144451045</v>
      </c>
      <c r="AC64" s="3" t="s">
        <v>26</v>
      </c>
      <c r="AD64" s="3" t="s">
        <v>852</v>
      </c>
      <c r="AE64" s="3" t="s">
        <v>710</v>
      </c>
      <c r="AF64" s="3">
        <v>56</v>
      </c>
      <c r="AG64" s="3">
        <v>6</v>
      </c>
      <c r="AH64" s="3" t="s">
        <v>710</v>
      </c>
      <c r="AI64" s="3">
        <v>0</v>
      </c>
      <c r="AJ64" s="3">
        <v>269</v>
      </c>
      <c r="AK64" s="3">
        <v>10</v>
      </c>
      <c r="AL64" s="3">
        <v>17</v>
      </c>
      <c r="AM64" s="3">
        <v>757</v>
      </c>
      <c r="AN64" s="3">
        <v>124</v>
      </c>
      <c r="AO64" s="3">
        <v>2</v>
      </c>
      <c r="AP64" s="3">
        <v>0</v>
      </c>
      <c r="AQ64" s="3">
        <v>5606</v>
      </c>
    </row>
    <row r="65" spans="1:43" x14ac:dyDescent="0.25">
      <c r="A65" s="3" t="s">
        <v>1717</v>
      </c>
      <c r="B65" s="3">
        <v>2019</v>
      </c>
      <c r="C65" s="3">
        <v>1</v>
      </c>
      <c r="D65" s="3" t="s">
        <v>181</v>
      </c>
      <c r="E65" s="3" t="s">
        <v>35</v>
      </c>
      <c r="F65" s="3">
        <v>129</v>
      </c>
      <c r="G65" s="3">
        <v>416</v>
      </c>
      <c r="H65" s="3">
        <v>59</v>
      </c>
      <c r="I65" s="3">
        <v>94</v>
      </c>
      <c r="J65" s="3">
        <v>20</v>
      </c>
      <c r="K65" s="3">
        <v>2</v>
      </c>
      <c r="L65" s="3">
        <v>46</v>
      </c>
      <c r="M65" s="3">
        <v>6</v>
      </c>
      <c r="N65" s="3">
        <v>1</v>
      </c>
      <c r="O65" s="3">
        <v>63</v>
      </c>
      <c r="P65" s="3">
        <v>129</v>
      </c>
      <c r="Q65" s="3">
        <v>0</v>
      </c>
      <c r="R65" s="3">
        <v>7</v>
      </c>
      <c r="S65" s="3">
        <v>1</v>
      </c>
      <c r="T65" s="3">
        <v>5</v>
      </c>
      <c r="U65" s="3">
        <v>3</v>
      </c>
      <c r="V65" s="3" t="s">
        <v>2555</v>
      </c>
      <c r="W65" s="3" t="s">
        <v>1455</v>
      </c>
      <c r="X65" s="3">
        <v>492</v>
      </c>
      <c r="Y65" s="3">
        <v>163</v>
      </c>
      <c r="Z65" s="3">
        <v>0.33333333333333331</v>
      </c>
      <c r="AA65" s="3">
        <v>0.39182692307692307</v>
      </c>
      <c r="AB65" s="3">
        <v>0.72516025641025639</v>
      </c>
      <c r="AC65" s="3" t="s">
        <v>6</v>
      </c>
      <c r="AD65" s="3" t="s">
        <v>749</v>
      </c>
      <c r="AE65" s="3" t="s">
        <v>1898</v>
      </c>
      <c r="AF65" s="3">
        <v>56</v>
      </c>
      <c r="AG65" s="3">
        <v>7</v>
      </c>
      <c r="AH65" s="3" t="s">
        <v>1899</v>
      </c>
      <c r="AI65" s="3">
        <v>1</v>
      </c>
      <c r="AJ65" s="3">
        <v>226</v>
      </c>
      <c r="AK65" s="3">
        <v>15</v>
      </c>
      <c r="AL65" s="3">
        <v>24</v>
      </c>
      <c r="AM65" s="3">
        <v>779</v>
      </c>
      <c r="AN65" s="3">
        <v>125</v>
      </c>
      <c r="AO65" s="3">
        <v>1</v>
      </c>
      <c r="AP65" s="3">
        <v>0</v>
      </c>
      <c r="AQ65" s="3">
        <v>5607</v>
      </c>
    </row>
    <row r="66" spans="1:43" x14ac:dyDescent="0.25">
      <c r="A66" s="3" t="s">
        <v>1758</v>
      </c>
      <c r="B66" s="3">
        <v>2019</v>
      </c>
      <c r="C66" s="3">
        <v>1</v>
      </c>
      <c r="D66" s="3" t="s">
        <v>181</v>
      </c>
      <c r="E66" s="3" t="s">
        <v>35</v>
      </c>
      <c r="F66" s="3">
        <v>60</v>
      </c>
      <c r="G66" s="3">
        <v>141</v>
      </c>
      <c r="H66" s="3">
        <v>18</v>
      </c>
      <c r="I66" s="3">
        <v>37</v>
      </c>
      <c r="J66" s="3">
        <v>6</v>
      </c>
      <c r="K66" s="3">
        <v>0</v>
      </c>
      <c r="L66" s="3">
        <v>16</v>
      </c>
      <c r="M66" s="3">
        <v>1</v>
      </c>
      <c r="N66" s="3">
        <v>0</v>
      </c>
      <c r="O66" s="3">
        <v>10</v>
      </c>
      <c r="P66" s="3">
        <v>53</v>
      </c>
      <c r="Q66" s="3">
        <v>0</v>
      </c>
      <c r="R66" s="3">
        <v>0</v>
      </c>
      <c r="S66" s="3">
        <v>0</v>
      </c>
      <c r="T66" s="3">
        <v>0</v>
      </c>
      <c r="U66" s="3">
        <v>3</v>
      </c>
      <c r="V66" s="3" t="s">
        <v>2562</v>
      </c>
      <c r="W66" s="3" t="s">
        <v>1456</v>
      </c>
      <c r="X66" s="3">
        <v>151</v>
      </c>
      <c r="Y66" s="3">
        <v>58</v>
      </c>
      <c r="Z66" s="3">
        <v>0.31125827814569534</v>
      </c>
      <c r="AA66" s="3">
        <v>0.41134751773049644</v>
      </c>
      <c r="AB66" s="3">
        <v>0.72260579587619178</v>
      </c>
      <c r="AC66" s="3" t="s">
        <v>26</v>
      </c>
      <c r="AD66" s="3" t="s">
        <v>865</v>
      </c>
      <c r="AE66" s="3" t="s">
        <v>1900</v>
      </c>
      <c r="AF66" s="3">
        <v>56</v>
      </c>
      <c r="AG66" s="3">
        <v>8</v>
      </c>
      <c r="AH66" s="3" t="s">
        <v>1900</v>
      </c>
      <c r="AI66" s="3">
        <v>0</v>
      </c>
      <c r="AJ66" s="3">
        <v>262</v>
      </c>
      <c r="AK66" s="3">
        <v>5</v>
      </c>
      <c r="AL66" s="3">
        <v>19</v>
      </c>
      <c r="AM66" s="3">
        <v>733</v>
      </c>
      <c r="AN66" s="3">
        <v>121</v>
      </c>
      <c r="AO66" s="3">
        <v>2</v>
      </c>
      <c r="AP66" s="3">
        <v>0</v>
      </c>
      <c r="AQ66" s="3">
        <v>5608</v>
      </c>
    </row>
    <row r="67" spans="1:43" x14ac:dyDescent="0.25">
      <c r="A67" s="3" t="s">
        <v>1720</v>
      </c>
      <c r="B67" s="3">
        <v>2019</v>
      </c>
      <c r="C67" s="3">
        <v>1</v>
      </c>
      <c r="D67" s="3" t="s">
        <v>181</v>
      </c>
      <c r="E67" s="3" t="s">
        <v>35</v>
      </c>
      <c r="F67" s="3">
        <v>113</v>
      </c>
      <c r="G67" s="3">
        <v>419</v>
      </c>
      <c r="H67" s="3">
        <v>45</v>
      </c>
      <c r="I67" s="3">
        <v>113</v>
      </c>
      <c r="J67" s="3">
        <v>24</v>
      </c>
      <c r="K67" s="3">
        <v>0</v>
      </c>
      <c r="L67" s="3">
        <v>57</v>
      </c>
      <c r="M67" s="3">
        <v>6</v>
      </c>
      <c r="N67" s="3">
        <v>0</v>
      </c>
      <c r="O67" s="3">
        <v>23</v>
      </c>
      <c r="P67" s="3">
        <v>58</v>
      </c>
      <c r="Q67" s="3">
        <v>0</v>
      </c>
      <c r="R67" s="3">
        <v>5</v>
      </c>
      <c r="S67" s="3">
        <v>0</v>
      </c>
      <c r="T67" s="3">
        <v>5</v>
      </c>
      <c r="U67" s="3">
        <v>14</v>
      </c>
      <c r="V67" s="3" t="s">
        <v>2556</v>
      </c>
      <c r="W67" s="3" t="s">
        <v>1458</v>
      </c>
      <c r="X67" s="3">
        <v>452</v>
      </c>
      <c r="Y67" s="3">
        <v>167</v>
      </c>
      <c r="Z67" s="3">
        <v>0.31194690265486724</v>
      </c>
      <c r="AA67" s="3">
        <v>0.39856801909307876</v>
      </c>
      <c r="AB67" s="3">
        <v>0.71051492174794606</v>
      </c>
      <c r="AC67" s="3" t="s">
        <v>26</v>
      </c>
      <c r="AD67" s="3" t="s">
        <v>1901</v>
      </c>
      <c r="AE67" s="3" t="s">
        <v>1902</v>
      </c>
      <c r="AF67" s="3">
        <v>56</v>
      </c>
      <c r="AG67" s="3">
        <v>9</v>
      </c>
      <c r="AH67" s="3" t="s">
        <v>1903</v>
      </c>
      <c r="AI67" s="3">
        <v>0</v>
      </c>
      <c r="AJ67" s="3">
        <v>270</v>
      </c>
      <c r="AK67" s="3">
        <v>10</v>
      </c>
      <c r="AL67" s="3">
        <v>17</v>
      </c>
      <c r="AM67" s="3">
        <v>755</v>
      </c>
      <c r="AN67" s="3">
        <v>125</v>
      </c>
      <c r="AO67" s="3">
        <v>0</v>
      </c>
      <c r="AP67" s="3">
        <v>0</v>
      </c>
      <c r="AQ67" s="3">
        <v>5609</v>
      </c>
    </row>
    <row r="68" spans="1:43" x14ac:dyDescent="0.25">
      <c r="A68" s="3" t="s">
        <v>1723</v>
      </c>
      <c r="B68" s="3">
        <v>2019</v>
      </c>
      <c r="C68" s="3">
        <v>1</v>
      </c>
      <c r="D68" s="3" t="s">
        <v>181</v>
      </c>
      <c r="E68" s="3" t="s">
        <v>35</v>
      </c>
      <c r="F68" s="3">
        <v>67</v>
      </c>
      <c r="G68" s="3">
        <v>168</v>
      </c>
      <c r="H68" s="3">
        <v>15</v>
      </c>
      <c r="I68" s="3">
        <v>36</v>
      </c>
      <c r="J68" s="3">
        <v>4</v>
      </c>
      <c r="K68" s="3">
        <v>0</v>
      </c>
      <c r="L68" s="3">
        <v>27</v>
      </c>
      <c r="M68" s="3">
        <v>1</v>
      </c>
      <c r="N68" s="3">
        <v>1</v>
      </c>
      <c r="O68" s="3">
        <v>12</v>
      </c>
      <c r="P68" s="3">
        <v>47</v>
      </c>
      <c r="Q68" s="3">
        <v>0</v>
      </c>
      <c r="R68" s="3">
        <v>1</v>
      </c>
      <c r="S68" s="3">
        <v>0</v>
      </c>
      <c r="T68" s="3">
        <v>2</v>
      </c>
      <c r="U68" s="3">
        <v>3</v>
      </c>
      <c r="V68" s="3" t="s">
        <v>2560</v>
      </c>
      <c r="W68" s="3" t="s">
        <v>1458</v>
      </c>
      <c r="X68" s="3">
        <v>183</v>
      </c>
      <c r="Y68" s="3">
        <v>73</v>
      </c>
      <c r="Z68" s="3">
        <v>0.26775956284153007</v>
      </c>
      <c r="AA68" s="3">
        <v>0.43452380952380953</v>
      </c>
      <c r="AB68" s="3">
        <v>0.70228337236533966</v>
      </c>
      <c r="AC68" s="3" t="s">
        <v>1773</v>
      </c>
      <c r="AD68" s="3" t="s">
        <v>749</v>
      </c>
      <c r="AE68" s="3" t="s">
        <v>1904</v>
      </c>
      <c r="AF68" s="3">
        <v>56</v>
      </c>
      <c r="AG68" s="3">
        <v>10</v>
      </c>
      <c r="AH68" s="3" t="s">
        <v>1904</v>
      </c>
      <c r="AI68" s="3">
        <v>0</v>
      </c>
      <c r="AJ68" s="3">
        <v>214</v>
      </c>
      <c r="AK68" s="3">
        <v>11</v>
      </c>
      <c r="AL68" s="3">
        <v>26</v>
      </c>
      <c r="AM68" s="3">
        <v>766</v>
      </c>
      <c r="AN68" s="3">
        <v>120</v>
      </c>
      <c r="AO68" s="3">
        <v>0</v>
      </c>
      <c r="AP68" s="3">
        <v>1</v>
      </c>
      <c r="AQ68" s="3">
        <v>5610</v>
      </c>
    </row>
    <row r="69" spans="1:43" x14ac:dyDescent="0.25">
      <c r="A69" s="3" t="s">
        <v>1719</v>
      </c>
      <c r="B69" s="3">
        <v>2019</v>
      </c>
      <c r="C69" s="3">
        <v>1</v>
      </c>
      <c r="D69" s="3" t="s">
        <v>181</v>
      </c>
      <c r="E69" s="3" t="s">
        <v>35</v>
      </c>
      <c r="F69" s="3">
        <v>128</v>
      </c>
      <c r="G69" s="3">
        <v>347</v>
      </c>
      <c r="H69" s="3">
        <v>54</v>
      </c>
      <c r="I69" s="3">
        <v>71</v>
      </c>
      <c r="J69" s="3">
        <v>14</v>
      </c>
      <c r="K69" s="3">
        <v>3</v>
      </c>
      <c r="L69" s="3">
        <v>39</v>
      </c>
      <c r="M69" s="3">
        <v>11</v>
      </c>
      <c r="N69" s="3">
        <v>3</v>
      </c>
      <c r="O69" s="3">
        <v>46</v>
      </c>
      <c r="P69" s="3">
        <v>117</v>
      </c>
      <c r="Q69" s="3">
        <v>4</v>
      </c>
      <c r="R69" s="3">
        <v>10</v>
      </c>
      <c r="S69" s="3">
        <v>1</v>
      </c>
      <c r="T69" s="3">
        <v>2</v>
      </c>
      <c r="U69" s="3">
        <v>3</v>
      </c>
      <c r="V69" s="3" t="s">
        <v>2557</v>
      </c>
      <c r="W69" s="3" t="s">
        <v>1456</v>
      </c>
      <c r="X69" s="3">
        <v>406</v>
      </c>
      <c r="Y69" s="3">
        <v>127</v>
      </c>
      <c r="Z69" s="3">
        <v>0.31280788177339902</v>
      </c>
      <c r="AA69" s="3">
        <v>0.36599423631123917</v>
      </c>
      <c r="AB69" s="3">
        <v>0.6788021180846382</v>
      </c>
      <c r="AC69" s="3" t="s">
        <v>26</v>
      </c>
      <c r="AD69" s="3" t="s">
        <v>1905</v>
      </c>
      <c r="AE69" s="3" t="s">
        <v>1906</v>
      </c>
      <c r="AF69" s="3">
        <v>56</v>
      </c>
      <c r="AG69" s="3">
        <v>11</v>
      </c>
      <c r="AH69" s="3" t="s">
        <v>1907</v>
      </c>
      <c r="AI69" s="3">
        <v>0</v>
      </c>
      <c r="AJ69" s="3">
        <v>205</v>
      </c>
      <c r="AK69" s="3">
        <v>12</v>
      </c>
      <c r="AL69" s="3">
        <v>27</v>
      </c>
      <c r="AM69" s="3">
        <v>764</v>
      </c>
      <c r="AN69" s="3">
        <v>128</v>
      </c>
      <c r="AO69" s="3">
        <v>2</v>
      </c>
      <c r="AP69" s="3">
        <v>0</v>
      </c>
      <c r="AQ69" s="3">
        <v>5611</v>
      </c>
    </row>
    <row r="70" spans="1:43" x14ac:dyDescent="0.25">
      <c r="A70" s="3" t="s">
        <v>1722</v>
      </c>
      <c r="B70" s="3">
        <v>2019</v>
      </c>
      <c r="C70" s="3">
        <v>1</v>
      </c>
      <c r="D70" s="3" t="s">
        <v>181</v>
      </c>
      <c r="E70" s="3" t="s">
        <v>35</v>
      </c>
      <c r="F70" s="3">
        <v>88</v>
      </c>
      <c r="G70" s="3">
        <v>172</v>
      </c>
      <c r="H70" s="3">
        <v>20</v>
      </c>
      <c r="I70" s="3">
        <v>46</v>
      </c>
      <c r="J70" s="3">
        <v>7</v>
      </c>
      <c r="K70" s="3">
        <v>1</v>
      </c>
      <c r="L70" s="3">
        <v>13</v>
      </c>
      <c r="M70" s="3">
        <v>8</v>
      </c>
      <c r="N70" s="3">
        <v>3</v>
      </c>
      <c r="O70" s="3">
        <v>7</v>
      </c>
      <c r="P70" s="3">
        <v>37</v>
      </c>
      <c r="Q70" s="3">
        <v>0</v>
      </c>
      <c r="R70" s="3">
        <v>1</v>
      </c>
      <c r="S70" s="3">
        <v>0</v>
      </c>
      <c r="T70" s="3">
        <v>1</v>
      </c>
      <c r="U70" s="3">
        <v>5</v>
      </c>
      <c r="V70" s="3" t="s">
        <v>2561</v>
      </c>
      <c r="W70" s="3" t="s">
        <v>1455</v>
      </c>
      <c r="X70" s="3">
        <v>181</v>
      </c>
      <c r="Y70" s="3">
        <v>61</v>
      </c>
      <c r="Z70" s="3">
        <v>0.2983425414364641</v>
      </c>
      <c r="AA70" s="3">
        <v>0.35465116279069769</v>
      </c>
      <c r="AB70" s="3">
        <v>0.65299370422716185</v>
      </c>
      <c r="AC70" s="3" t="s">
        <v>26</v>
      </c>
      <c r="AD70" s="3" t="s">
        <v>1908</v>
      </c>
      <c r="AE70" s="3" t="s">
        <v>1909</v>
      </c>
      <c r="AF70" s="3">
        <v>56</v>
      </c>
      <c r="AG70" s="3">
        <v>12</v>
      </c>
      <c r="AH70" s="3" t="s">
        <v>1910</v>
      </c>
      <c r="AI70" s="3">
        <v>0</v>
      </c>
      <c r="AJ70" s="3">
        <v>267</v>
      </c>
      <c r="AK70" s="3">
        <v>2</v>
      </c>
      <c r="AL70" s="3">
        <v>18</v>
      </c>
      <c r="AM70" s="3">
        <v>715</v>
      </c>
      <c r="AN70" s="3">
        <v>125</v>
      </c>
      <c r="AO70" s="3">
        <v>1</v>
      </c>
      <c r="AP70" s="3">
        <v>0</v>
      </c>
      <c r="AQ70" s="3">
        <v>5612</v>
      </c>
    </row>
    <row r="71" spans="1:43" x14ac:dyDescent="0.25">
      <c r="A71" s="3" t="s">
        <v>1743</v>
      </c>
      <c r="B71" s="3">
        <v>2019</v>
      </c>
      <c r="C71" s="3">
        <v>1</v>
      </c>
      <c r="D71" s="3" t="s">
        <v>181</v>
      </c>
      <c r="E71" s="3" t="s">
        <v>35</v>
      </c>
      <c r="F71" s="3">
        <v>38</v>
      </c>
      <c r="G71" s="3">
        <v>56</v>
      </c>
      <c r="H71" s="3">
        <v>5</v>
      </c>
      <c r="I71" s="3">
        <v>11</v>
      </c>
      <c r="J71" s="3">
        <v>0</v>
      </c>
      <c r="K71" s="3">
        <v>0</v>
      </c>
      <c r="L71" s="3">
        <v>7</v>
      </c>
      <c r="M71" s="3">
        <v>2</v>
      </c>
      <c r="N71" s="3">
        <v>0</v>
      </c>
      <c r="O71" s="3">
        <v>6</v>
      </c>
      <c r="P71" s="3">
        <v>14</v>
      </c>
      <c r="Q71" s="3">
        <v>0</v>
      </c>
      <c r="R71" s="3">
        <v>0</v>
      </c>
      <c r="S71" s="3">
        <v>0</v>
      </c>
      <c r="T71" s="3">
        <v>0</v>
      </c>
      <c r="U71" s="3">
        <v>1</v>
      </c>
      <c r="V71" s="3" t="s">
        <v>2563</v>
      </c>
      <c r="W71" s="3" t="s">
        <v>1455</v>
      </c>
      <c r="X71" s="3">
        <v>62</v>
      </c>
      <c r="Y71" s="3">
        <v>17</v>
      </c>
      <c r="Z71" s="3">
        <v>0.27419354838709675</v>
      </c>
      <c r="AA71" s="3">
        <v>0.30357142857142855</v>
      </c>
      <c r="AB71" s="3">
        <v>0.57776497695852536</v>
      </c>
      <c r="AC71" s="3" t="s">
        <v>26</v>
      </c>
      <c r="AD71" s="3" t="s">
        <v>1911</v>
      </c>
      <c r="AE71" s="3" t="s">
        <v>1912</v>
      </c>
      <c r="AF71" s="3">
        <v>56</v>
      </c>
      <c r="AG71" s="3">
        <v>13</v>
      </c>
      <c r="AH71" s="3" t="s">
        <v>1913</v>
      </c>
      <c r="AI71" s="3">
        <v>0</v>
      </c>
      <c r="AJ71" s="3">
        <v>196</v>
      </c>
      <c r="AK71" s="3">
        <v>2</v>
      </c>
      <c r="AL71" s="3">
        <v>28</v>
      </c>
      <c r="AM71" s="3">
        <v>715</v>
      </c>
      <c r="AN71" s="3">
        <v>122</v>
      </c>
      <c r="AO71" s="3">
        <v>1</v>
      </c>
      <c r="AP71" s="3">
        <v>0</v>
      </c>
      <c r="AQ71" s="3">
        <v>5613</v>
      </c>
    </row>
    <row r="72" spans="1:43" x14ac:dyDescent="0.25">
      <c r="A72" s="3" t="s">
        <v>1366</v>
      </c>
      <c r="B72" s="3">
        <v>2019</v>
      </c>
      <c r="C72" s="3">
        <v>2</v>
      </c>
      <c r="D72" s="3" t="s">
        <v>34</v>
      </c>
      <c r="E72" s="3" t="s">
        <v>35</v>
      </c>
      <c r="F72" s="3">
        <v>156</v>
      </c>
      <c r="G72" s="3">
        <v>595</v>
      </c>
      <c r="H72" s="3">
        <v>82</v>
      </c>
      <c r="I72" s="3">
        <v>157</v>
      </c>
      <c r="J72" s="3">
        <v>37</v>
      </c>
      <c r="K72" s="3">
        <v>3</v>
      </c>
      <c r="L72" s="3">
        <v>87</v>
      </c>
      <c r="M72" s="3">
        <v>14</v>
      </c>
      <c r="N72" s="3">
        <v>5</v>
      </c>
      <c r="O72" s="3">
        <v>18</v>
      </c>
      <c r="P72" s="3">
        <v>86</v>
      </c>
      <c r="Q72" s="3">
        <v>4</v>
      </c>
      <c r="R72" s="3">
        <v>9</v>
      </c>
      <c r="S72" s="3">
        <v>0</v>
      </c>
      <c r="T72" s="3">
        <v>6</v>
      </c>
      <c r="U72" s="3">
        <v>15</v>
      </c>
      <c r="V72" s="3" t="s">
        <v>2564</v>
      </c>
      <c r="W72" s="3" t="s">
        <v>1456</v>
      </c>
      <c r="X72" s="3">
        <v>628</v>
      </c>
      <c r="Y72" s="3">
        <v>263</v>
      </c>
      <c r="Z72" s="3">
        <v>0.2929936305732484</v>
      </c>
      <c r="AA72" s="3">
        <v>0.44201680672268906</v>
      </c>
      <c r="AB72" s="3">
        <v>0.7350104372959374</v>
      </c>
      <c r="AC72" s="3" t="s">
        <v>26</v>
      </c>
      <c r="AD72" s="3" t="s">
        <v>769</v>
      </c>
      <c r="AE72" s="3" t="s">
        <v>1914</v>
      </c>
      <c r="AF72" s="3">
        <v>57</v>
      </c>
      <c r="AG72" s="3">
        <v>0</v>
      </c>
      <c r="AH72" s="3" t="s">
        <v>1915</v>
      </c>
      <c r="AI72" s="3">
        <v>0</v>
      </c>
      <c r="AJ72" s="3">
        <v>264</v>
      </c>
      <c r="AK72" s="3">
        <v>21</v>
      </c>
      <c r="AL72" s="3">
        <v>18</v>
      </c>
      <c r="AM72" s="3">
        <v>816</v>
      </c>
      <c r="AN72" s="3">
        <v>129</v>
      </c>
      <c r="AO72" s="3">
        <v>2</v>
      </c>
      <c r="AP72" s="3">
        <v>0</v>
      </c>
      <c r="AQ72" s="3">
        <v>5700</v>
      </c>
    </row>
    <row r="73" spans="1:43" x14ac:dyDescent="0.25">
      <c r="A73" s="3" t="s">
        <v>2576</v>
      </c>
      <c r="B73" s="3">
        <v>2019</v>
      </c>
      <c r="C73" s="3">
        <v>2</v>
      </c>
      <c r="D73" s="3" t="s">
        <v>34</v>
      </c>
      <c r="E73" s="3" t="s">
        <v>35</v>
      </c>
      <c r="F73" s="3">
        <v>56</v>
      </c>
      <c r="G73" s="3">
        <v>155</v>
      </c>
      <c r="H73" s="3">
        <v>28</v>
      </c>
      <c r="I73" s="3">
        <v>45</v>
      </c>
      <c r="J73" s="3">
        <v>13</v>
      </c>
      <c r="K73" s="3">
        <v>3</v>
      </c>
      <c r="L73" s="3">
        <v>26</v>
      </c>
      <c r="M73" s="3">
        <v>1</v>
      </c>
      <c r="N73" s="3">
        <v>1</v>
      </c>
      <c r="O73" s="3">
        <v>13</v>
      </c>
      <c r="P73" s="3">
        <v>35</v>
      </c>
      <c r="Q73" s="3">
        <v>1</v>
      </c>
      <c r="R73" s="3">
        <v>2</v>
      </c>
      <c r="S73" s="3">
        <v>0</v>
      </c>
      <c r="T73" s="3">
        <v>1</v>
      </c>
      <c r="U73" s="3">
        <v>5</v>
      </c>
      <c r="V73" s="3" t="s">
        <v>2577</v>
      </c>
      <c r="W73" s="3" t="s">
        <v>1456</v>
      </c>
      <c r="X73" s="3">
        <v>171</v>
      </c>
      <c r="Y73" s="3">
        <v>82</v>
      </c>
      <c r="Z73" s="3">
        <v>0.35087719298245612</v>
      </c>
      <c r="AA73" s="3">
        <v>0.52903225806451615</v>
      </c>
      <c r="AB73" s="3">
        <v>0.87990945104697227</v>
      </c>
      <c r="AC73" s="3" t="s">
        <v>6</v>
      </c>
      <c r="AD73" s="3" t="s">
        <v>740</v>
      </c>
      <c r="AE73" s="3" t="s">
        <v>2944</v>
      </c>
      <c r="AF73" s="3">
        <v>57</v>
      </c>
      <c r="AG73" s="3">
        <v>1</v>
      </c>
      <c r="AH73" s="3" t="s">
        <v>2945</v>
      </c>
      <c r="AI73" s="3">
        <v>1</v>
      </c>
      <c r="AJ73" s="3">
        <v>290</v>
      </c>
      <c r="AK73" s="3">
        <v>6</v>
      </c>
      <c r="AL73" s="3">
        <v>14</v>
      </c>
      <c r="AM73" s="3">
        <v>753</v>
      </c>
      <c r="AN73" s="3">
        <v>122</v>
      </c>
      <c r="AO73" s="3">
        <v>2</v>
      </c>
      <c r="AP73" s="3">
        <v>0</v>
      </c>
      <c r="AQ73" s="3">
        <v>5701</v>
      </c>
    </row>
    <row r="74" spans="1:43" x14ac:dyDescent="0.25">
      <c r="A74" s="3" t="s">
        <v>1370</v>
      </c>
      <c r="B74" s="3">
        <v>2019</v>
      </c>
      <c r="C74" s="3">
        <v>1</v>
      </c>
      <c r="D74" s="3" t="s">
        <v>34</v>
      </c>
      <c r="E74" s="3" t="s">
        <v>35</v>
      </c>
      <c r="F74" s="3">
        <v>108</v>
      </c>
      <c r="G74" s="3">
        <v>272</v>
      </c>
      <c r="H74" s="3">
        <v>42</v>
      </c>
      <c r="I74" s="3">
        <v>73</v>
      </c>
      <c r="J74" s="3">
        <v>23</v>
      </c>
      <c r="K74" s="3">
        <v>0</v>
      </c>
      <c r="L74" s="3">
        <v>41</v>
      </c>
      <c r="M74" s="3">
        <v>1</v>
      </c>
      <c r="N74" s="3">
        <v>0</v>
      </c>
      <c r="O74" s="3">
        <v>18</v>
      </c>
      <c r="P74" s="3">
        <v>67</v>
      </c>
      <c r="Q74" s="3">
        <v>2</v>
      </c>
      <c r="R74" s="3">
        <v>1</v>
      </c>
      <c r="S74" s="3">
        <v>2</v>
      </c>
      <c r="T74" s="3">
        <v>3</v>
      </c>
      <c r="U74" s="3">
        <v>8</v>
      </c>
      <c r="V74" s="3" t="s">
        <v>2571</v>
      </c>
      <c r="W74" s="3" t="s">
        <v>1455</v>
      </c>
      <c r="X74" s="3">
        <v>296</v>
      </c>
      <c r="Y74" s="3">
        <v>138</v>
      </c>
      <c r="Z74" s="3">
        <v>0.3108108108108108</v>
      </c>
      <c r="AA74" s="3">
        <v>0.50735294117647056</v>
      </c>
      <c r="AB74" s="3">
        <v>0.81816375198728131</v>
      </c>
      <c r="AC74" s="3" t="s">
        <v>1773</v>
      </c>
      <c r="AD74" s="3" t="s">
        <v>1051</v>
      </c>
      <c r="AE74" s="3" t="s">
        <v>1916</v>
      </c>
      <c r="AF74" s="3">
        <v>57</v>
      </c>
      <c r="AG74" s="3">
        <v>2</v>
      </c>
      <c r="AH74" s="3" t="s">
        <v>1916</v>
      </c>
      <c r="AI74" s="3">
        <v>0</v>
      </c>
      <c r="AJ74" s="3">
        <v>268</v>
      </c>
      <c r="AK74" s="3">
        <v>14</v>
      </c>
      <c r="AL74" s="3">
        <v>18</v>
      </c>
      <c r="AM74" s="3">
        <v>790</v>
      </c>
      <c r="AN74" s="3">
        <v>121</v>
      </c>
      <c r="AO74" s="3">
        <v>1</v>
      </c>
      <c r="AP74" s="3">
        <v>1</v>
      </c>
      <c r="AQ74" s="3">
        <v>5702</v>
      </c>
    </row>
    <row r="75" spans="1:43" x14ac:dyDescent="0.25">
      <c r="A75" s="3" t="s">
        <v>1371</v>
      </c>
      <c r="B75" s="3">
        <v>2019</v>
      </c>
      <c r="C75" s="3">
        <v>1</v>
      </c>
      <c r="D75" s="3" t="s">
        <v>34</v>
      </c>
      <c r="E75" s="3" t="s">
        <v>35</v>
      </c>
      <c r="F75" s="3">
        <v>107</v>
      </c>
      <c r="G75" s="3">
        <v>371</v>
      </c>
      <c r="H75" s="3">
        <v>64</v>
      </c>
      <c r="I75" s="3">
        <v>101</v>
      </c>
      <c r="J75" s="3">
        <v>22</v>
      </c>
      <c r="K75" s="3">
        <v>3</v>
      </c>
      <c r="L75" s="3">
        <v>55</v>
      </c>
      <c r="M75" s="3">
        <v>2</v>
      </c>
      <c r="N75" s="3">
        <v>4</v>
      </c>
      <c r="O75" s="3">
        <v>32</v>
      </c>
      <c r="P75" s="3">
        <v>107</v>
      </c>
      <c r="Q75" s="3">
        <v>1</v>
      </c>
      <c r="R75" s="3">
        <v>4</v>
      </c>
      <c r="S75" s="3">
        <v>1</v>
      </c>
      <c r="T75" s="3">
        <v>3</v>
      </c>
      <c r="U75" s="3">
        <v>4</v>
      </c>
      <c r="V75" s="3" t="s">
        <v>2569</v>
      </c>
      <c r="W75" s="3" t="s">
        <v>1456</v>
      </c>
      <c r="X75" s="3">
        <v>411</v>
      </c>
      <c r="Y75" s="3">
        <v>192</v>
      </c>
      <c r="Z75" s="3">
        <v>0.33333333333333331</v>
      </c>
      <c r="AA75" s="3">
        <v>0.51752021563342321</v>
      </c>
      <c r="AB75" s="3">
        <v>0.85085354896675658</v>
      </c>
      <c r="AC75" s="3" t="s">
        <v>6</v>
      </c>
      <c r="AD75" s="3" t="s">
        <v>762</v>
      </c>
      <c r="AE75" s="3" t="s">
        <v>1920</v>
      </c>
      <c r="AF75" s="3">
        <v>57</v>
      </c>
      <c r="AG75" s="3">
        <v>3</v>
      </c>
      <c r="AH75" s="3" t="s">
        <v>1921</v>
      </c>
      <c r="AI75" s="3">
        <v>1</v>
      </c>
      <c r="AJ75" s="3">
        <v>272</v>
      </c>
      <c r="AK75" s="3">
        <v>21</v>
      </c>
      <c r="AL75" s="3">
        <v>17</v>
      </c>
      <c r="AM75" s="3">
        <v>826</v>
      </c>
      <c r="AN75" s="3">
        <v>122</v>
      </c>
      <c r="AO75" s="3">
        <v>2</v>
      </c>
      <c r="AP75" s="3">
        <v>0</v>
      </c>
      <c r="AQ75" s="3">
        <v>5703</v>
      </c>
    </row>
    <row r="76" spans="1:43" x14ac:dyDescent="0.25">
      <c r="A76" s="3" t="s">
        <v>1374</v>
      </c>
      <c r="B76" s="3">
        <v>2019</v>
      </c>
      <c r="C76" s="3">
        <v>1</v>
      </c>
      <c r="D76" s="3" t="s">
        <v>34</v>
      </c>
      <c r="E76" s="3" t="s">
        <v>35</v>
      </c>
      <c r="F76" s="3">
        <v>81</v>
      </c>
      <c r="G76" s="3">
        <v>215</v>
      </c>
      <c r="H76" s="3">
        <v>27</v>
      </c>
      <c r="I76" s="3">
        <v>71</v>
      </c>
      <c r="J76" s="3">
        <v>13</v>
      </c>
      <c r="K76" s="3">
        <v>1</v>
      </c>
      <c r="L76" s="3">
        <v>23</v>
      </c>
      <c r="M76" s="3">
        <v>0</v>
      </c>
      <c r="N76" s="3">
        <v>1</v>
      </c>
      <c r="O76" s="3">
        <v>10</v>
      </c>
      <c r="P76" s="3">
        <v>49</v>
      </c>
      <c r="Q76" s="3">
        <v>0</v>
      </c>
      <c r="R76" s="3">
        <v>1</v>
      </c>
      <c r="S76" s="3">
        <v>0</v>
      </c>
      <c r="T76" s="3">
        <v>2</v>
      </c>
      <c r="U76" s="3">
        <v>4</v>
      </c>
      <c r="V76" s="3" t="s">
        <v>2574</v>
      </c>
      <c r="W76" s="3" t="s">
        <v>1455</v>
      </c>
      <c r="X76" s="3">
        <v>228</v>
      </c>
      <c r="Y76" s="3">
        <v>98</v>
      </c>
      <c r="Z76" s="3">
        <v>0.35964912280701755</v>
      </c>
      <c r="AA76" s="3">
        <v>0.45581395348837211</v>
      </c>
      <c r="AB76" s="3">
        <v>0.81546307629538961</v>
      </c>
      <c r="AC76" s="3" t="s">
        <v>26</v>
      </c>
      <c r="AD76" s="3" t="s">
        <v>1917</v>
      </c>
      <c r="AE76" s="3" t="s">
        <v>1918</v>
      </c>
      <c r="AF76" s="3">
        <v>57</v>
      </c>
      <c r="AG76" s="3">
        <v>4</v>
      </c>
      <c r="AH76" s="3" t="s">
        <v>1919</v>
      </c>
      <c r="AI76" s="3">
        <v>0</v>
      </c>
      <c r="AJ76" s="3">
        <v>330</v>
      </c>
      <c r="AK76" s="3">
        <v>4</v>
      </c>
      <c r="AL76" s="3">
        <v>6</v>
      </c>
      <c r="AM76" s="3">
        <v>734</v>
      </c>
      <c r="AN76" s="3">
        <v>120</v>
      </c>
      <c r="AO76" s="3">
        <v>1</v>
      </c>
      <c r="AP76" s="3">
        <v>0</v>
      </c>
      <c r="AQ76" s="3">
        <v>5704</v>
      </c>
    </row>
    <row r="77" spans="1:43" x14ac:dyDescent="0.25">
      <c r="A77" s="3" t="s">
        <v>1373</v>
      </c>
      <c r="B77" s="3">
        <v>2019</v>
      </c>
      <c r="C77" s="3">
        <v>1</v>
      </c>
      <c r="D77" s="3" t="s">
        <v>34</v>
      </c>
      <c r="E77" s="3" t="s">
        <v>35</v>
      </c>
      <c r="F77" s="3">
        <v>99</v>
      </c>
      <c r="G77" s="3">
        <v>255</v>
      </c>
      <c r="H77" s="3">
        <v>30</v>
      </c>
      <c r="I77" s="3">
        <v>67</v>
      </c>
      <c r="J77" s="3">
        <v>24</v>
      </c>
      <c r="K77" s="3">
        <v>2</v>
      </c>
      <c r="L77" s="3">
        <v>40</v>
      </c>
      <c r="M77" s="3">
        <v>3</v>
      </c>
      <c r="N77" s="3">
        <v>1</v>
      </c>
      <c r="O77" s="3">
        <v>20</v>
      </c>
      <c r="P77" s="3">
        <v>66</v>
      </c>
      <c r="Q77" s="3">
        <v>1</v>
      </c>
      <c r="R77" s="3">
        <v>1</v>
      </c>
      <c r="S77" s="3">
        <v>0</v>
      </c>
      <c r="T77" s="3">
        <v>4</v>
      </c>
      <c r="U77" s="3">
        <v>1</v>
      </c>
      <c r="V77" s="3" t="s">
        <v>2573</v>
      </c>
      <c r="W77" s="3" t="s">
        <v>1458</v>
      </c>
      <c r="X77" s="3">
        <v>280</v>
      </c>
      <c r="Y77" s="3">
        <v>125</v>
      </c>
      <c r="Z77" s="3">
        <v>0.31428571428571428</v>
      </c>
      <c r="AA77" s="3">
        <v>0.49019607843137253</v>
      </c>
      <c r="AB77" s="3">
        <v>0.80448179271708686</v>
      </c>
      <c r="AC77" s="3" t="s">
        <v>6</v>
      </c>
      <c r="AD77" s="3" t="s">
        <v>1342</v>
      </c>
      <c r="AE77" s="3" t="s">
        <v>1922</v>
      </c>
      <c r="AF77" s="3">
        <v>57</v>
      </c>
      <c r="AG77" s="3">
        <v>5</v>
      </c>
      <c r="AH77" s="3" t="s">
        <v>1923</v>
      </c>
      <c r="AI77" s="3">
        <v>1</v>
      </c>
      <c r="AJ77" s="3">
        <v>263</v>
      </c>
      <c r="AK77" s="3">
        <v>10</v>
      </c>
      <c r="AL77" s="3">
        <v>18</v>
      </c>
      <c r="AM77" s="3">
        <v>768</v>
      </c>
      <c r="AN77" s="3">
        <v>123</v>
      </c>
      <c r="AO77" s="3">
        <v>0</v>
      </c>
      <c r="AP77" s="3">
        <v>0</v>
      </c>
      <c r="AQ77" s="3">
        <v>5705</v>
      </c>
    </row>
    <row r="78" spans="1:43" x14ac:dyDescent="0.25">
      <c r="A78" s="3" t="s">
        <v>1368</v>
      </c>
      <c r="B78" s="3">
        <v>2019</v>
      </c>
      <c r="C78" s="3">
        <v>1</v>
      </c>
      <c r="D78" s="3" t="s">
        <v>34</v>
      </c>
      <c r="E78" s="3" t="s">
        <v>35</v>
      </c>
      <c r="F78" s="3">
        <v>129</v>
      </c>
      <c r="G78" s="3">
        <v>453</v>
      </c>
      <c r="H78" s="3">
        <v>59</v>
      </c>
      <c r="I78" s="3">
        <v>115</v>
      </c>
      <c r="J78" s="3">
        <v>19</v>
      </c>
      <c r="K78" s="3">
        <v>2</v>
      </c>
      <c r="L78" s="3">
        <v>69</v>
      </c>
      <c r="M78" s="3">
        <v>3</v>
      </c>
      <c r="N78" s="3">
        <v>1</v>
      </c>
      <c r="O78" s="3">
        <v>43</v>
      </c>
      <c r="P78" s="3">
        <v>112</v>
      </c>
      <c r="Q78" s="3">
        <v>1</v>
      </c>
      <c r="R78" s="3">
        <v>7</v>
      </c>
      <c r="S78" s="3">
        <v>0</v>
      </c>
      <c r="T78" s="3">
        <v>5</v>
      </c>
      <c r="U78" s="3">
        <v>14</v>
      </c>
      <c r="V78" s="3" t="s">
        <v>2567</v>
      </c>
      <c r="W78" s="3" t="s">
        <v>1455</v>
      </c>
      <c r="X78" s="3">
        <v>508</v>
      </c>
      <c r="Y78" s="3">
        <v>198</v>
      </c>
      <c r="Z78" s="3">
        <v>0.32480314960629919</v>
      </c>
      <c r="AA78" s="3">
        <v>0.4370860927152318</v>
      </c>
      <c r="AB78" s="3">
        <v>0.76188924232153099</v>
      </c>
      <c r="AC78" s="3" t="s">
        <v>26</v>
      </c>
      <c r="AD78" s="3" t="s">
        <v>1924</v>
      </c>
      <c r="AE78" s="3" t="s">
        <v>1925</v>
      </c>
      <c r="AF78" s="3">
        <v>57</v>
      </c>
      <c r="AG78" s="3">
        <v>6</v>
      </c>
      <c r="AH78" s="3" t="s">
        <v>1925</v>
      </c>
      <c r="AI78" s="3">
        <v>0</v>
      </c>
      <c r="AJ78" s="3">
        <v>254</v>
      </c>
      <c r="AK78" s="3">
        <v>20</v>
      </c>
      <c r="AL78" s="3">
        <v>20</v>
      </c>
      <c r="AM78" s="3">
        <v>811</v>
      </c>
      <c r="AN78" s="3">
        <v>123</v>
      </c>
      <c r="AO78" s="3">
        <v>1</v>
      </c>
      <c r="AP78" s="3">
        <v>0</v>
      </c>
      <c r="AQ78" s="3">
        <v>5706</v>
      </c>
    </row>
    <row r="79" spans="1:43" x14ac:dyDescent="0.25">
      <c r="A79" s="3" t="s">
        <v>1376</v>
      </c>
      <c r="B79" s="3">
        <v>2019</v>
      </c>
      <c r="C79" s="3">
        <v>1</v>
      </c>
      <c r="D79" s="3" t="s">
        <v>34</v>
      </c>
      <c r="E79" s="3" t="s">
        <v>35</v>
      </c>
      <c r="F79" s="3">
        <v>68</v>
      </c>
      <c r="G79" s="3">
        <v>168</v>
      </c>
      <c r="H79" s="3">
        <v>20</v>
      </c>
      <c r="I79" s="3">
        <v>40</v>
      </c>
      <c r="J79" s="3">
        <v>9</v>
      </c>
      <c r="K79" s="3">
        <v>3</v>
      </c>
      <c r="L79" s="3">
        <v>21</v>
      </c>
      <c r="M79" s="3">
        <v>1</v>
      </c>
      <c r="N79" s="3">
        <v>0</v>
      </c>
      <c r="O79" s="3">
        <v>22</v>
      </c>
      <c r="P79" s="3">
        <v>59</v>
      </c>
      <c r="Q79" s="3">
        <v>1</v>
      </c>
      <c r="R79" s="3">
        <v>2</v>
      </c>
      <c r="S79" s="3">
        <v>0</v>
      </c>
      <c r="T79" s="3">
        <v>0</v>
      </c>
      <c r="U79" s="3">
        <v>1</v>
      </c>
      <c r="V79" s="3" t="s">
        <v>2575</v>
      </c>
      <c r="W79" s="3" t="s">
        <v>1456</v>
      </c>
      <c r="X79" s="3">
        <v>192</v>
      </c>
      <c r="Y79" s="3">
        <v>70</v>
      </c>
      <c r="Z79" s="3">
        <v>0.33333333333333331</v>
      </c>
      <c r="AA79" s="3">
        <v>0.41666666666666669</v>
      </c>
      <c r="AB79" s="3">
        <v>0.75</v>
      </c>
      <c r="AC79" s="3" t="s">
        <v>26</v>
      </c>
      <c r="AD79" s="3" t="s">
        <v>1862</v>
      </c>
      <c r="AE79" s="3" t="s">
        <v>1926</v>
      </c>
      <c r="AF79" s="3">
        <v>57</v>
      </c>
      <c r="AG79" s="3">
        <v>7</v>
      </c>
      <c r="AH79" s="3" t="s">
        <v>1927</v>
      </c>
      <c r="AI79" s="3">
        <v>0</v>
      </c>
      <c r="AJ79" s="3">
        <v>238</v>
      </c>
      <c r="AK79" s="3">
        <v>5</v>
      </c>
      <c r="AL79" s="3">
        <v>22</v>
      </c>
      <c r="AM79" s="3">
        <v>733</v>
      </c>
      <c r="AN79" s="3">
        <v>122</v>
      </c>
      <c r="AO79" s="3">
        <v>2</v>
      </c>
      <c r="AP79" s="3">
        <v>0</v>
      </c>
      <c r="AQ79" s="3">
        <v>5707</v>
      </c>
    </row>
    <row r="80" spans="1:43" x14ac:dyDescent="0.25">
      <c r="A80" s="3" t="s">
        <v>1365</v>
      </c>
      <c r="B80" s="3">
        <v>2019</v>
      </c>
      <c r="C80" s="3">
        <v>1</v>
      </c>
      <c r="D80" s="3" t="s">
        <v>34</v>
      </c>
      <c r="E80" s="3" t="s">
        <v>35</v>
      </c>
      <c r="F80" s="3">
        <v>156</v>
      </c>
      <c r="G80" s="3">
        <v>526</v>
      </c>
      <c r="H80" s="3">
        <v>76</v>
      </c>
      <c r="I80" s="3">
        <v>123</v>
      </c>
      <c r="J80" s="3">
        <v>32</v>
      </c>
      <c r="K80" s="3">
        <v>3</v>
      </c>
      <c r="L80" s="3">
        <v>57</v>
      </c>
      <c r="M80" s="3">
        <v>4</v>
      </c>
      <c r="N80" s="3">
        <v>3</v>
      </c>
      <c r="O80" s="3">
        <v>83</v>
      </c>
      <c r="P80" s="3">
        <v>127</v>
      </c>
      <c r="Q80" s="3">
        <v>3</v>
      </c>
      <c r="R80" s="3">
        <v>3</v>
      </c>
      <c r="S80" s="3">
        <v>0</v>
      </c>
      <c r="T80" s="3">
        <v>4</v>
      </c>
      <c r="U80" s="3">
        <v>6</v>
      </c>
      <c r="V80" s="3" t="s">
        <v>2565</v>
      </c>
      <c r="W80" s="3" t="s">
        <v>1455</v>
      </c>
      <c r="X80" s="3">
        <v>616</v>
      </c>
      <c r="Y80" s="3">
        <v>212</v>
      </c>
      <c r="Z80" s="3">
        <v>0.3392857142857143</v>
      </c>
      <c r="AA80" s="3">
        <v>0.40304182509505704</v>
      </c>
      <c r="AB80" s="3">
        <v>0.74232753938077134</v>
      </c>
      <c r="AC80" s="3" t="s">
        <v>6</v>
      </c>
      <c r="AD80" s="3" t="s">
        <v>816</v>
      </c>
      <c r="AE80" s="3" t="s">
        <v>1928</v>
      </c>
      <c r="AF80" s="3">
        <v>57</v>
      </c>
      <c r="AG80" s="3">
        <v>8</v>
      </c>
      <c r="AH80" s="3" t="s">
        <v>1929</v>
      </c>
      <c r="AI80" s="3">
        <v>1</v>
      </c>
      <c r="AJ80" s="3">
        <v>234</v>
      </c>
      <c r="AK80" s="3">
        <v>17</v>
      </c>
      <c r="AL80" s="3">
        <v>23</v>
      </c>
      <c r="AM80" s="3">
        <v>791</v>
      </c>
      <c r="AN80" s="3">
        <v>122</v>
      </c>
      <c r="AO80" s="3">
        <v>1</v>
      </c>
      <c r="AP80" s="3">
        <v>0</v>
      </c>
      <c r="AQ80" s="3">
        <v>5708</v>
      </c>
    </row>
    <row r="81" spans="1:43" x14ac:dyDescent="0.25">
      <c r="A81" s="3" t="s">
        <v>1369</v>
      </c>
      <c r="B81" s="3">
        <v>2019</v>
      </c>
      <c r="C81" s="3">
        <v>1</v>
      </c>
      <c r="D81" s="3" t="s">
        <v>34</v>
      </c>
      <c r="E81" s="3" t="s">
        <v>35</v>
      </c>
      <c r="F81" s="3">
        <v>114</v>
      </c>
      <c r="G81" s="3">
        <v>405</v>
      </c>
      <c r="H81" s="3">
        <v>43</v>
      </c>
      <c r="I81" s="3">
        <v>104</v>
      </c>
      <c r="J81" s="3">
        <v>24</v>
      </c>
      <c r="K81" s="3">
        <v>0</v>
      </c>
      <c r="L81" s="3">
        <v>38</v>
      </c>
      <c r="M81" s="3">
        <v>0</v>
      </c>
      <c r="N81" s="3">
        <v>0</v>
      </c>
      <c r="O81" s="3">
        <v>34</v>
      </c>
      <c r="P81" s="3">
        <v>71</v>
      </c>
      <c r="Q81" s="3">
        <v>1</v>
      </c>
      <c r="R81" s="3">
        <v>4</v>
      </c>
      <c r="S81" s="3">
        <v>1</v>
      </c>
      <c r="T81" s="3">
        <v>1</v>
      </c>
      <c r="U81" s="3">
        <v>18</v>
      </c>
      <c r="V81" s="3" t="s">
        <v>2568</v>
      </c>
      <c r="W81" s="3" t="s">
        <v>1458</v>
      </c>
      <c r="X81" s="3">
        <v>445</v>
      </c>
      <c r="Y81" s="3">
        <v>149</v>
      </c>
      <c r="Z81" s="3">
        <v>0.31910112359550563</v>
      </c>
      <c r="AA81" s="3">
        <v>0.36790123456790125</v>
      </c>
      <c r="AB81" s="3">
        <v>0.68700235816340682</v>
      </c>
      <c r="AC81" s="3" t="s">
        <v>26</v>
      </c>
      <c r="AD81" s="3" t="s">
        <v>1930</v>
      </c>
      <c r="AE81" s="3" t="s">
        <v>1931</v>
      </c>
      <c r="AF81" s="3">
        <v>57</v>
      </c>
      <c r="AG81" s="3">
        <v>9</v>
      </c>
      <c r="AH81" s="3" t="s">
        <v>1932</v>
      </c>
      <c r="AI81" s="3">
        <v>0</v>
      </c>
      <c r="AJ81" s="3">
        <v>257</v>
      </c>
      <c r="AK81" s="3">
        <v>7</v>
      </c>
      <c r="AL81" s="3">
        <v>19</v>
      </c>
      <c r="AM81" s="3">
        <v>740</v>
      </c>
      <c r="AN81" s="3">
        <v>120</v>
      </c>
      <c r="AO81" s="3">
        <v>0</v>
      </c>
      <c r="AP81" s="3">
        <v>0</v>
      </c>
      <c r="AQ81" s="3">
        <v>5709</v>
      </c>
    </row>
    <row r="82" spans="1:43" x14ac:dyDescent="0.25">
      <c r="A82" s="3" t="s">
        <v>2578</v>
      </c>
      <c r="B82" s="3">
        <v>2019</v>
      </c>
      <c r="C82" s="3">
        <v>2</v>
      </c>
      <c r="D82" s="3" t="s">
        <v>34</v>
      </c>
      <c r="E82" s="3" t="s">
        <v>35</v>
      </c>
      <c r="F82" s="3">
        <v>70</v>
      </c>
      <c r="G82" s="3">
        <v>130</v>
      </c>
      <c r="H82" s="3">
        <v>24</v>
      </c>
      <c r="I82" s="3">
        <v>24</v>
      </c>
      <c r="J82" s="3">
        <v>2</v>
      </c>
      <c r="K82" s="3">
        <v>1</v>
      </c>
      <c r="L82" s="3">
        <v>20</v>
      </c>
      <c r="M82" s="3">
        <v>1</v>
      </c>
      <c r="N82" s="3">
        <v>0</v>
      </c>
      <c r="O82" s="3">
        <v>17</v>
      </c>
      <c r="P82" s="3">
        <v>57</v>
      </c>
      <c r="Q82" s="3">
        <v>0</v>
      </c>
      <c r="R82" s="3">
        <v>0</v>
      </c>
      <c r="S82" s="3">
        <v>0</v>
      </c>
      <c r="T82" s="3">
        <v>0</v>
      </c>
      <c r="U82" s="3">
        <v>1</v>
      </c>
      <c r="V82" s="3" t="s">
        <v>2579</v>
      </c>
      <c r="W82" s="3" t="s">
        <v>1456</v>
      </c>
      <c r="X82" s="3">
        <v>147</v>
      </c>
      <c r="Y82" s="3">
        <v>52</v>
      </c>
      <c r="Z82" s="3">
        <v>0.27891156462585032</v>
      </c>
      <c r="AA82" s="3">
        <v>0.4</v>
      </c>
      <c r="AB82" s="3">
        <v>0.67891156462585034</v>
      </c>
      <c r="AC82" s="3" t="s">
        <v>26</v>
      </c>
      <c r="AD82" s="3" t="s">
        <v>865</v>
      </c>
      <c r="AE82" s="3" t="s">
        <v>1862</v>
      </c>
      <c r="AF82" s="3">
        <v>57</v>
      </c>
      <c r="AG82" s="3">
        <v>10</v>
      </c>
      <c r="AH82" s="3" t="s">
        <v>2946</v>
      </c>
      <c r="AI82" s="3">
        <v>0</v>
      </c>
      <c r="AJ82" s="3">
        <v>185</v>
      </c>
      <c r="AK82" s="3">
        <v>8</v>
      </c>
      <c r="AL82" s="3">
        <v>29</v>
      </c>
      <c r="AM82" s="3">
        <v>746</v>
      </c>
      <c r="AN82" s="3">
        <v>122</v>
      </c>
      <c r="AO82" s="3">
        <v>2</v>
      </c>
      <c r="AP82" s="3">
        <v>0</v>
      </c>
      <c r="AQ82" s="3">
        <v>5710</v>
      </c>
    </row>
    <row r="83" spans="1:43" x14ac:dyDescent="0.25">
      <c r="A83" s="3" t="s">
        <v>1367</v>
      </c>
      <c r="B83" s="3">
        <v>2019</v>
      </c>
      <c r="C83" s="3">
        <v>1</v>
      </c>
      <c r="D83" s="3" t="s">
        <v>34</v>
      </c>
      <c r="E83" s="3" t="s">
        <v>35</v>
      </c>
      <c r="F83" s="3">
        <v>147</v>
      </c>
      <c r="G83" s="3">
        <v>500</v>
      </c>
      <c r="H83" s="3">
        <v>58</v>
      </c>
      <c r="I83" s="3">
        <v>114</v>
      </c>
      <c r="J83" s="3">
        <v>24</v>
      </c>
      <c r="K83" s="3">
        <v>2</v>
      </c>
      <c r="L83" s="3">
        <v>59</v>
      </c>
      <c r="M83" s="3">
        <v>3</v>
      </c>
      <c r="N83" s="3">
        <v>2</v>
      </c>
      <c r="O83" s="3">
        <v>53</v>
      </c>
      <c r="P83" s="3">
        <v>117</v>
      </c>
      <c r="Q83" s="3">
        <v>5</v>
      </c>
      <c r="R83" s="3">
        <v>3</v>
      </c>
      <c r="S83" s="3">
        <v>0</v>
      </c>
      <c r="T83" s="3">
        <v>4</v>
      </c>
      <c r="U83" s="3">
        <v>10</v>
      </c>
      <c r="V83" s="3" t="s">
        <v>2566</v>
      </c>
      <c r="W83" s="3" t="s">
        <v>1455</v>
      </c>
      <c r="X83" s="3">
        <v>560</v>
      </c>
      <c r="Y83" s="3">
        <v>175</v>
      </c>
      <c r="Z83" s="3">
        <v>0.30357142857142855</v>
      </c>
      <c r="AA83" s="3">
        <v>0.35</v>
      </c>
      <c r="AB83" s="3">
        <v>0.65357142857142847</v>
      </c>
      <c r="AC83" s="3" t="s">
        <v>6</v>
      </c>
      <c r="AD83" s="3" t="s">
        <v>816</v>
      </c>
      <c r="AE83" s="3" t="s">
        <v>1933</v>
      </c>
      <c r="AF83" s="3">
        <v>57</v>
      </c>
      <c r="AG83" s="3">
        <v>11</v>
      </c>
      <c r="AH83" s="3" t="s">
        <v>1933</v>
      </c>
      <c r="AI83" s="3">
        <v>1</v>
      </c>
      <c r="AJ83" s="3">
        <v>228</v>
      </c>
      <c r="AK83" s="3">
        <v>11</v>
      </c>
      <c r="AL83" s="3">
        <v>24</v>
      </c>
      <c r="AM83" s="3">
        <v>759</v>
      </c>
      <c r="AN83" s="3">
        <v>122</v>
      </c>
      <c r="AO83" s="3">
        <v>1</v>
      </c>
      <c r="AP83" s="3">
        <v>0</v>
      </c>
      <c r="AQ83" s="3">
        <v>5711</v>
      </c>
    </row>
    <row r="84" spans="1:43" x14ac:dyDescent="0.25">
      <c r="A84" s="3" t="s">
        <v>1372</v>
      </c>
      <c r="B84" s="3">
        <v>2019</v>
      </c>
      <c r="C84" s="3">
        <v>1</v>
      </c>
      <c r="D84" s="3" t="s">
        <v>34</v>
      </c>
      <c r="E84" s="3" t="s">
        <v>35</v>
      </c>
      <c r="F84" s="3">
        <v>103</v>
      </c>
      <c r="G84" s="3">
        <v>344</v>
      </c>
      <c r="H84" s="3">
        <v>33</v>
      </c>
      <c r="I84" s="3">
        <v>81</v>
      </c>
      <c r="J84" s="3">
        <v>17</v>
      </c>
      <c r="K84" s="3">
        <v>1</v>
      </c>
      <c r="L84" s="3">
        <v>27</v>
      </c>
      <c r="M84" s="3">
        <v>4</v>
      </c>
      <c r="N84" s="3">
        <v>2</v>
      </c>
      <c r="O84" s="3">
        <v>36</v>
      </c>
      <c r="P84" s="3">
        <v>38</v>
      </c>
      <c r="Q84" s="3">
        <v>2</v>
      </c>
      <c r="R84" s="3">
        <v>3</v>
      </c>
      <c r="S84" s="3">
        <v>1</v>
      </c>
      <c r="T84" s="3">
        <v>4</v>
      </c>
      <c r="U84" s="3">
        <v>5</v>
      </c>
      <c r="V84" s="3" t="s">
        <v>2570</v>
      </c>
      <c r="W84" s="3" t="s">
        <v>1455</v>
      </c>
      <c r="X84" s="3">
        <v>388</v>
      </c>
      <c r="Y84" s="3">
        <v>109</v>
      </c>
      <c r="Z84" s="3">
        <v>0.30927835051546393</v>
      </c>
      <c r="AA84" s="3">
        <v>0.31686046511627908</v>
      </c>
      <c r="AB84" s="3">
        <v>0.62613881563174301</v>
      </c>
      <c r="AC84" s="3" t="s">
        <v>6</v>
      </c>
      <c r="AD84" s="3" t="s">
        <v>949</v>
      </c>
      <c r="AE84" s="3" t="s">
        <v>1934</v>
      </c>
      <c r="AF84" s="3">
        <v>57</v>
      </c>
      <c r="AG84" s="3">
        <v>12</v>
      </c>
      <c r="AH84" s="3" t="s">
        <v>1935</v>
      </c>
      <c r="AI84" s="3">
        <v>1</v>
      </c>
      <c r="AJ84" s="3">
        <v>235</v>
      </c>
      <c r="AK84" s="3">
        <v>3</v>
      </c>
      <c r="AL84" s="3">
        <v>23</v>
      </c>
      <c r="AM84" s="3">
        <v>720</v>
      </c>
      <c r="AN84" s="3">
        <v>122</v>
      </c>
      <c r="AO84" s="3">
        <v>1</v>
      </c>
      <c r="AP84" s="3">
        <v>0</v>
      </c>
      <c r="AQ84" s="3">
        <v>5712</v>
      </c>
    </row>
    <row r="85" spans="1:43" x14ac:dyDescent="0.25">
      <c r="A85" s="3" t="s">
        <v>1375</v>
      </c>
      <c r="B85" s="3">
        <v>2019</v>
      </c>
      <c r="C85" s="3">
        <v>1</v>
      </c>
      <c r="D85" s="3" t="s">
        <v>34</v>
      </c>
      <c r="E85" s="3" t="s">
        <v>35</v>
      </c>
      <c r="F85" s="3">
        <v>73</v>
      </c>
      <c r="G85" s="3">
        <v>261</v>
      </c>
      <c r="H85" s="3">
        <v>26</v>
      </c>
      <c r="I85" s="3">
        <v>61</v>
      </c>
      <c r="J85" s="3">
        <v>12</v>
      </c>
      <c r="K85" s="3">
        <v>2</v>
      </c>
      <c r="L85" s="3">
        <v>28</v>
      </c>
      <c r="M85" s="3">
        <v>1</v>
      </c>
      <c r="N85" s="3">
        <v>4</v>
      </c>
      <c r="O85" s="3">
        <v>16</v>
      </c>
      <c r="P85" s="3">
        <v>78</v>
      </c>
      <c r="Q85" s="3">
        <v>0</v>
      </c>
      <c r="R85" s="3">
        <v>1</v>
      </c>
      <c r="S85" s="3">
        <v>0</v>
      </c>
      <c r="T85" s="3">
        <v>3</v>
      </c>
      <c r="U85" s="3">
        <v>1</v>
      </c>
      <c r="V85" s="3" t="s">
        <v>2572</v>
      </c>
      <c r="W85" s="3" t="s">
        <v>1456</v>
      </c>
      <c r="X85" s="3">
        <v>281</v>
      </c>
      <c r="Y85" s="3">
        <v>89</v>
      </c>
      <c r="Z85" s="3">
        <v>0.27758007117437722</v>
      </c>
      <c r="AA85" s="3">
        <v>0.34099616858237547</v>
      </c>
      <c r="AB85" s="3">
        <v>0.61857623975675269</v>
      </c>
      <c r="AC85" s="3" t="s">
        <v>6</v>
      </c>
      <c r="AD85" s="3" t="s">
        <v>1135</v>
      </c>
      <c r="AE85" s="3" t="s">
        <v>1936</v>
      </c>
      <c r="AF85" s="3">
        <v>57</v>
      </c>
      <c r="AG85" s="3">
        <v>13</v>
      </c>
      <c r="AH85" s="3" t="s">
        <v>1937</v>
      </c>
      <c r="AI85" s="3">
        <v>1</v>
      </c>
      <c r="AJ85" s="3">
        <v>234</v>
      </c>
      <c r="AK85" s="3">
        <v>4</v>
      </c>
      <c r="AL85" s="3">
        <v>23</v>
      </c>
      <c r="AM85" s="3">
        <v>725</v>
      </c>
      <c r="AN85" s="3">
        <v>120</v>
      </c>
      <c r="AO85" s="3">
        <v>2</v>
      </c>
      <c r="AP85" s="3">
        <v>0</v>
      </c>
      <c r="AQ85" s="3">
        <v>5713</v>
      </c>
    </row>
    <row r="86" spans="1:43" x14ac:dyDescent="0.25">
      <c r="A86" s="3" t="s">
        <v>1526</v>
      </c>
      <c r="B86" s="3">
        <v>2019</v>
      </c>
      <c r="C86" s="3">
        <v>1</v>
      </c>
      <c r="D86" s="3" t="s">
        <v>66</v>
      </c>
      <c r="E86" s="3" t="s">
        <v>41</v>
      </c>
      <c r="F86" s="3">
        <v>134</v>
      </c>
      <c r="G86" s="3">
        <v>510</v>
      </c>
      <c r="H86" s="3">
        <v>70</v>
      </c>
      <c r="I86" s="3">
        <v>116</v>
      </c>
      <c r="J86" s="3">
        <v>19</v>
      </c>
      <c r="K86" s="3">
        <v>9</v>
      </c>
      <c r="L86" s="3">
        <v>37</v>
      </c>
      <c r="M86" s="3">
        <v>46</v>
      </c>
      <c r="N86" s="3">
        <v>9</v>
      </c>
      <c r="O86" s="3">
        <v>42</v>
      </c>
      <c r="P86" s="3">
        <v>141</v>
      </c>
      <c r="Q86" s="3">
        <v>0</v>
      </c>
      <c r="R86" s="3">
        <v>11</v>
      </c>
      <c r="S86" s="3">
        <v>2</v>
      </c>
      <c r="T86" s="3">
        <v>1</v>
      </c>
      <c r="U86" s="3">
        <v>7</v>
      </c>
      <c r="V86" s="3" t="s">
        <v>2580</v>
      </c>
      <c r="W86" s="3" t="s">
        <v>1456</v>
      </c>
      <c r="X86" s="3">
        <v>566</v>
      </c>
      <c r="Y86" s="3">
        <v>171</v>
      </c>
      <c r="Z86" s="3">
        <v>0.29858657243816256</v>
      </c>
      <c r="AA86" s="3">
        <v>0.3352941176470588</v>
      </c>
      <c r="AB86" s="3">
        <v>0.63388069008522141</v>
      </c>
      <c r="AC86" s="3" t="s">
        <v>6</v>
      </c>
      <c r="AD86" s="3" t="s">
        <v>1938</v>
      </c>
      <c r="AE86" s="3" t="s">
        <v>719</v>
      </c>
      <c r="AF86" s="3">
        <v>54</v>
      </c>
      <c r="AG86" s="3">
        <v>0</v>
      </c>
      <c r="AH86" s="3" t="s">
        <v>1939</v>
      </c>
      <c r="AI86" s="3">
        <v>1</v>
      </c>
      <c r="AJ86" s="3">
        <v>227</v>
      </c>
      <c r="AK86" s="3">
        <v>6</v>
      </c>
      <c r="AL86" s="3">
        <v>24</v>
      </c>
      <c r="AM86" s="3">
        <v>735</v>
      </c>
      <c r="AN86" s="3">
        <v>150</v>
      </c>
      <c r="AO86" s="3">
        <v>2</v>
      </c>
      <c r="AP86" s="3">
        <v>0</v>
      </c>
      <c r="AQ86" s="3">
        <v>5400</v>
      </c>
    </row>
    <row r="87" spans="1:43" x14ac:dyDescent="0.25">
      <c r="A87" s="3" t="s">
        <v>1536</v>
      </c>
      <c r="B87" s="3">
        <v>2019</v>
      </c>
      <c r="C87" s="3">
        <v>1</v>
      </c>
      <c r="D87" s="3" t="s">
        <v>66</v>
      </c>
      <c r="E87" s="3" t="s">
        <v>41</v>
      </c>
      <c r="F87" s="3">
        <v>65</v>
      </c>
      <c r="G87" s="3">
        <v>241</v>
      </c>
      <c r="H87" s="3">
        <v>48</v>
      </c>
      <c r="I87" s="3">
        <v>58</v>
      </c>
      <c r="J87" s="3">
        <v>7</v>
      </c>
      <c r="K87" s="3">
        <v>0</v>
      </c>
      <c r="L87" s="3">
        <v>49</v>
      </c>
      <c r="M87" s="3">
        <v>0</v>
      </c>
      <c r="N87" s="3">
        <v>1</v>
      </c>
      <c r="O87" s="3">
        <v>41</v>
      </c>
      <c r="P87" s="3">
        <v>55</v>
      </c>
      <c r="Q87" s="3">
        <v>0</v>
      </c>
      <c r="R87" s="3">
        <v>4</v>
      </c>
      <c r="S87" s="3">
        <v>0</v>
      </c>
      <c r="T87" s="3">
        <v>3</v>
      </c>
      <c r="U87" s="3">
        <v>3</v>
      </c>
      <c r="V87" s="3" t="s">
        <v>2588</v>
      </c>
      <c r="W87" s="3" t="s">
        <v>1455</v>
      </c>
      <c r="X87" s="3">
        <v>289</v>
      </c>
      <c r="Y87" s="3">
        <v>128</v>
      </c>
      <c r="Z87" s="3">
        <v>0.356401384083045</v>
      </c>
      <c r="AA87" s="3">
        <v>0.53112033195020747</v>
      </c>
      <c r="AB87" s="3">
        <v>0.88752171603325247</v>
      </c>
      <c r="AC87" s="3" t="s">
        <v>26</v>
      </c>
      <c r="AD87" s="3" t="s">
        <v>1138</v>
      </c>
      <c r="AE87" s="3" t="s">
        <v>1940</v>
      </c>
      <c r="AF87" s="3">
        <v>54</v>
      </c>
      <c r="AG87" s="3">
        <v>1</v>
      </c>
      <c r="AH87" s="3" t="s">
        <v>1941</v>
      </c>
      <c r="AI87" s="3">
        <v>0</v>
      </c>
      <c r="AJ87" s="3">
        <v>241</v>
      </c>
      <c r="AK87" s="3">
        <v>21</v>
      </c>
      <c r="AL87" s="3">
        <v>22</v>
      </c>
      <c r="AM87" s="3">
        <v>827</v>
      </c>
      <c r="AN87" s="3">
        <v>120</v>
      </c>
      <c r="AO87" s="3">
        <v>1</v>
      </c>
      <c r="AP87" s="3">
        <v>0</v>
      </c>
      <c r="AQ87" s="3">
        <v>5401</v>
      </c>
    </row>
    <row r="88" spans="1:43" x14ac:dyDescent="0.25">
      <c r="A88" s="3" t="s">
        <v>1535</v>
      </c>
      <c r="B88" s="3">
        <v>2019</v>
      </c>
      <c r="C88" s="3">
        <v>1</v>
      </c>
      <c r="D88" s="3" t="s">
        <v>66</v>
      </c>
      <c r="E88" s="3" t="s">
        <v>41</v>
      </c>
      <c r="F88" s="3">
        <v>76</v>
      </c>
      <c r="G88" s="3">
        <v>260</v>
      </c>
      <c r="H88" s="3">
        <v>32</v>
      </c>
      <c r="I88" s="3">
        <v>71</v>
      </c>
      <c r="J88" s="3">
        <v>12</v>
      </c>
      <c r="K88" s="3">
        <v>1</v>
      </c>
      <c r="L88" s="3">
        <v>40</v>
      </c>
      <c r="M88" s="3">
        <v>2</v>
      </c>
      <c r="N88" s="3">
        <v>0</v>
      </c>
      <c r="O88" s="3">
        <v>19</v>
      </c>
      <c r="P88" s="3">
        <v>87</v>
      </c>
      <c r="Q88" s="3">
        <v>0</v>
      </c>
      <c r="R88" s="3">
        <v>1</v>
      </c>
      <c r="S88" s="3">
        <v>0</v>
      </c>
      <c r="T88" s="3">
        <v>1</v>
      </c>
      <c r="U88" s="3">
        <v>0</v>
      </c>
      <c r="V88" s="3" t="s">
        <v>2591</v>
      </c>
      <c r="W88" s="3" t="s">
        <v>1458</v>
      </c>
      <c r="X88" s="3">
        <v>281</v>
      </c>
      <c r="Y88" s="3">
        <v>139</v>
      </c>
      <c r="Z88" s="3">
        <v>0.32384341637010677</v>
      </c>
      <c r="AA88" s="3">
        <v>0.5346153846153846</v>
      </c>
      <c r="AB88" s="3">
        <v>0.85845880098549143</v>
      </c>
      <c r="AC88" s="3" t="s">
        <v>26</v>
      </c>
      <c r="AD88" s="3" t="s">
        <v>1945</v>
      </c>
      <c r="AE88" s="3" t="s">
        <v>1946</v>
      </c>
      <c r="AF88" s="3">
        <v>54</v>
      </c>
      <c r="AG88" s="3">
        <v>2</v>
      </c>
      <c r="AH88" s="3" t="s">
        <v>1947</v>
      </c>
      <c r="AI88" s="3">
        <v>0</v>
      </c>
      <c r="AJ88" s="3">
        <v>273</v>
      </c>
      <c r="AK88" s="3">
        <v>18</v>
      </c>
      <c r="AL88" s="3">
        <v>17</v>
      </c>
      <c r="AM88" s="3">
        <v>813</v>
      </c>
      <c r="AN88" s="3">
        <v>122</v>
      </c>
      <c r="AO88" s="3">
        <v>0</v>
      </c>
      <c r="AP88" s="3">
        <v>0</v>
      </c>
      <c r="AQ88" s="3">
        <v>5402</v>
      </c>
    </row>
    <row r="89" spans="1:43" x14ac:dyDescent="0.25">
      <c r="A89" s="3" t="s">
        <v>1525</v>
      </c>
      <c r="B89" s="3">
        <v>2019</v>
      </c>
      <c r="C89" s="3">
        <v>1</v>
      </c>
      <c r="D89" s="3" t="s">
        <v>66</v>
      </c>
      <c r="E89" s="3" t="s">
        <v>41</v>
      </c>
      <c r="F89" s="3">
        <v>144</v>
      </c>
      <c r="G89" s="3">
        <v>462</v>
      </c>
      <c r="H89" s="3">
        <v>73</v>
      </c>
      <c r="I89" s="3">
        <v>96</v>
      </c>
      <c r="J89" s="3">
        <v>17</v>
      </c>
      <c r="K89" s="3">
        <v>0</v>
      </c>
      <c r="L89" s="3">
        <v>76</v>
      </c>
      <c r="M89" s="3">
        <v>0</v>
      </c>
      <c r="N89" s="3">
        <v>0</v>
      </c>
      <c r="O89" s="3">
        <v>92</v>
      </c>
      <c r="P89" s="3">
        <v>149</v>
      </c>
      <c r="Q89" s="3">
        <v>2</v>
      </c>
      <c r="R89" s="3">
        <v>2</v>
      </c>
      <c r="S89" s="3">
        <v>0</v>
      </c>
      <c r="T89" s="3">
        <v>2</v>
      </c>
      <c r="U89" s="3">
        <v>4</v>
      </c>
      <c r="V89" s="3" t="s">
        <v>2581</v>
      </c>
      <c r="W89" s="3" t="s">
        <v>1455</v>
      </c>
      <c r="X89" s="3">
        <v>558</v>
      </c>
      <c r="Y89" s="3">
        <v>203</v>
      </c>
      <c r="Z89" s="3">
        <v>0.34050179211469533</v>
      </c>
      <c r="AA89" s="3">
        <v>0.43939393939393939</v>
      </c>
      <c r="AB89" s="3">
        <v>0.77989573150863478</v>
      </c>
      <c r="AC89" s="3" t="s">
        <v>6</v>
      </c>
      <c r="AD89" s="3" t="s">
        <v>1942</v>
      </c>
      <c r="AE89" s="3" t="s">
        <v>1943</v>
      </c>
      <c r="AF89" s="3">
        <v>54</v>
      </c>
      <c r="AG89" s="3">
        <v>3</v>
      </c>
      <c r="AH89" s="3" t="s">
        <v>1944</v>
      </c>
      <c r="AI89" s="3">
        <v>1</v>
      </c>
      <c r="AJ89" s="3">
        <v>208</v>
      </c>
      <c r="AK89" s="3">
        <v>30</v>
      </c>
      <c r="AL89" s="3">
        <v>27</v>
      </c>
      <c r="AM89" s="3">
        <v>860</v>
      </c>
      <c r="AN89" s="3">
        <v>120</v>
      </c>
      <c r="AO89" s="3">
        <v>1</v>
      </c>
      <c r="AP89" s="3">
        <v>0</v>
      </c>
      <c r="AQ89" s="3">
        <v>5403</v>
      </c>
    </row>
    <row r="90" spans="1:43" x14ac:dyDescent="0.25">
      <c r="A90" s="3" t="s">
        <v>1527</v>
      </c>
      <c r="B90" s="3">
        <v>2019</v>
      </c>
      <c r="C90" s="3">
        <v>1</v>
      </c>
      <c r="D90" s="3" t="s">
        <v>66</v>
      </c>
      <c r="E90" s="3" t="s">
        <v>41</v>
      </c>
      <c r="F90" s="3">
        <v>132</v>
      </c>
      <c r="G90" s="3">
        <v>428</v>
      </c>
      <c r="H90" s="3">
        <v>63</v>
      </c>
      <c r="I90" s="3">
        <v>119</v>
      </c>
      <c r="J90" s="3">
        <v>12</v>
      </c>
      <c r="K90" s="3">
        <v>0</v>
      </c>
      <c r="L90" s="3">
        <v>55</v>
      </c>
      <c r="M90" s="3">
        <v>0</v>
      </c>
      <c r="N90" s="3">
        <v>0</v>
      </c>
      <c r="O90" s="3">
        <v>47</v>
      </c>
      <c r="P90" s="3">
        <v>92</v>
      </c>
      <c r="Q90" s="3">
        <v>1</v>
      </c>
      <c r="R90" s="3">
        <v>4</v>
      </c>
      <c r="S90" s="3">
        <v>0</v>
      </c>
      <c r="T90" s="3">
        <v>3</v>
      </c>
      <c r="U90" s="3">
        <v>5</v>
      </c>
      <c r="V90" s="3" t="s">
        <v>2583</v>
      </c>
      <c r="W90" s="3" t="s">
        <v>1458</v>
      </c>
      <c r="X90" s="3">
        <v>482</v>
      </c>
      <c r="Y90" s="3">
        <v>197</v>
      </c>
      <c r="Z90" s="3">
        <v>0.35269709543568467</v>
      </c>
      <c r="AA90" s="3">
        <v>0.46028037383177572</v>
      </c>
      <c r="AB90" s="3">
        <v>0.8129774692674604</v>
      </c>
      <c r="AC90" s="3" t="s">
        <v>6</v>
      </c>
      <c r="AD90" s="3" t="s">
        <v>1948</v>
      </c>
      <c r="AE90" s="3" t="s">
        <v>1949</v>
      </c>
      <c r="AF90" s="3">
        <v>54</v>
      </c>
      <c r="AG90" s="3">
        <v>4</v>
      </c>
      <c r="AH90" s="3" t="s">
        <v>1949</v>
      </c>
      <c r="AI90" s="3">
        <v>1</v>
      </c>
      <c r="AJ90" s="3">
        <v>278</v>
      </c>
      <c r="AK90" s="3">
        <v>22</v>
      </c>
      <c r="AL90" s="3">
        <v>16</v>
      </c>
      <c r="AM90" s="3">
        <v>824</v>
      </c>
      <c r="AN90" s="3">
        <v>120</v>
      </c>
      <c r="AO90" s="3">
        <v>0</v>
      </c>
      <c r="AP90" s="3">
        <v>0</v>
      </c>
      <c r="AQ90" s="3">
        <v>5404</v>
      </c>
    </row>
    <row r="91" spans="1:43" x14ac:dyDescent="0.25">
      <c r="A91" s="3" t="s">
        <v>1534</v>
      </c>
      <c r="B91" s="3">
        <v>2019</v>
      </c>
      <c r="C91" s="3">
        <v>1</v>
      </c>
      <c r="D91" s="3" t="s">
        <v>66</v>
      </c>
      <c r="E91" s="3" t="s">
        <v>41</v>
      </c>
      <c r="F91" s="3">
        <v>79</v>
      </c>
      <c r="G91" s="3">
        <v>238</v>
      </c>
      <c r="H91" s="3">
        <v>37</v>
      </c>
      <c r="I91" s="3">
        <v>64</v>
      </c>
      <c r="J91" s="3">
        <v>12</v>
      </c>
      <c r="K91" s="3">
        <v>1</v>
      </c>
      <c r="L91" s="3">
        <v>31</v>
      </c>
      <c r="M91" s="3">
        <v>1</v>
      </c>
      <c r="N91" s="3">
        <v>0</v>
      </c>
      <c r="O91" s="3">
        <v>23</v>
      </c>
      <c r="P91" s="3">
        <v>63</v>
      </c>
      <c r="Q91" s="3">
        <v>1</v>
      </c>
      <c r="R91" s="3">
        <v>4</v>
      </c>
      <c r="S91" s="3">
        <v>1</v>
      </c>
      <c r="T91" s="3">
        <v>1</v>
      </c>
      <c r="U91" s="3">
        <v>8</v>
      </c>
      <c r="V91" s="3" t="s">
        <v>2592</v>
      </c>
      <c r="W91" s="3" t="s">
        <v>1455</v>
      </c>
      <c r="X91" s="3">
        <v>267</v>
      </c>
      <c r="Y91" s="3">
        <v>108</v>
      </c>
      <c r="Z91" s="3">
        <v>0.34082397003745318</v>
      </c>
      <c r="AA91" s="3">
        <v>0.45378151260504201</v>
      </c>
      <c r="AB91" s="3">
        <v>0.7946054826424952</v>
      </c>
      <c r="AC91" s="3" t="s">
        <v>26</v>
      </c>
      <c r="AD91" s="3" t="s">
        <v>1862</v>
      </c>
      <c r="AE91" s="3" t="s">
        <v>1169</v>
      </c>
      <c r="AF91" s="3">
        <v>54</v>
      </c>
      <c r="AG91" s="3">
        <v>5</v>
      </c>
      <c r="AH91" s="3" t="s">
        <v>1170</v>
      </c>
      <c r="AI91" s="3">
        <v>0</v>
      </c>
      <c r="AJ91" s="3">
        <v>269</v>
      </c>
      <c r="AK91" s="3">
        <v>10</v>
      </c>
      <c r="AL91" s="3">
        <v>17</v>
      </c>
      <c r="AM91" s="3">
        <v>763</v>
      </c>
      <c r="AN91" s="3">
        <v>122</v>
      </c>
      <c r="AO91" s="3">
        <v>1</v>
      </c>
      <c r="AP91" s="3">
        <v>0</v>
      </c>
      <c r="AQ91" s="3">
        <v>5405</v>
      </c>
    </row>
    <row r="92" spans="1:43" x14ac:dyDescent="0.25">
      <c r="A92" s="3" t="s">
        <v>1531</v>
      </c>
      <c r="B92" s="3">
        <v>2019</v>
      </c>
      <c r="C92" s="3">
        <v>1</v>
      </c>
      <c r="D92" s="3" t="s">
        <v>66</v>
      </c>
      <c r="E92" s="3" t="s">
        <v>41</v>
      </c>
      <c r="F92" s="3">
        <v>106</v>
      </c>
      <c r="G92" s="3">
        <v>393</v>
      </c>
      <c r="H92" s="3">
        <v>55</v>
      </c>
      <c r="I92" s="3">
        <v>94</v>
      </c>
      <c r="J92" s="3">
        <v>19</v>
      </c>
      <c r="K92" s="3">
        <v>1</v>
      </c>
      <c r="L92" s="3">
        <v>63</v>
      </c>
      <c r="M92" s="3">
        <v>2</v>
      </c>
      <c r="N92" s="3">
        <v>2</v>
      </c>
      <c r="O92" s="3">
        <v>44</v>
      </c>
      <c r="P92" s="3">
        <v>86</v>
      </c>
      <c r="Q92" s="3">
        <v>0</v>
      </c>
      <c r="R92" s="3">
        <v>4</v>
      </c>
      <c r="S92" s="3">
        <v>0</v>
      </c>
      <c r="T92" s="3">
        <v>2</v>
      </c>
      <c r="U92" s="3">
        <v>12</v>
      </c>
      <c r="V92" s="3" t="s">
        <v>2584</v>
      </c>
      <c r="W92" s="3" t="s">
        <v>1455</v>
      </c>
      <c r="X92" s="3">
        <v>443</v>
      </c>
      <c r="Y92" s="3">
        <v>184</v>
      </c>
      <c r="Z92" s="3">
        <v>0.32054176072234764</v>
      </c>
      <c r="AA92" s="3">
        <v>0.4681933842239186</v>
      </c>
      <c r="AB92" s="3">
        <v>0.78873514494626629</v>
      </c>
      <c r="AC92" s="3" t="s">
        <v>6</v>
      </c>
      <c r="AD92" s="3" t="s">
        <v>857</v>
      </c>
      <c r="AE92" s="3" t="s">
        <v>1950</v>
      </c>
      <c r="AF92" s="3">
        <v>54</v>
      </c>
      <c r="AG92" s="3">
        <v>6</v>
      </c>
      <c r="AH92" s="3" t="s">
        <v>1951</v>
      </c>
      <c r="AI92" s="3">
        <v>1</v>
      </c>
      <c r="AJ92" s="3">
        <v>239</v>
      </c>
      <c r="AK92" s="3">
        <v>23</v>
      </c>
      <c r="AL92" s="3">
        <v>22</v>
      </c>
      <c r="AM92" s="3">
        <v>830</v>
      </c>
      <c r="AN92" s="3">
        <v>122</v>
      </c>
      <c r="AO92" s="3">
        <v>1</v>
      </c>
      <c r="AP92" s="3">
        <v>0</v>
      </c>
      <c r="AQ92" s="3">
        <v>5406</v>
      </c>
    </row>
    <row r="93" spans="1:43" x14ac:dyDescent="0.25">
      <c r="A93" s="3" t="s">
        <v>1537</v>
      </c>
      <c r="B93" s="3">
        <v>2019</v>
      </c>
      <c r="C93" s="3">
        <v>1</v>
      </c>
      <c r="D93" s="3" t="s">
        <v>66</v>
      </c>
      <c r="E93" s="3" t="s">
        <v>41</v>
      </c>
      <c r="F93" s="3">
        <v>63</v>
      </c>
      <c r="G93" s="3">
        <v>246</v>
      </c>
      <c r="H93" s="3">
        <v>46</v>
      </c>
      <c r="I93" s="3">
        <v>54</v>
      </c>
      <c r="J93" s="3">
        <v>13</v>
      </c>
      <c r="K93" s="3">
        <v>1</v>
      </c>
      <c r="L93" s="3">
        <v>32</v>
      </c>
      <c r="M93" s="3">
        <v>4</v>
      </c>
      <c r="N93" s="3">
        <v>0</v>
      </c>
      <c r="O93" s="3">
        <v>30</v>
      </c>
      <c r="P93" s="3">
        <v>81</v>
      </c>
      <c r="Q93" s="3">
        <v>1</v>
      </c>
      <c r="R93" s="3">
        <v>5</v>
      </c>
      <c r="S93" s="3">
        <v>0</v>
      </c>
      <c r="T93" s="3">
        <v>2</v>
      </c>
      <c r="U93" s="3">
        <v>3</v>
      </c>
      <c r="V93" s="3" t="s">
        <v>2589</v>
      </c>
      <c r="W93" s="3" t="s">
        <v>1456</v>
      </c>
      <c r="X93" s="3">
        <v>283</v>
      </c>
      <c r="Y93" s="3">
        <v>114</v>
      </c>
      <c r="Z93" s="3">
        <v>0.31448763250883394</v>
      </c>
      <c r="AA93" s="3">
        <v>0.46341463414634149</v>
      </c>
      <c r="AB93" s="3">
        <v>0.77790226665517537</v>
      </c>
      <c r="AC93" s="3" t="s">
        <v>26</v>
      </c>
      <c r="AD93" s="3" t="s">
        <v>1952</v>
      </c>
      <c r="AE93" s="3" t="s">
        <v>1953</v>
      </c>
      <c r="AF93" s="3">
        <v>54</v>
      </c>
      <c r="AG93" s="3">
        <v>7</v>
      </c>
      <c r="AH93" s="3" t="s">
        <v>1953</v>
      </c>
      <c r="AI93" s="3">
        <v>0</v>
      </c>
      <c r="AJ93" s="3">
        <v>220</v>
      </c>
      <c r="AK93" s="3">
        <v>15</v>
      </c>
      <c r="AL93" s="3">
        <v>25</v>
      </c>
      <c r="AM93" s="3">
        <v>789</v>
      </c>
      <c r="AN93" s="3">
        <v>124</v>
      </c>
      <c r="AO93" s="3">
        <v>2</v>
      </c>
      <c r="AP93" s="3">
        <v>0</v>
      </c>
      <c r="AQ93" s="3">
        <v>5407</v>
      </c>
    </row>
    <row r="94" spans="1:43" x14ac:dyDescent="0.25">
      <c r="A94" s="3" t="s">
        <v>1528</v>
      </c>
      <c r="B94" s="3">
        <v>2019</v>
      </c>
      <c r="C94" s="3">
        <v>1</v>
      </c>
      <c r="D94" s="3" t="s">
        <v>66</v>
      </c>
      <c r="E94" s="3" t="s">
        <v>41</v>
      </c>
      <c r="F94" s="3">
        <v>121</v>
      </c>
      <c r="G94" s="3">
        <v>451</v>
      </c>
      <c r="H94" s="3">
        <v>63</v>
      </c>
      <c r="I94" s="3">
        <v>114</v>
      </c>
      <c r="J94" s="3">
        <v>20</v>
      </c>
      <c r="K94" s="3">
        <v>1</v>
      </c>
      <c r="L94" s="3">
        <v>69</v>
      </c>
      <c r="M94" s="3">
        <v>8</v>
      </c>
      <c r="N94" s="3">
        <v>3</v>
      </c>
      <c r="O94" s="3">
        <v>50</v>
      </c>
      <c r="P94" s="3">
        <v>164</v>
      </c>
      <c r="Q94" s="3">
        <v>1</v>
      </c>
      <c r="R94" s="3">
        <v>2</v>
      </c>
      <c r="S94" s="3">
        <v>0</v>
      </c>
      <c r="T94" s="3">
        <v>2</v>
      </c>
      <c r="U94" s="3">
        <v>11</v>
      </c>
      <c r="V94" s="3" t="s">
        <v>2582</v>
      </c>
      <c r="W94" s="3" t="s">
        <v>1456</v>
      </c>
      <c r="X94" s="3">
        <v>505</v>
      </c>
      <c r="Y94" s="3">
        <v>199</v>
      </c>
      <c r="Z94" s="3">
        <v>0.32871287128712873</v>
      </c>
      <c r="AA94" s="3">
        <v>0.44124168514412415</v>
      </c>
      <c r="AB94" s="3">
        <v>0.76995455643125288</v>
      </c>
      <c r="AC94" s="3" t="s">
        <v>26</v>
      </c>
      <c r="AD94" s="3" t="s">
        <v>1114</v>
      </c>
      <c r="AE94" s="3" t="s">
        <v>1836</v>
      </c>
      <c r="AF94" s="3">
        <v>54</v>
      </c>
      <c r="AG94" s="3">
        <v>8</v>
      </c>
      <c r="AH94" s="3" t="s">
        <v>1836</v>
      </c>
      <c r="AI94" s="3">
        <v>0</v>
      </c>
      <c r="AJ94" s="3">
        <v>253</v>
      </c>
      <c r="AK94" s="3">
        <v>21</v>
      </c>
      <c r="AL94" s="3">
        <v>20</v>
      </c>
      <c r="AM94" s="3">
        <v>816</v>
      </c>
      <c r="AN94" s="3">
        <v>125</v>
      </c>
      <c r="AO94" s="3">
        <v>2</v>
      </c>
      <c r="AP94" s="3">
        <v>0</v>
      </c>
      <c r="AQ94" s="3">
        <v>5408</v>
      </c>
    </row>
    <row r="95" spans="1:43" x14ac:dyDescent="0.25">
      <c r="A95" s="3" t="s">
        <v>1533</v>
      </c>
      <c r="B95" s="3">
        <v>2019</v>
      </c>
      <c r="C95" s="3">
        <v>1</v>
      </c>
      <c r="D95" s="3" t="s">
        <v>66</v>
      </c>
      <c r="E95" s="3" t="s">
        <v>41</v>
      </c>
      <c r="F95" s="3">
        <v>88</v>
      </c>
      <c r="G95" s="3">
        <v>304</v>
      </c>
      <c r="H95" s="3">
        <v>39</v>
      </c>
      <c r="I95" s="3">
        <v>72</v>
      </c>
      <c r="J95" s="3">
        <v>21</v>
      </c>
      <c r="K95" s="3">
        <v>1</v>
      </c>
      <c r="L95" s="3">
        <v>47</v>
      </c>
      <c r="M95" s="3">
        <v>1</v>
      </c>
      <c r="N95" s="3">
        <v>3</v>
      </c>
      <c r="O95" s="3">
        <v>21</v>
      </c>
      <c r="P95" s="3">
        <v>102</v>
      </c>
      <c r="Q95" s="3">
        <v>0</v>
      </c>
      <c r="R95" s="3">
        <v>3</v>
      </c>
      <c r="S95" s="3">
        <v>0</v>
      </c>
      <c r="T95" s="3">
        <v>0</v>
      </c>
      <c r="U95" s="3">
        <v>7</v>
      </c>
      <c r="V95" s="3" t="s">
        <v>2587</v>
      </c>
      <c r="W95" s="3" t="s">
        <v>1455</v>
      </c>
      <c r="X95" s="3">
        <v>328</v>
      </c>
      <c r="Y95" s="3">
        <v>140</v>
      </c>
      <c r="Z95" s="3">
        <v>0.29268292682926828</v>
      </c>
      <c r="AA95" s="3">
        <v>0.46052631578947367</v>
      </c>
      <c r="AB95" s="3">
        <v>0.753209242618742</v>
      </c>
      <c r="AC95" s="3" t="s">
        <v>26</v>
      </c>
      <c r="AD95" s="3" t="s">
        <v>1954</v>
      </c>
      <c r="AE95" s="3" t="s">
        <v>1955</v>
      </c>
      <c r="AF95" s="3">
        <v>54</v>
      </c>
      <c r="AG95" s="3">
        <v>9</v>
      </c>
      <c r="AH95" s="3" t="s">
        <v>1955</v>
      </c>
      <c r="AI95" s="3">
        <v>0</v>
      </c>
      <c r="AJ95" s="3">
        <v>237</v>
      </c>
      <c r="AK95" s="3">
        <v>15</v>
      </c>
      <c r="AL95" s="3">
        <v>23</v>
      </c>
      <c r="AM95" s="3">
        <v>789</v>
      </c>
      <c r="AN95" s="3">
        <v>120</v>
      </c>
      <c r="AO95" s="3">
        <v>1</v>
      </c>
      <c r="AP95" s="3">
        <v>0</v>
      </c>
      <c r="AQ95" s="3">
        <v>5409</v>
      </c>
    </row>
    <row r="96" spans="1:43" x14ac:dyDescent="0.25">
      <c r="A96" s="3" t="s">
        <v>2593</v>
      </c>
      <c r="B96" s="3">
        <v>2019</v>
      </c>
      <c r="C96" s="3">
        <v>1</v>
      </c>
      <c r="D96" s="3" t="s">
        <v>66</v>
      </c>
      <c r="E96" s="3" t="s">
        <v>41</v>
      </c>
      <c r="F96" s="3">
        <v>47</v>
      </c>
      <c r="G96" s="3">
        <v>169</v>
      </c>
      <c r="H96" s="3">
        <v>24</v>
      </c>
      <c r="I96" s="3">
        <v>40</v>
      </c>
      <c r="J96" s="3">
        <v>16</v>
      </c>
      <c r="K96" s="3">
        <v>0</v>
      </c>
      <c r="L96" s="3">
        <v>26</v>
      </c>
      <c r="M96" s="3">
        <v>0</v>
      </c>
      <c r="N96" s="3">
        <v>0</v>
      </c>
      <c r="O96" s="3">
        <v>13</v>
      </c>
      <c r="P96" s="3">
        <v>40</v>
      </c>
      <c r="Q96" s="3">
        <v>0</v>
      </c>
      <c r="R96" s="3">
        <v>1</v>
      </c>
      <c r="S96" s="3">
        <v>0</v>
      </c>
      <c r="T96" s="3">
        <v>4</v>
      </c>
      <c r="U96" s="3">
        <v>1</v>
      </c>
      <c r="V96" s="3" t="s">
        <v>2594</v>
      </c>
      <c r="W96" s="3" t="s">
        <v>1455</v>
      </c>
      <c r="X96" s="3">
        <v>187</v>
      </c>
      <c r="Y96" s="3">
        <v>77</v>
      </c>
      <c r="Z96" s="3">
        <v>0.28877005347593582</v>
      </c>
      <c r="AA96" s="3">
        <v>0.45562130177514792</v>
      </c>
      <c r="AB96" s="3">
        <v>0.74439135525108369</v>
      </c>
      <c r="AC96" s="3" t="s">
        <v>26</v>
      </c>
      <c r="AD96" s="3" t="s">
        <v>2947</v>
      </c>
      <c r="AE96" s="3" t="s">
        <v>2948</v>
      </c>
      <c r="AF96" s="3">
        <v>54</v>
      </c>
      <c r="AG96" s="3">
        <v>10</v>
      </c>
      <c r="AH96" s="3" t="s">
        <v>2949</v>
      </c>
      <c r="AI96" s="3">
        <v>0</v>
      </c>
      <c r="AJ96" s="3">
        <v>237</v>
      </c>
      <c r="AK96" s="3">
        <v>7</v>
      </c>
      <c r="AL96" s="3">
        <v>23</v>
      </c>
      <c r="AM96" s="3">
        <v>749</v>
      </c>
      <c r="AN96" s="3">
        <v>120</v>
      </c>
      <c r="AO96" s="3">
        <v>1</v>
      </c>
      <c r="AP96" s="3">
        <v>0</v>
      </c>
      <c r="AQ96" s="3">
        <v>5410</v>
      </c>
    </row>
    <row r="97" spans="1:43" x14ac:dyDescent="0.25">
      <c r="A97" s="3" t="s">
        <v>1530</v>
      </c>
      <c r="B97" s="3">
        <v>2019</v>
      </c>
      <c r="C97" s="3">
        <v>1</v>
      </c>
      <c r="D97" s="3" t="s">
        <v>66</v>
      </c>
      <c r="E97" s="3" t="s">
        <v>41</v>
      </c>
      <c r="F97" s="3">
        <v>113</v>
      </c>
      <c r="G97" s="3">
        <v>247</v>
      </c>
      <c r="H97" s="3">
        <v>31</v>
      </c>
      <c r="I97" s="3">
        <v>51</v>
      </c>
      <c r="J97" s="3">
        <v>14</v>
      </c>
      <c r="K97" s="3">
        <v>2</v>
      </c>
      <c r="L97" s="3">
        <v>28</v>
      </c>
      <c r="M97" s="3">
        <v>11</v>
      </c>
      <c r="N97" s="3">
        <v>9</v>
      </c>
      <c r="O97" s="3">
        <v>25</v>
      </c>
      <c r="P97" s="3">
        <v>93</v>
      </c>
      <c r="Q97" s="3">
        <v>0</v>
      </c>
      <c r="R97" s="3">
        <v>9</v>
      </c>
      <c r="S97" s="3">
        <v>1</v>
      </c>
      <c r="T97" s="3">
        <v>0</v>
      </c>
      <c r="U97" s="3">
        <v>6</v>
      </c>
      <c r="V97" s="3" t="s">
        <v>2590</v>
      </c>
      <c r="W97" s="3" t="s">
        <v>1455</v>
      </c>
      <c r="X97" s="3">
        <v>282</v>
      </c>
      <c r="Y97" s="3">
        <v>96</v>
      </c>
      <c r="Z97" s="3">
        <v>0.30141843971631205</v>
      </c>
      <c r="AA97" s="3">
        <v>0.38866396761133604</v>
      </c>
      <c r="AB97" s="3">
        <v>0.69008240732764814</v>
      </c>
      <c r="AC97" s="3" t="s">
        <v>26</v>
      </c>
      <c r="AD97" s="3" t="s">
        <v>778</v>
      </c>
      <c r="AE97" s="3" t="s">
        <v>1956</v>
      </c>
      <c r="AF97" s="3">
        <v>54</v>
      </c>
      <c r="AG97" s="3">
        <v>11</v>
      </c>
      <c r="AH97" s="3" t="s">
        <v>1957</v>
      </c>
      <c r="AI97" s="3">
        <v>0</v>
      </c>
      <c r="AJ97" s="3">
        <v>206</v>
      </c>
      <c r="AK97" s="3">
        <v>9</v>
      </c>
      <c r="AL97" s="3">
        <v>27</v>
      </c>
      <c r="AM97" s="3">
        <v>750</v>
      </c>
      <c r="AN97" s="3">
        <v>123</v>
      </c>
      <c r="AO97" s="3">
        <v>1</v>
      </c>
      <c r="AP97" s="3">
        <v>0</v>
      </c>
      <c r="AQ97" s="3">
        <v>5411</v>
      </c>
    </row>
    <row r="98" spans="1:43" x14ac:dyDescent="0.25">
      <c r="A98" s="3" t="s">
        <v>1532</v>
      </c>
      <c r="B98" s="3">
        <v>2019</v>
      </c>
      <c r="C98" s="3">
        <v>1</v>
      </c>
      <c r="D98" s="3" t="s">
        <v>66</v>
      </c>
      <c r="E98" s="3" t="s">
        <v>41</v>
      </c>
      <c r="F98" s="3">
        <v>93</v>
      </c>
      <c r="G98" s="3">
        <v>345</v>
      </c>
      <c r="H98" s="3">
        <v>43</v>
      </c>
      <c r="I98" s="3">
        <v>78</v>
      </c>
      <c r="J98" s="3">
        <v>21</v>
      </c>
      <c r="K98" s="3">
        <v>4</v>
      </c>
      <c r="L98" s="3">
        <v>46</v>
      </c>
      <c r="M98" s="3">
        <v>5</v>
      </c>
      <c r="N98" s="3">
        <v>3</v>
      </c>
      <c r="O98" s="3">
        <v>43</v>
      </c>
      <c r="P98" s="3">
        <v>83</v>
      </c>
      <c r="Q98" s="3">
        <v>0</v>
      </c>
      <c r="R98" s="3">
        <v>2</v>
      </c>
      <c r="S98" s="3">
        <v>3</v>
      </c>
      <c r="T98" s="3">
        <v>3</v>
      </c>
      <c r="U98" s="3">
        <v>4</v>
      </c>
      <c r="V98" s="3" t="s">
        <v>2586</v>
      </c>
      <c r="W98" s="3" t="s">
        <v>1455</v>
      </c>
      <c r="X98" s="3">
        <v>396</v>
      </c>
      <c r="Y98" s="3">
        <v>128</v>
      </c>
      <c r="Z98" s="3">
        <v>0.31060606060606061</v>
      </c>
      <c r="AA98" s="3">
        <v>0.37101449275362319</v>
      </c>
      <c r="AB98" s="3">
        <v>0.68162055335968375</v>
      </c>
      <c r="AC98" s="3" t="s">
        <v>6</v>
      </c>
      <c r="AD98" s="3" t="s">
        <v>1958</v>
      </c>
      <c r="AE98" s="3" t="s">
        <v>1933</v>
      </c>
      <c r="AF98" s="3">
        <v>54</v>
      </c>
      <c r="AG98" s="3">
        <v>12</v>
      </c>
      <c r="AH98" s="3" t="s">
        <v>1933</v>
      </c>
      <c r="AI98" s="3">
        <v>1</v>
      </c>
      <c r="AJ98" s="3">
        <v>226</v>
      </c>
      <c r="AK98" s="3">
        <v>7</v>
      </c>
      <c r="AL98" s="3">
        <v>24</v>
      </c>
      <c r="AM98" s="3">
        <v>740</v>
      </c>
      <c r="AN98" s="3">
        <v>124</v>
      </c>
      <c r="AO98" s="3">
        <v>1</v>
      </c>
      <c r="AP98" s="3">
        <v>0</v>
      </c>
      <c r="AQ98" s="3">
        <v>5412</v>
      </c>
    </row>
    <row r="99" spans="1:43" x14ac:dyDescent="0.25">
      <c r="A99" s="3" t="s">
        <v>1529</v>
      </c>
      <c r="B99" s="3">
        <v>2019</v>
      </c>
      <c r="C99" s="3">
        <v>1</v>
      </c>
      <c r="D99" s="3" t="s">
        <v>66</v>
      </c>
      <c r="E99" s="3" t="s">
        <v>41</v>
      </c>
      <c r="F99" s="3">
        <v>117</v>
      </c>
      <c r="G99" s="3">
        <v>393</v>
      </c>
      <c r="H99" s="3">
        <v>36</v>
      </c>
      <c r="I99" s="3">
        <v>108</v>
      </c>
      <c r="J99" s="3">
        <v>12</v>
      </c>
      <c r="K99" s="3">
        <v>6</v>
      </c>
      <c r="L99" s="3">
        <v>34</v>
      </c>
      <c r="M99" s="3">
        <v>22</v>
      </c>
      <c r="N99" s="3">
        <v>5</v>
      </c>
      <c r="O99" s="3">
        <v>18</v>
      </c>
      <c r="P99" s="3">
        <v>61</v>
      </c>
      <c r="Q99" s="3">
        <v>1</v>
      </c>
      <c r="R99" s="3">
        <v>1</v>
      </c>
      <c r="S99" s="3">
        <v>3</v>
      </c>
      <c r="T99" s="3">
        <v>6</v>
      </c>
      <c r="U99" s="3">
        <v>8</v>
      </c>
      <c r="V99" s="3" t="s">
        <v>2585</v>
      </c>
      <c r="W99" s="3" t="s">
        <v>1455</v>
      </c>
      <c r="X99" s="3">
        <v>421</v>
      </c>
      <c r="Y99" s="3">
        <v>141</v>
      </c>
      <c r="Z99" s="3">
        <v>0.30166270783847982</v>
      </c>
      <c r="AA99" s="3">
        <v>0.35877862595419846</v>
      </c>
      <c r="AB99" s="3">
        <v>0.66044133379267822</v>
      </c>
      <c r="AC99" s="3" t="s">
        <v>6</v>
      </c>
      <c r="AD99" s="3" t="s">
        <v>1959</v>
      </c>
      <c r="AE99" s="3" t="s">
        <v>1960</v>
      </c>
      <c r="AF99" s="3">
        <v>54</v>
      </c>
      <c r="AG99" s="3">
        <v>13</v>
      </c>
      <c r="AH99" s="3" t="s">
        <v>1961</v>
      </c>
      <c r="AI99" s="3">
        <v>1</v>
      </c>
      <c r="AJ99" s="3">
        <v>275</v>
      </c>
      <c r="AK99" s="3">
        <v>3</v>
      </c>
      <c r="AL99" s="3">
        <v>16</v>
      </c>
      <c r="AM99" s="3">
        <v>720</v>
      </c>
      <c r="AN99" s="3">
        <v>136</v>
      </c>
      <c r="AO99" s="3">
        <v>1</v>
      </c>
      <c r="AP99" s="3">
        <v>0</v>
      </c>
      <c r="AQ99" s="3">
        <v>5413</v>
      </c>
    </row>
    <row r="100" spans="1:43" x14ac:dyDescent="0.25">
      <c r="A100" s="3" t="s">
        <v>1638</v>
      </c>
      <c r="B100" s="3">
        <v>2019</v>
      </c>
      <c r="C100" s="3">
        <v>1</v>
      </c>
      <c r="D100" s="3" t="s">
        <v>116</v>
      </c>
      <c r="E100" s="3" t="s">
        <v>35</v>
      </c>
      <c r="F100" s="3">
        <v>151</v>
      </c>
      <c r="G100" s="3">
        <v>398</v>
      </c>
      <c r="H100" s="3">
        <v>59</v>
      </c>
      <c r="I100" s="3">
        <v>93</v>
      </c>
      <c r="J100" s="3">
        <v>19</v>
      </c>
      <c r="K100" s="3">
        <v>3</v>
      </c>
      <c r="L100" s="3">
        <v>37</v>
      </c>
      <c r="M100" s="3">
        <v>20</v>
      </c>
      <c r="N100" s="3">
        <v>4</v>
      </c>
      <c r="O100" s="3">
        <v>38</v>
      </c>
      <c r="P100" s="3">
        <v>88</v>
      </c>
      <c r="Q100" s="3">
        <v>1</v>
      </c>
      <c r="R100" s="3">
        <v>2</v>
      </c>
      <c r="S100" s="3">
        <v>3</v>
      </c>
      <c r="T100" s="3">
        <v>0</v>
      </c>
      <c r="U100" s="3">
        <v>6</v>
      </c>
      <c r="V100" s="3" t="s">
        <v>2599</v>
      </c>
      <c r="W100" s="3" t="s">
        <v>1456</v>
      </c>
      <c r="X100" s="3">
        <v>441</v>
      </c>
      <c r="Y100" s="3">
        <v>154</v>
      </c>
      <c r="Z100" s="3">
        <v>0.30158730158730157</v>
      </c>
      <c r="AA100" s="3">
        <v>0.38693467336683418</v>
      </c>
      <c r="AB100" s="3">
        <v>0.68852197495413581</v>
      </c>
      <c r="AC100" s="3" t="s">
        <v>26</v>
      </c>
      <c r="AD100" s="3" t="s">
        <v>1962</v>
      </c>
      <c r="AE100" s="3" t="s">
        <v>1963</v>
      </c>
      <c r="AF100" s="3">
        <v>51</v>
      </c>
      <c r="AG100" s="3">
        <v>0</v>
      </c>
      <c r="AH100" s="3" t="s">
        <v>1964</v>
      </c>
      <c r="AI100" s="3">
        <v>0</v>
      </c>
      <c r="AJ100" s="3">
        <v>234</v>
      </c>
      <c r="AK100" s="3">
        <v>12</v>
      </c>
      <c r="AL100" s="3">
        <v>23</v>
      </c>
      <c r="AM100" s="3">
        <v>764</v>
      </c>
      <c r="AN100" s="3">
        <v>134</v>
      </c>
      <c r="AO100" s="3">
        <v>2</v>
      </c>
      <c r="AP100" s="3">
        <v>0</v>
      </c>
      <c r="AQ100" s="3">
        <v>5100</v>
      </c>
    </row>
    <row r="101" spans="1:43" x14ac:dyDescent="0.25">
      <c r="A101" s="3" t="s">
        <v>1645</v>
      </c>
      <c r="B101" s="3">
        <v>2019</v>
      </c>
      <c r="C101" s="3">
        <v>1</v>
      </c>
      <c r="D101" s="3" t="s">
        <v>116</v>
      </c>
      <c r="E101" s="3" t="s">
        <v>35</v>
      </c>
      <c r="F101" s="3">
        <v>84</v>
      </c>
      <c r="G101" s="3">
        <v>334</v>
      </c>
      <c r="H101" s="3">
        <v>61</v>
      </c>
      <c r="I101" s="3">
        <v>106</v>
      </c>
      <c r="J101" s="3">
        <v>13</v>
      </c>
      <c r="K101" s="3">
        <v>6</v>
      </c>
      <c r="L101" s="3">
        <v>53</v>
      </c>
      <c r="M101" s="3">
        <v>16</v>
      </c>
      <c r="N101" s="3">
        <v>6</v>
      </c>
      <c r="O101" s="3">
        <v>30</v>
      </c>
      <c r="P101" s="3">
        <v>110</v>
      </c>
      <c r="Q101" s="3">
        <v>1</v>
      </c>
      <c r="R101" s="3">
        <v>5</v>
      </c>
      <c r="S101" s="3">
        <v>0</v>
      </c>
      <c r="T101" s="3">
        <v>3</v>
      </c>
      <c r="U101" s="3">
        <v>4</v>
      </c>
      <c r="V101" s="3" t="s">
        <v>2600</v>
      </c>
      <c r="W101" s="3" t="s">
        <v>1455</v>
      </c>
      <c r="X101" s="3">
        <v>372</v>
      </c>
      <c r="Y101" s="3">
        <v>197</v>
      </c>
      <c r="Z101" s="3">
        <v>0.37903225806451613</v>
      </c>
      <c r="AA101" s="3">
        <v>0.58982035928143717</v>
      </c>
      <c r="AB101" s="3">
        <v>0.96885261734595329</v>
      </c>
      <c r="AC101" s="3" t="s">
        <v>26</v>
      </c>
      <c r="AD101" s="3" t="s">
        <v>1965</v>
      </c>
      <c r="AE101" s="3" t="s">
        <v>1966</v>
      </c>
      <c r="AF101" s="3">
        <v>51</v>
      </c>
      <c r="AG101" s="3">
        <v>1</v>
      </c>
      <c r="AH101" s="3" t="s">
        <v>1967</v>
      </c>
      <c r="AI101" s="3">
        <v>0</v>
      </c>
      <c r="AJ101" s="3">
        <v>317</v>
      </c>
      <c r="AK101" s="3">
        <v>22</v>
      </c>
      <c r="AL101" s="3">
        <v>9</v>
      </c>
      <c r="AM101" s="3">
        <v>839</v>
      </c>
      <c r="AN101" s="3">
        <v>131</v>
      </c>
      <c r="AO101" s="3">
        <v>1</v>
      </c>
      <c r="AP101" s="3">
        <v>0</v>
      </c>
      <c r="AQ101" s="3">
        <v>5101</v>
      </c>
    </row>
    <row r="102" spans="1:43" x14ac:dyDescent="0.25">
      <c r="A102" s="3" t="s">
        <v>1642</v>
      </c>
      <c r="B102" s="3">
        <v>2019</v>
      </c>
      <c r="C102" s="3">
        <v>1</v>
      </c>
      <c r="D102" s="3" t="s">
        <v>116</v>
      </c>
      <c r="E102" s="3" t="s">
        <v>35</v>
      </c>
      <c r="F102" s="3">
        <v>99</v>
      </c>
      <c r="G102" s="3">
        <v>321</v>
      </c>
      <c r="H102" s="3">
        <v>43</v>
      </c>
      <c r="I102" s="3">
        <v>82</v>
      </c>
      <c r="J102" s="3">
        <v>9</v>
      </c>
      <c r="K102" s="3">
        <v>0</v>
      </c>
      <c r="L102" s="3">
        <v>46</v>
      </c>
      <c r="M102" s="3">
        <v>0</v>
      </c>
      <c r="N102" s="3">
        <v>0</v>
      </c>
      <c r="O102" s="3">
        <v>29</v>
      </c>
      <c r="P102" s="3">
        <v>93</v>
      </c>
      <c r="Q102" s="3">
        <v>1</v>
      </c>
      <c r="R102" s="3">
        <v>0</v>
      </c>
      <c r="S102" s="3">
        <v>0</v>
      </c>
      <c r="T102" s="3">
        <v>4</v>
      </c>
      <c r="U102" s="3">
        <v>12</v>
      </c>
      <c r="V102" s="3" t="s">
        <v>2602</v>
      </c>
      <c r="W102" s="3" t="s">
        <v>1456</v>
      </c>
      <c r="X102" s="3">
        <v>354</v>
      </c>
      <c r="Y102" s="3">
        <v>172</v>
      </c>
      <c r="Z102" s="3">
        <v>0.3135593220338983</v>
      </c>
      <c r="AA102" s="3">
        <v>0.53582554517133951</v>
      </c>
      <c r="AB102" s="3">
        <v>0.84938486720523776</v>
      </c>
      <c r="AC102" s="3" t="s">
        <v>26</v>
      </c>
      <c r="AD102" s="3" t="s">
        <v>1968</v>
      </c>
      <c r="AE102" s="3" t="s">
        <v>1254</v>
      </c>
      <c r="AF102" s="3">
        <v>51</v>
      </c>
      <c r="AG102" s="3">
        <v>2</v>
      </c>
      <c r="AH102" s="3" t="s">
        <v>1969</v>
      </c>
      <c r="AI102" s="3">
        <v>0</v>
      </c>
      <c r="AJ102" s="3">
        <v>255</v>
      </c>
      <c r="AK102" s="3">
        <v>27</v>
      </c>
      <c r="AL102" s="3">
        <v>20</v>
      </c>
      <c r="AM102" s="3">
        <v>857</v>
      </c>
      <c r="AN102" s="3">
        <v>120</v>
      </c>
      <c r="AO102" s="3">
        <v>2</v>
      </c>
      <c r="AP102" s="3">
        <v>0</v>
      </c>
      <c r="AQ102" s="3">
        <v>5102</v>
      </c>
    </row>
    <row r="103" spans="1:43" x14ac:dyDescent="0.25">
      <c r="A103" s="3" t="s">
        <v>1639</v>
      </c>
      <c r="B103" s="3">
        <v>2019</v>
      </c>
      <c r="C103" s="3">
        <v>1</v>
      </c>
      <c r="D103" s="3" t="s">
        <v>116</v>
      </c>
      <c r="E103" s="3" t="s">
        <v>35</v>
      </c>
      <c r="F103" s="3">
        <v>140</v>
      </c>
      <c r="G103" s="3">
        <v>440</v>
      </c>
      <c r="H103" s="3">
        <v>64</v>
      </c>
      <c r="I103" s="3">
        <v>95</v>
      </c>
      <c r="J103" s="3">
        <v>19</v>
      </c>
      <c r="K103" s="3">
        <v>1</v>
      </c>
      <c r="L103" s="3">
        <v>64</v>
      </c>
      <c r="M103" s="3">
        <v>5</v>
      </c>
      <c r="N103" s="3">
        <v>0</v>
      </c>
      <c r="O103" s="3">
        <v>46</v>
      </c>
      <c r="P103" s="3">
        <v>154</v>
      </c>
      <c r="Q103" s="3">
        <v>1</v>
      </c>
      <c r="R103" s="3">
        <v>2</v>
      </c>
      <c r="S103" s="3">
        <v>0</v>
      </c>
      <c r="T103" s="3">
        <v>6</v>
      </c>
      <c r="U103" s="3">
        <v>6</v>
      </c>
      <c r="V103" s="3" t="s">
        <v>2597</v>
      </c>
      <c r="W103" s="3" t="s">
        <v>1456</v>
      </c>
      <c r="X103" s="3">
        <v>494</v>
      </c>
      <c r="Y103" s="3">
        <v>215</v>
      </c>
      <c r="Z103" s="3">
        <v>0.28947368421052633</v>
      </c>
      <c r="AA103" s="3">
        <v>0.48863636363636365</v>
      </c>
      <c r="AB103" s="3">
        <v>0.77811004784688997</v>
      </c>
      <c r="AC103" s="3" t="s">
        <v>26</v>
      </c>
      <c r="AD103" s="3" t="s">
        <v>1830</v>
      </c>
      <c r="AE103" s="3" t="s">
        <v>1970</v>
      </c>
      <c r="AF103" s="3">
        <v>51</v>
      </c>
      <c r="AG103" s="3">
        <v>3</v>
      </c>
      <c r="AH103" s="3" t="s">
        <v>1970</v>
      </c>
      <c r="AI103" s="3">
        <v>0</v>
      </c>
      <c r="AJ103" s="3">
        <v>216</v>
      </c>
      <c r="AK103" s="3">
        <v>33</v>
      </c>
      <c r="AL103" s="3">
        <v>25</v>
      </c>
      <c r="AM103" s="3">
        <v>882</v>
      </c>
      <c r="AN103" s="3">
        <v>125</v>
      </c>
      <c r="AO103" s="3">
        <v>2</v>
      </c>
      <c r="AP103" s="3">
        <v>0</v>
      </c>
      <c r="AQ103" s="3">
        <v>5103</v>
      </c>
    </row>
    <row r="104" spans="1:43" x14ac:dyDescent="0.25">
      <c r="A104" s="3" t="s">
        <v>1636</v>
      </c>
      <c r="B104" s="3">
        <v>2019</v>
      </c>
      <c r="C104" s="3">
        <v>1</v>
      </c>
      <c r="D104" s="3" t="s">
        <v>116</v>
      </c>
      <c r="E104" s="3" t="s">
        <v>35</v>
      </c>
      <c r="F104" s="3">
        <v>156</v>
      </c>
      <c r="G104" s="3">
        <v>587</v>
      </c>
      <c r="H104" s="3">
        <v>81</v>
      </c>
      <c r="I104" s="3">
        <v>150</v>
      </c>
      <c r="J104" s="3">
        <v>21</v>
      </c>
      <c r="K104" s="3">
        <v>2</v>
      </c>
      <c r="L104" s="3">
        <v>85</v>
      </c>
      <c r="M104" s="3">
        <v>5</v>
      </c>
      <c r="N104" s="3">
        <v>3</v>
      </c>
      <c r="O104" s="3">
        <v>65</v>
      </c>
      <c r="P104" s="3">
        <v>128</v>
      </c>
      <c r="Q104" s="3">
        <v>3</v>
      </c>
      <c r="R104" s="3">
        <v>6</v>
      </c>
      <c r="S104" s="3">
        <v>0</v>
      </c>
      <c r="T104" s="3">
        <v>3</v>
      </c>
      <c r="U104" s="3">
        <v>24</v>
      </c>
      <c r="V104" s="3" t="s">
        <v>2596</v>
      </c>
      <c r="W104" s="3" t="s">
        <v>1455</v>
      </c>
      <c r="X104" s="3">
        <v>661</v>
      </c>
      <c r="Y104" s="3">
        <v>271</v>
      </c>
      <c r="Z104" s="3">
        <v>0.33434190620272314</v>
      </c>
      <c r="AA104" s="3">
        <v>0.46166950596252132</v>
      </c>
      <c r="AB104" s="3">
        <v>0.7960114121652444</v>
      </c>
      <c r="AC104" s="3" t="s">
        <v>26</v>
      </c>
      <c r="AD104" s="3" t="s">
        <v>1971</v>
      </c>
      <c r="AE104" s="3" t="s">
        <v>1972</v>
      </c>
      <c r="AF104" s="3">
        <v>51</v>
      </c>
      <c r="AG104" s="3">
        <v>4</v>
      </c>
      <c r="AH104" s="3" t="s">
        <v>1972</v>
      </c>
      <c r="AI104" s="3">
        <v>0</v>
      </c>
      <c r="AJ104" s="3">
        <v>256</v>
      </c>
      <c r="AK104" s="3">
        <v>32</v>
      </c>
      <c r="AL104" s="3">
        <v>20</v>
      </c>
      <c r="AM104" s="3">
        <v>873</v>
      </c>
      <c r="AN104" s="3">
        <v>123</v>
      </c>
      <c r="AO104" s="3">
        <v>1</v>
      </c>
      <c r="AP104" s="3">
        <v>0</v>
      </c>
      <c r="AQ104" s="3">
        <v>5104</v>
      </c>
    </row>
    <row r="105" spans="1:43" x14ac:dyDescent="0.25">
      <c r="A105" s="3" t="s">
        <v>1646</v>
      </c>
      <c r="B105" s="3">
        <v>2019</v>
      </c>
      <c r="C105" s="3">
        <v>1</v>
      </c>
      <c r="D105" s="3" t="s">
        <v>116</v>
      </c>
      <c r="E105" s="3" t="s">
        <v>35</v>
      </c>
      <c r="F105" s="3">
        <v>79</v>
      </c>
      <c r="G105" s="3">
        <v>226</v>
      </c>
      <c r="H105" s="3">
        <v>27</v>
      </c>
      <c r="I105" s="3">
        <v>60</v>
      </c>
      <c r="J105" s="3">
        <v>11</v>
      </c>
      <c r="K105" s="3">
        <v>2</v>
      </c>
      <c r="L105" s="3">
        <v>22</v>
      </c>
      <c r="M105" s="3">
        <v>1</v>
      </c>
      <c r="N105" s="3">
        <v>1</v>
      </c>
      <c r="O105" s="3">
        <v>13</v>
      </c>
      <c r="P105" s="3">
        <v>56</v>
      </c>
      <c r="Q105" s="3">
        <v>1</v>
      </c>
      <c r="R105" s="3">
        <v>4</v>
      </c>
      <c r="S105" s="3">
        <v>0</v>
      </c>
      <c r="T105" s="3">
        <v>1</v>
      </c>
      <c r="U105" s="3">
        <v>6</v>
      </c>
      <c r="V105" s="3" t="s">
        <v>2607</v>
      </c>
      <c r="W105" s="3" t="s">
        <v>1458</v>
      </c>
      <c r="X105" s="3">
        <v>244</v>
      </c>
      <c r="Y105" s="3">
        <v>99</v>
      </c>
      <c r="Z105" s="3">
        <v>0.3155737704918033</v>
      </c>
      <c r="AA105" s="3">
        <v>0.43805309734513276</v>
      </c>
      <c r="AB105" s="3">
        <v>0.753626867836936</v>
      </c>
      <c r="AC105" s="3" t="s">
        <v>1773</v>
      </c>
      <c r="AD105" s="3" t="s">
        <v>1196</v>
      </c>
      <c r="AE105" s="3" t="s">
        <v>1973</v>
      </c>
      <c r="AF105" s="3">
        <v>51</v>
      </c>
      <c r="AG105" s="3">
        <v>5</v>
      </c>
      <c r="AH105" s="3" t="s">
        <v>1974</v>
      </c>
      <c r="AI105" s="3">
        <v>0</v>
      </c>
      <c r="AJ105" s="3">
        <v>265</v>
      </c>
      <c r="AK105" s="3">
        <v>8</v>
      </c>
      <c r="AL105" s="3">
        <v>18</v>
      </c>
      <c r="AM105" s="3">
        <v>751</v>
      </c>
      <c r="AN105" s="3">
        <v>122</v>
      </c>
      <c r="AO105" s="3">
        <v>0</v>
      </c>
      <c r="AP105" s="3">
        <v>1</v>
      </c>
      <c r="AQ105" s="3">
        <v>5105</v>
      </c>
    </row>
    <row r="106" spans="1:43" x14ac:dyDescent="0.25">
      <c r="A106" s="3" t="s">
        <v>1637</v>
      </c>
      <c r="B106" s="3">
        <v>2019</v>
      </c>
      <c r="C106" s="3">
        <v>1</v>
      </c>
      <c r="D106" s="3" t="s">
        <v>116</v>
      </c>
      <c r="E106" s="3" t="s">
        <v>35</v>
      </c>
      <c r="F106" s="3">
        <v>155</v>
      </c>
      <c r="G106" s="3">
        <v>435</v>
      </c>
      <c r="H106" s="3">
        <v>58</v>
      </c>
      <c r="I106" s="3">
        <v>104</v>
      </c>
      <c r="J106" s="3">
        <v>22</v>
      </c>
      <c r="K106" s="3">
        <v>1</v>
      </c>
      <c r="L106" s="3">
        <v>53</v>
      </c>
      <c r="M106" s="3">
        <v>16</v>
      </c>
      <c r="N106" s="3">
        <v>7</v>
      </c>
      <c r="O106" s="3">
        <v>51</v>
      </c>
      <c r="P106" s="3">
        <v>168</v>
      </c>
      <c r="Q106" s="3">
        <v>0</v>
      </c>
      <c r="R106" s="3">
        <v>2</v>
      </c>
      <c r="S106" s="3">
        <v>1</v>
      </c>
      <c r="T106" s="3">
        <v>1</v>
      </c>
      <c r="U106" s="3">
        <v>12</v>
      </c>
      <c r="V106" s="3" t="s">
        <v>2598</v>
      </c>
      <c r="W106" s="3" t="s">
        <v>1456</v>
      </c>
      <c r="X106" s="3">
        <v>490</v>
      </c>
      <c r="Y106" s="3">
        <v>182</v>
      </c>
      <c r="Z106" s="3">
        <v>0.32040816326530613</v>
      </c>
      <c r="AA106" s="3">
        <v>0.41839080459770117</v>
      </c>
      <c r="AB106" s="3">
        <v>0.73879896786300736</v>
      </c>
      <c r="AC106" s="3" t="s">
        <v>26</v>
      </c>
      <c r="AD106" s="3" t="s">
        <v>1975</v>
      </c>
      <c r="AE106" s="3" t="s">
        <v>1976</v>
      </c>
      <c r="AF106" s="3">
        <v>51</v>
      </c>
      <c r="AG106" s="3">
        <v>6</v>
      </c>
      <c r="AH106" s="3" t="s">
        <v>1977</v>
      </c>
      <c r="AI106" s="3">
        <v>0</v>
      </c>
      <c r="AJ106" s="3">
        <v>239</v>
      </c>
      <c r="AK106" s="3">
        <v>18</v>
      </c>
      <c r="AL106" s="3">
        <v>22</v>
      </c>
      <c r="AM106" s="3">
        <v>798</v>
      </c>
      <c r="AN106" s="3">
        <v>128</v>
      </c>
      <c r="AO106" s="3">
        <v>2</v>
      </c>
      <c r="AP106" s="3">
        <v>0</v>
      </c>
      <c r="AQ106" s="3">
        <v>5106</v>
      </c>
    </row>
    <row r="107" spans="1:43" x14ac:dyDescent="0.25">
      <c r="A107" s="3" t="s">
        <v>1635</v>
      </c>
      <c r="B107" s="3">
        <v>2019</v>
      </c>
      <c r="C107" s="3">
        <v>1</v>
      </c>
      <c r="D107" s="3" t="s">
        <v>116</v>
      </c>
      <c r="E107" s="3" t="s">
        <v>35</v>
      </c>
      <c r="F107" s="3">
        <v>160</v>
      </c>
      <c r="G107" s="3">
        <v>619</v>
      </c>
      <c r="H107" s="3">
        <v>72</v>
      </c>
      <c r="I107" s="3">
        <v>164</v>
      </c>
      <c r="J107" s="3">
        <v>29</v>
      </c>
      <c r="K107" s="3">
        <v>2</v>
      </c>
      <c r="L107" s="3">
        <v>99</v>
      </c>
      <c r="M107" s="3">
        <v>0</v>
      </c>
      <c r="N107" s="3">
        <v>3</v>
      </c>
      <c r="O107" s="3">
        <v>40</v>
      </c>
      <c r="P107" s="3">
        <v>163</v>
      </c>
      <c r="Q107" s="3">
        <v>3</v>
      </c>
      <c r="R107" s="3">
        <v>3</v>
      </c>
      <c r="S107" s="3">
        <v>0</v>
      </c>
      <c r="T107" s="3">
        <v>5</v>
      </c>
      <c r="U107" s="3">
        <v>12</v>
      </c>
      <c r="V107" s="3" t="s">
        <v>2595</v>
      </c>
      <c r="W107" s="3" t="s">
        <v>1455</v>
      </c>
      <c r="X107" s="3">
        <v>667</v>
      </c>
      <c r="Y107" s="3">
        <v>263</v>
      </c>
      <c r="Z107" s="3">
        <v>0.31034482758620691</v>
      </c>
      <c r="AA107" s="3">
        <v>0.42487883683360256</v>
      </c>
      <c r="AB107" s="3">
        <v>0.73522366441980946</v>
      </c>
      <c r="AC107" s="3" t="s">
        <v>6</v>
      </c>
      <c r="AD107" s="3" t="s">
        <v>1203</v>
      </c>
      <c r="AE107" s="3" t="s">
        <v>1978</v>
      </c>
      <c r="AF107" s="3">
        <v>51</v>
      </c>
      <c r="AG107" s="3">
        <v>7</v>
      </c>
      <c r="AH107" s="3" t="s">
        <v>1979</v>
      </c>
      <c r="AI107" s="3">
        <v>1</v>
      </c>
      <c r="AJ107" s="3">
        <v>265</v>
      </c>
      <c r="AK107" s="3">
        <v>22</v>
      </c>
      <c r="AL107" s="3">
        <v>18</v>
      </c>
      <c r="AM107" s="3">
        <v>819</v>
      </c>
      <c r="AN107" s="3">
        <v>120</v>
      </c>
      <c r="AO107" s="3">
        <v>1</v>
      </c>
      <c r="AP107" s="3">
        <v>0</v>
      </c>
      <c r="AQ107" s="3">
        <v>5107</v>
      </c>
    </row>
    <row r="108" spans="1:43" x14ac:dyDescent="0.25">
      <c r="A108" s="3" t="s">
        <v>1643</v>
      </c>
      <c r="B108" s="3">
        <v>2019</v>
      </c>
      <c r="C108" s="3">
        <v>1</v>
      </c>
      <c r="D108" s="3" t="s">
        <v>116</v>
      </c>
      <c r="E108" s="3" t="s">
        <v>35</v>
      </c>
      <c r="F108" s="3">
        <v>94</v>
      </c>
      <c r="G108" s="3">
        <v>253</v>
      </c>
      <c r="H108" s="3">
        <v>29</v>
      </c>
      <c r="I108" s="3">
        <v>63</v>
      </c>
      <c r="J108" s="3">
        <v>15</v>
      </c>
      <c r="K108" s="3">
        <v>0</v>
      </c>
      <c r="L108" s="3">
        <v>32</v>
      </c>
      <c r="M108" s="3">
        <v>1</v>
      </c>
      <c r="N108" s="3">
        <v>1</v>
      </c>
      <c r="O108" s="3">
        <v>25</v>
      </c>
      <c r="P108" s="3">
        <v>64</v>
      </c>
      <c r="Q108" s="3">
        <v>1</v>
      </c>
      <c r="R108" s="3">
        <v>0</v>
      </c>
      <c r="S108" s="3">
        <v>0</v>
      </c>
      <c r="T108" s="3">
        <v>1</v>
      </c>
      <c r="U108" s="3">
        <v>4</v>
      </c>
      <c r="V108" s="3" t="s">
        <v>2605</v>
      </c>
      <c r="W108" s="3" t="s">
        <v>1456</v>
      </c>
      <c r="X108" s="3">
        <v>279</v>
      </c>
      <c r="Y108" s="3">
        <v>102</v>
      </c>
      <c r="Z108" s="3">
        <v>0.31541218637992829</v>
      </c>
      <c r="AA108" s="3">
        <v>0.40316205533596838</v>
      </c>
      <c r="AB108" s="3">
        <v>0.71857424171589668</v>
      </c>
      <c r="AC108" s="3" t="s">
        <v>6</v>
      </c>
      <c r="AD108" s="3" t="s">
        <v>771</v>
      </c>
      <c r="AE108" s="3" t="s">
        <v>1980</v>
      </c>
      <c r="AF108" s="3">
        <v>51</v>
      </c>
      <c r="AG108" s="3">
        <v>8</v>
      </c>
      <c r="AH108" s="3" t="s">
        <v>1981</v>
      </c>
      <c r="AI108" s="3">
        <v>1</v>
      </c>
      <c r="AJ108" s="3">
        <v>249</v>
      </c>
      <c r="AK108" s="3">
        <v>8</v>
      </c>
      <c r="AL108" s="3">
        <v>21</v>
      </c>
      <c r="AM108" s="3">
        <v>746</v>
      </c>
      <c r="AN108" s="3">
        <v>120</v>
      </c>
      <c r="AO108" s="3">
        <v>2</v>
      </c>
      <c r="AP108" s="3">
        <v>0</v>
      </c>
      <c r="AQ108" s="3">
        <v>5108</v>
      </c>
    </row>
    <row r="109" spans="1:43" x14ac:dyDescent="0.25">
      <c r="A109" s="3" t="s">
        <v>1640</v>
      </c>
      <c r="B109" s="3">
        <v>2019</v>
      </c>
      <c r="C109" s="3">
        <v>1</v>
      </c>
      <c r="D109" s="3" t="s">
        <v>116</v>
      </c>
      <c r="E109" s="3" t="s">
        <v>35</v>
      </c>
      <c r="F109" s="3">
        <v>134</v>
      </c>
      <c r="G109" s="3">
        <v>311</v>
      </c>
      <c r="H109" s="3">
        <v>52</v>
      </c>
      <c r="I109" s="3">
        <v>77</v>
      </c>
      <c r="J109" s="3">
        <v>13</v>
      </c>
      <c r="K109" s="3">
        <v>4</v>
      </c>
      <c r="L109" s="3">
        <v>31</v>
      </c>
      <c r="M109" s="3">
        <v>0</v>
      </c>
      <c r="N109" s="3">
        <v>2</v>
      </c>
      <c r="O109" s="3">
        <v>53</v>
      </c>
      <c r="P109" s="3">
        <v>83</v>
      </c>
      <c r="Q109" s="3">
        <v>1</v>
      </c>
      <c r="R109" s="3">
        <v>5</v>
      </c>
      <c r="S109" s="3">
        <v>1</v>
      </c>
      <c r="T109" s="3">
        <v>2</v>
      </c>
      <c r="U109" s="3">
        <v>4</v>
      </c>
      <c r="V109" s="3" t="s">
        <v>2601</v>
      </c>
      <c r="W109" s="3" t="s">
        <v>1455</v>
      </c>
      <c r="X109" s="3">
        <v>372</v>
      </c>
      <c r="Y109" s="3">
        <v>110</v>
      </c>
      <c r="Z109" s="3">
        <v>0.36290322580645162</v>
      </c>
      <c r="AA109" s="3">
        <v>0.3536977491961415</v>
      </c>
      <c r="AB109" s="3">
        <v>0.71660097500259312</v>
      </c>
      <c r="AC109" s="3" t="s">
        <v>6</v>
      </c>
      <c r="AD109" s="3" t="s">
        <v>1982</v>
      </c>
      <c r="AE109" s="3" t="s">
        <v>1041</v>
      </c>
      <c r="AF109" s="3">
        <v>51</v>
      </c>
      <c r="AG109" s="3">
        <v>9</v>
      </c>
      <c r="AH109" s="3" t="s">
        <v>1983</v>
      </c>
      <c r="AI109" s="3">
        <v>1</v>
      </c>
      <c r="AJ109" s="3">
        <v>248</v>
      </c>
      <c r="AK109" s="3">
        <v>4</v>
      </c>
      <c r="AL109" s="3">
        <v>21</v>
      </c>
      <c r="AM109" s="3">
        <v>725</v>
      </c>
      <c r="AN109" s="3">
        <v>121</v>
      </c>
      <c r="AO109" s="3">
        <v>1</v>
      </c>
      <c r="AP109" s="3">
        <v>0</v>
      </c>
      <c r="AQ109" s="3">
        <v>5109</v>
      </c>
    </row>
    <row r="110" spans="1:43" x14ac:dyDescent="0.25">
      <c r="A110" s="3" t="s">
        <v>2608</v>
      </c>
      <c r="B110" s="3">
        <v>2019</v>
      </c>
      <c r="C110" s="3">
        <v>1</v>
      </c>
      <c r="D110" s="3" t="s">
        <v>116</v>
      </c>
      <c r="E110" s="3" t="s">
        <v>35</v>
      </c>
      <c r="F110" s="3">
        <v>69</v>
      </c>
      <c r="G110" s="3">
        <v>184</v>
      </c>
      <c r="H110" s="3">
        <v>20</v>
      </c>
      <c r="I110" s="3">
        <v>43</v>
      </c>
      <c r="J110" s="3">
        <v>8</v>
      </c>
      <c r="K110" s="3">
        <v>1</v>
      </c>
      <c r="L110" s="3">
        <v>24</v>
      </c>
      <c r="M110" s="3">
        <v>0</v>
      </c>
      <c r="N110" s="3">
        <v>2</v>
      </c>
      <c r="O110" s="3">
        <v>9</v>
      </c>
      <c r="P110" s="3">
        <v>49</v>
      </c>
      <c r="Q110" s="3">
        <v>0</v>
      </c>
      <c r="R110" s="3">
        <v>7</v>
      </c>
      <c r="S110" s="3">
        <v>0</v>
      </c>
      <c r="T110" s="3">
        <v>1</v>
      </c>
      <c r="U110" s="3">
        <v>8</v>
      </c>
      <c r="V110" s="3" t="s">
        <v>2609</v>
      </c>
      <c r="W110" s="3" t="s">
        <v>1455</v>
      </c>
      <c r="X110" s="3">
        <v>201</v>
      </c>
      <c r="Y110" s="3">
        <v>74</v>
      </c>
      <c r="Z110" s="3">
        <v>0.29353233830845771</v>
      </c>
      <c r="AA110" s="3">
        <v>0.40217391304347827</v>
      </c>
      <c r="AB110" s="3">
        <v>0.69570625135193598</v>
      </c>
      <c r="AC110" s="3" t="s">
        <v>26</v>
      </c>
      <c r="AD110" s="3" t="s">
        <v>1016</v>
      </c>
      <c r="AE110" s="3" t="s">
        <v>2950</v>
      </c>
      <c r="AF110" s="3">
        <v>51</v>
      </c>
      <c r="AG110" s="3">
        <v>10</v>
      </c>
      <c r="AH110" s="3" t="s">
        <v>2951</v>
      </c>
      <c r="AI110" s="3">
        <v>0</v>
      </c>
      <c r="AJ110" s="3">
        <v>234</v>
      </c>
      <c r="AK110" s="3">
        <v>7</v>
      </c>
      <c r="AL110" s="3">
        <v>23</v>
      </c>
      <c r="AM110" s="3">
        <v>741</v>
      </c>
      <c r="AN110" s="3">
        <v>120</v>
      </c>
      <c r="AO110" s="3">
        <v>1</v>
      </c>
      <c r="AP110" s="3">
        <v>0</v>
      </c>
      <c r="AQ110" s="3">
        <v>5110</v>
      </c>
    </row>
    <row r="111" spans="1:43" x14ac:dyDescent="0.25">
      <c r="A111" s="3" t="s">
        <v>1647</v>
      </c>
      <c r="B111" s="3">
        <v>2019</v>
      </c>
      <c r="C111" s="3">
        <v>1</v>
      </c>
      <c r="D111" s="3" t="s">
        <v>116</v>
      </c>
      <c r="E111" s="3" t="s">
        <v>35</v>
      </c>
      <c r="F111" s="3">
        <v>71</v>
      </c>
      <c r="G111" s="3">
        <v>215</v>
      </c>
      <c r="H111" s="3">
        <v>27</v>
      </c>
      <c r="I111" s="3">
        <v>48</v>
      </c>
      <c r="J111" s="3">
        <v>8</v>
      </c>
      <c r="K111" s="3">
        <v>1</v>
      </c>
      <c r="L111" s="3">
        <v>24</v>
      </c>
      <c r="M111" s="3">
        <v>0</v>
      </c>
      <c r="N111" s="3">
        <v>1</v>
      </c>
      <c r="O111" s="3">
        <v>25</v>
      </c>
      <c r="P111" s="3">
        <v>56</v>
      </c>
      <c r="Q111" s="3">
        <v>0</v>
      </c>
      <c r="R111" s="3">
        <v>9</v>
      </c>
      <c r="S111" s="3">
        <v>0</v>
      </c>
      <c r="T111" s="3">
        <v>0</v>
      </c>
      <c r="U111" s="3">
        <v>8</v>
      </c>
      <c r="V111" s="3" t="s">
        <v>2606</v>
      </c>
      <c r="W111" s="3" t="s">
        <v>1455</v>
      </c>
      <c r="X111" s="3">
        <v>249</v>
      </c>
      <c r="Y111" s="3">
        <v>70</v>
      </c>
      <c r="Z111" s="3">
        <v>0.32931726907630521</v>
      </c>
      <c r="AA111" s="3">
        <v>0.32558139534883723</v>
      </c>
      <c r="AB111" s="3">
        <v>0.65489866442514244</v>
      </c>
      <c r="AC111" s="3" t="s">
        <v>26</v>
      </c>
      <c r="AD111" s="3" t="s">
        <v>872</v>
      </c>
      <c r="AE111" s="3" t="s">
        <v>1035</v>
      </c>
      <c r="AF111" s="3">
        <v>51</v>
      </c>
      <c r="AG111" s="3">
        <v>11</v>
      </c>
      <c r="AH111" s="3" t="s">
        <v>1984</v>
      </c>
      <c r="AI111" s="3">
        <v>0</v>
      </c>
      <c r="AJ111" s="3">
        <v>223</v>
      </c>
      <c r="AK111" s="3">
        <v>4</v>
      </c>
      <c r="AL111" s="3">
        <v>25</v>
      </c>
      <c r="AM111" s="3">
        <v>725</v>
      </c>
      <c r="AN111" s="3">
        <v>120</v>
      </c>
      <c r="AO111" s="3">
        <v>1</v>
      </c>
      <c r="AP111" s="3">
        <v>0</v>
      </c>
      <c r="AQ111" s="3">
        <v>5111</v>
      </c>
    </row>
    <row r="112" spans="1:43" x14ac:dyDescent="0.25">
      <c r="A112" s="3" t="s">
        <v>1644</v>
      </c>
      <c r="B112" s="3">
        <v>2019</v>
      </c>
      <c r="C112" s="3">
        <v>1</v>
      </c>
      <c r="D112" s="3" t="s">
        <v>116</v>
      </c>
      <c r="E112" s="3" t="s">
        <v>35</v>
      </c>
      <c r="F112" s="3">
        <v>87</v>
      </c>
      <c r="G112" s="3">
        <v>258</v>
      </c>
      <c r="H112" s="3">
        <v>28</v>
      </c>
      <c r="I112" s="3">
        <v>56</v>
      </c>
      <c r="J112" s="3">
        <v>12</v>
      </c>
      <c r="K112" s="3">
        <v>0</v>
      </c>
      <c r="L112" s="3">
        <v>22</v>
      </c>
      <c r="M112" s="3">
        <v>2</v>
      </c>
      <c r="N112" s="3">
        <v>4</v>
      </c>
      <c r="O112" s="3">
        <v>19</v>
      </c>
      <c r="P112" s="3">
        <v>54</v>
      </c>
      <c r="Q112" s="3">
        <v>0</v>
      </c>
      <c r="R112" s="3">
        <v>3</v>
      </c>
      <c r="S112" s="3">
        <v>0</v>
      </c>
      <c r="T112" s="3">
        <v>1</v>
      </c>
      <c r="U112" s="3">
        <v>5</v>
      </c>
      <c r="V112" s="3" t="s">
        <v>2604</v>
      </c>
      <c r="W112" s="3" t="s">
        <v>1455</v>
      </c>
      <c r="X112" s="3">
        <v>281</v>
      </c>
      <c r="Y112" s="3">
        <v>95</v>
      </c>
      <c r="Z112" s="3">
        <v>0.27758007117437722</v>
      </c>
      <c r="AA112" s="3">
        <v>0.36821705426356588</v>
      </c>
      <c r="AB112" s="3">
        <v>0.6457971254379431</v>
      </c>
      <c r="AC112" s="3" t="s">
        <v>26</v>
      </c>
      <c r="AD112" s="3" t="s">
        <v>986</v>
      </c>
      <c r="AE112" s="3" t="s">
        <v>1985</v>
      </c>
      <c r="AF112" s="3">
        <v>51</v>
      </c>
      <c r="AG112" s="3">
        <v>12</v>
      </c>
      <c r="AH112" s="3" t="s">
        <v>1985</v>
      </c>
      <c r="AI112" s="3">
        <v>0</v>
      </c>
      <c r="AJ112" s="3">
        <v>217</v>
      </c>
      <c r="AK112" s="3">
        <v>9</v>
      </c>
      <c r="AL112" s="3">
        <v>25</v>
      </c>
      <c r="AM112" s="3">
        <v>750</v>
      </c>
      <c r="AN112" s="3">
        <v>120</v>
      </c>
      <c r="AO112" s="3">
        <v>1</v>
      </c>
      <c r="AP112" s="3">
        <v>0</v>
      </c>
      <c r="AQ112" s="3">
        <v>5112</v>
      </c>
    </row>
    <row r="113" spans="1:43" x14ac:dyDescent="0.25">
      <c r="A113" s="3" t="s">
        <v>1641</v>
      </c>
      <c r="B113" s="3">
        <v>2019</v>
      </c>
      <c r="C113" s="3">
        <v>1</v>
      </c>
      <c r="D113" s="3" t="s">
        <v>116</v>
      </c>
      <c r="E113" s="3" t="s">
        <v>35</v>
      </c>
      <c r="F113" s="3">
        <v>102</v>
      </c>
      <c r="G113" s="3">
        <v>312</v>
      </c>
      <c r="H113" s="3">
        <v>28</v>
      </c>
      <c r="I113" s="3">
        <v>55</v>
      </c>
      <c r="J113" s="3">
        <v>9</v>
      </c>
      <c r="K113" s="3">
        <v>0</v>
      </c>
      <c r="L113" s="3">
        <v>36</v>
      </c>
      <c r="M113" s="3">
        <v>1</v>
      </c>
      <c r="N113" s="3">
        <v>0</v>
      </c>
      <c r="O113" s="3">
        <v>27</v>
      </c>
      <c r="P113" s="3">
        <v>109</v>
      </c>
      <c r="Q113" s="3">
        <v>3</v>
      </c>
      <c r="R113" s="3">
        <v>5</v>
      </c>
      <c r="S113" s="3">
        <v>2</v>
      </c>
      <c r="T113" s="3">
        <v>1</v>
      </c>
      <c r="U113" s="3">
        <v>3</v>
      </c>
      <c r="V113" s="3" t="s">
        <v>2603</v>
      </c>
      <c r="W113" s="3" t="s">
        <v>1458</v>
      </c>
      <c r="X113" s="3">
        <v>347</v>
      </c>
      <c r="Y113" s="3">
        <v>97</v>
      </c>
      <c r="Z113" s="3">
        <v>0.25072046109510088</v>
      </c>
      <c r="AA113" s="3">
        <v>0.3108974358974359</v>
      </c>
      <c r="AB113" s="3">
        <v>0.56161789699253672</v>
      </c>
      <c r="AC113" s="3" t="s">
        <v>26</v>
      </c>
      <c r="AD113" s="3" t="s">
        <v>1862</v>
      </c>
      <c r="AE113" s="3" t="s">
        <v>1986</v>
      </c>
      <c r="AF113" s="3">
        <v>51</v>
      </c>
      <c r="AG113" s="3">
        <v>13</v>
      </c>
      <c r="AH113" s="3" t="s">
        <v>1987</v>
      </c>
      <c r="AI113" s="3">
        <v>0</v>
      </c>
      <c r="AJ113" s="3">
        <v>176</v>
      </c>
      <c r="AK113" s="3">
        <v>11</v>
      </c>
      <c r="AL113" s="3">
        <v>30</v>
      </c>
      <c r="AM113" s="3">
        <v>759</v>
      </c>
      <c r="AN113" s="3">
        <v>121</v>
      </c>
      <c r="AO113" s="3">
        <v>0</v>
      </c>
      <c r="AP113" s="3">
        <v>0</v>
      </c>
      <c r="AQ113" s="3">
        <v>5113</v>
      </c>
    </row>
    <row r="114" spans="1:43" x14ac:dyDescent="0.25">
      <c r="A114" s="3" t="s">
        <v>1566</v>
      </c>
      <c r="B114" s="3">
        <v>2019</v>
      </c>
      <c r="C114" s="3">
        <v>1</v>
      </c>
      <c r="D114" s="3" t="s">
        <v>76</v>
      </c>
      <c r="E114" s="3" t="s">
        <v>35</v>
      </c>
      <c r="F114" s="3">
        <v>132</v>
      </c>
      <c r="G114" s="3">
        <v>539</v>
      </c>
      <c r="H114" s="3">
        <v>97</v>
      </c>
      <c r="I114" s="3">
        <v>159</v>
      </c>
      <c r="J114" s="3">
        <v>31</v>
      </c>
      <c r="K114" s="3">
        <v>6</v>
      </c>
      <c r="L114" s="3">
        <v>82</v>
      </c>
      <c r="M114" s="3">
        <v>25</v>
      </c>
      <c r="N114" s="3">
        <v>6</v>
      </c>
      <c r="O114" s="3">
        <v>25</v>
      </c>
      <c r="P114" s="3">
        <v>94</v>
      </c>
      <c r="Q114" s="3">
        <v>1</v>
      </c>
      <c r="R114" s="3">
        <v>16</v>
      </c>
      <c r="S114" s="3">
        <v>2</v>
      </c>
      <c r="T114" s="3">
        <v>4</v>
      </c>
      <c r="U114" s="3">
        <v>15</v>
      </c>
      <c r="V114" s="3" t="s">
        <v>2612</v>
      </c>
      <c r="W114" s="3" t="s">
        <v>1456</v>
      </c>
      <c r="X114" s="3">
        <v>586</v>
      </c>
      <c r="Y114" s="3">
        <v>271</v>
      </c>
      <c r="Z114" s="3">
        <v>0.34129692832764508</v>
      </c>
      <c r="AA114" s="3">
        <v>0.50278293135435992</v>
      </c>
      <c r="AB114" s="3">
        <v>0.84407985968200494</v>
      </c>
      <c r="AC114" s="3" t="s">
        <v>26</v>
      </c>
      <c r="AD114" s="3" t="s">
        <v>1988</v>
      </c>
      <c r="AE114" s="3" t="s">
        <v>1989</v>
      </c>
      <c r="AF114" s="3">
        <v>50</v>
      </c>
      <c r="AG114" s="3">
        <v>0</v>
      </c>
      <c r="AH114" s="3" t="s">
        <v>1990</v>
      </c>
      <c r="AI114" s="3">
        <v>0</v>
      </c>
      <c r="AJ114" s="3">
        <v>295</v>
      </c>
      <c r="AK114" s="3">
        <v>23</v>
      </c>
      <c r="AL114" s="3">
        <v>13</v>
      </c>
      <c r="AM114" s="3">
        <v>834</v>
      </c>
      <c r="AN114" s="3">
        <v>137</v>
      </c>
      <c r="AO114" s="3">
        <v>2</v>
      </c>
      <c r="AP114" s="3">
        <v>0</v>
      </c>
      <c r="AQ114" s="3">
        <v>5000</v>
      </c>
    </row>
    <row r="115" spans="1:43" x14ac:dyDescent="0.25">
      <c r="A115" s="3" t="s">
        <v>1564</v>
      </c>
      <c r="B115" s="3">
        <v>2019</v>
      </c>
      <c r="C115" s="3">
        <v>1</v>
      </c>
      <c r="D115" s="3" t="s">
        <v>76</v>
      </c>
      <c r="E115" s="3" t="s">
        <v>35</v>
      </c>
      <c r="F115" s="3">
        <v>134</v>
      </c>
      <c r="G115" s="3">
        <v>491</v>
      </c>
      <c r="H115" s="3">
        <v>83</v>
      </c>
      <c r="I115" s="3">
        <v>154</v>
      </c>
      <c r="J115" s="3">
        <v>37</v>
      </c>
      <c r="K115" s="3">
        <v>4</v>
      </c>
      <c r="L115" s="3">
        <v>68</v>
      </c>
      <c r="M115" s="3">
        <v>3</v>
      </c>
      <c r="N115" s="3">
        <v>2</v>
      </c>
      <c r="O115" s="3">
        <v>46</v>
      </c>
      <c r="P115" s="3">
        <v>121</v>
      </c>
      <c r="Q115" s="3">
        <v>0</v>
      </c>
      <c r="R115" s="3">
        <v>6</v>
      </c>
      <c r="S115" s="3">
        <v>0</v>
      </c>
      <c r="T115" s="3">
        <v>3</v>
      </c>
      <c r="U115" s="3">
        <v>9</v>
      </c>
      <c r="V115" s="3" t="s">
        <v>2613</v>
      </c>
      <c r="W115" s="3" t="s">
        <v>1456</v>
      </c>
      <c r="X115" s="3">
        <v>546</v>
      </c>
      <c r="Y115" s="3">
        <v>247</v>
      </c>
      <c r="Z115" s="3">
        <v>0.37728937728937728</v>
      </c>
      <c r="AA115" s="3">
        <v>0.5030549898167006</v>
      </c>
      <c r="AB115" s="3">
        <v>0.88034436710607789</v>
      </c>
      <c r="AC115" s="3" t="s">
        <v>1773</v>
      </c>
      <c r="AD115" s="3" t="s">
        <v>926</v>
      </c>
      <c r="AE115" s="3" t="s">
        <v>1991</v>
      </c>
      <c r="AF115" s="3">
        <v>50</v>
      </c>
      <c r="AG115" s="3">
        <v>1</v>
      </c>
      <c r="AH115" s="3" t="s">
        <v>1991</v>
      </c>
      <c r="AI115" s="3">
        <v>0</v>
      </c>
      <c r="AJ115" s="3">
        <v>314</v>
      </c>
      <c r="AK115" s="3">
        <v>16</v>
      </c>
      <c r="AL115" s="3">
        <v>9</v>
      </c>
      <c r="AM115" s="3">
        <v>799</v>
      </c>
      <c r="AN115" s="3">
        <v>123</v>
      </c>
      <c r="AO115" s="3">
        <v>2</v>
      </c>
      <c r="AP115" s="3">
        <v>1</v>
      </c>
      <c r="AQ115" s="3">
        <v>5001</v>
      </c>
    </row>
    <row r="116" spans="1:43" x14ac:dyDescent="0.25">
      <c r="A116" s="3" t="s">
        <v>1567</v>
      </c>
      <c r="B116" s="3">
        <v>2019</v>
      </c>
      <c r="C116" s="3">
        <v>1</v>
      </c>
      <c r="D116" s="3" t="s">
        <v>76</v>
      </c>
      <c r="E116" s="3" t="s">
        <v>35</v>
      </c>
      <c r="F116" s="3">
        <v>130</v>
      </c>
      <c r="G116" s="3">
        <v>493</v>
      </c>
      <c r="H116" s="3">
        <v>61</v>
      </c>
      <c r="I116" s="3">
        <v>152</v>
      </c>
      <c r="J116" s="3">
        <v>20</v>
      </c>
      <c r="K116" s="3">
        <v>6</v>
      </c>
      <c r="L116" s="3">
        <v>64</v>
      </c>
      <c r="M116" s="3">
        <v>16</v>
      </c>
      <c r="N116" s="3">
        <v>8</v>
      </c>
      <c r="O116" s="3">
        <v>28</v>
      </c>
      <c r="P116" s="3">
        <v>62</v>
      </c>
      <c r="Q116" s="3">
        <v>2</v>
      </c>
      <c r="R116" s="3">
        <v>7</v>
      </c>
      <c r="S116" s="3">
        <v>2</v>
      </c>
      <c r="T116" s="3">
        <v>1</v>
      </c>
      <c r="U116" s="3">
        <v>5</v>
      </c>
      <c r="V116" s="3" t="s">
        <v>2614</v>
      </c>
      <c r="W116" s="3" t="s">
        <v>1455</v>
      </c>
      <c r="X116" s="3">
        <v>531</v>
      </c>
      <c r="Y116" s="3">
        <v>220</v>
      </c>
      <c r="Z116" s="3">
        <v>0.35216572504708099</v>
      </c>
      <c r="AA116" s="3">
        <v>0.44624746450304259</v>
      </c>
      <c r="AB116" s="3">
        <v>0.79841318955012364</v>
      </c>
      <c r="AC116" s="3" t="s">
        <v>26</v>
      </c>
      <c r="AD116" s="3" t="s">
        <v>769</v>
      </c>
      <c r="AE116" s="3" t="s">
        <v>1992</v>
      </c>
      <c r="AF116" s="3">
        <v>50</v>
      </c>
      <c r="AG116" s="3">
        <v>2</v>
      </c>
      <c r="AH116" s="3" t="s">
        <v>1993</v>
      </c>
      <c r="AI116" s="3">
        <v>0</v>
      </c>
      <c r="AJ116" s="3">
        <v>308</v>
      </c>
      <c r="AK116" s="3">
        <v>12</v>
      </c>
      <c r="AL116" s="3">
        <v>10</v>
      </c>
      <c r="AM116" s="3">
        <v>772</v>
      </c>
      <c r="AN116" s="3">
        <v>129</v>
      </c>
      <c r="AO116" s="3">
        <v>1</v>
      </c>
      <c r="AP116" s="3">
        <v>0</v>
      </c>
      <c r="AQ116" s="3">
        <v>5002</v>
      </c>
    </row>
    <row r="117" spans="1:43" x14ac:dyDescent="0.25">
      <c r="A117" s="3" t="s">
        <v>1563</v>
      </c>
      <c r="B117" s="3">
        <v>2019</v>
      </c>
      <c r="C117" s="3">
        <v>1</v>
      </c>
      <c r="D117" s="3" t="s">
        <v>76</v>
      </c>
      <c r="E117" s="3" t="s">
        <v>35</v>
      </c>
      <c r="F117" s="3">
        <v>143</v>
      </c>
      <c r="G117" s="3">
        <v>527</v>
      </c>
      <c r="H117" s="3">
        <v>94</v>
      </c>
      <c r="I117" s="3">
        <v>146</v>
      </c>
      <c r="J117" s="3">
        <v>37</v>
      </c>
      <c r="K117" s="3">
        <v>3</v>
      </c>
      <c r="L117" s="3">
        <v>116</v>
      </c>
      <c r="M117" s="3">
        <v>0</v>
      </c>
      <c r="N117" s="3">
        <v>1</v>
      </c>
      <c r="O117" s="3">
        <v>74</v>
      </c>
      <c r="P117" s="3">
        <v>118</v>
      </c>
      <c r="Q117" s="3">
        <v>13</v>
      </c>
      <c r="R117" s="3">
        <v>5</v>
      </c>
      <c r="S117" s="3">
        <v>0</v>
      </c>
      <c r="T117" s="3">
        <v>7</v>
      </c>
      <c r="U117" s="3">
        <v>11</v>
      </c>
      <c r="V117" s="3" t="s">
        <v>2610</v>
      </c>
      <c r="W117" s="3" t="s">
        <v>1455</v>
      </c>
      <c r="X117" s="3">
        <v>613</v>
      </c>
      <c r="Y117" s="3">
        <v>300</v>
      </c>
      <c r="Z117" s="3">
        <v>0.36704730831973897</v>
      </c>
      <c r="AA117" s="3">
        <v>0.56925996204933582</v>
      </c>
      <c r="AB117" s="3">
        <v>0.9363072703690748</v>
      </c>
      <c r="AC117" s="3" t="s">
        <v>1773</v>
      </c>
      <c r="AD117" s="3" t="s">
        <v>771</v>
      </c>
      <c r="AE117" s="3" t="s">
        <v>1994</v>
      </c>
      <c r="AF117" s="3">
        <v>50</v>
      </c>
      <c r="AG117" s="3">
        <v>3</v>
      </c>
      <c r="AH117" s="3" t="s">
        <v>1995</v>
      </c>
      <c r="AI117" s="3">
        <v>0</v>
      </c>
      <c r="AJ117" s="3">
        <v>277</v>
      </c>
      <c r="AK117" s="3">
        <v>37</v>
      </c>
      <c r="AL117" s="3">
        <v>16</v>
      </c>
      <c r="AM117" s="3">
        <v>911</v>
      </c>
      <c r="AN117" s="3">
        <v>121</v>
      </c>
      <c r="AO117" s="3">
        <v>1</v>
      </c>
      <c r="AP117" s="3">
        <v>1</v>
      </c>
      <c r="AQ117" s="3">
        <v>5003</v>
      </c>
    </row>
    <row r="118" spans="1:43" x14ac:dyDescent="0.25">
      <c r="A118" s="3" t="s">
        <v>1569</v>
      </c>
      <c r="B118" s="3">
        <v>2019</v>
      </c>
      <c r="C118" s="3">
        <v>1</v>
      </c>
      <c r="D118" s="3" t="s">
        <v>76</v>
      </c>
      <c r="E118" s="3" t="s">
        <v>35</v>
      </c>
      <c r="F118" s="3">
        <v>95</v>
      </c>
      <c r="G118" s="3">
        <v>261</v>
      </c>
      <c r="H118" s="3">
        <v>41</v>
      </c>
      <c r="I118" s="3">
        <v>69</v>
      </c>
      <c r="J118" s="3">
        <v>20</v>
      </c>
      <c r="K118" s="3">
        <v>0</v>
      </c>
      <c r="L118" s="3">
        <v>36</v>
      </c>
      <c r="M118" s="3">
        <v>0</v>
      </c>
      <c r="N118" s="3">
        <v>0</v>
      </c>
      <c r="O118" s="3">
        <v>18</v>
      </c>
      <c r="P118" s="3">
        <v>48</v>
      </c>
      <c r="Q118" s="3">
        <v>0</v>
      </c>
      <c r="R118" s="3">
        <v>1</v>
      </c>
      <c r="S118" s="3">
        <v>0</v>
      </c>
      <c r="T118" s="3">
        <v>4</v>
      </c>
      <c r="U118" s="3">
        <v>6</v>
      </c>
      <c r="V118" s="3" t="s">
        <v>2618</v>
      </c>
      <c r="W118" s="3" t="s">
        <v>1455</v>
      </c>
      <c r="X118" s="3">
        <v>284</v>
      </c>
      <c r="Y118" s="3">
        <v>119</v>
      </c>
      <c r="Z118" s="3">
        <v>0.30985915492957744</v>
      </c>
      <c r="AA118" s="3">
        <v>0.45593869731800768</v>
      </c>
      <c r="AB118" s="3">
        <v>0.76579785224758512</v>
      </c>
      <c r="AC118" s="3" t="s">
        <v>26</v>
      </c>
      <c r="AD118" s="3" t="s">
        <v>852</v>
      </c>
      <c r="AE118" s="3" t="s">
        <v>965</v>
      </c>
      <c r="AF118" s="3">
        <v>50</v>
      </c>
      <c r="AG118" s="3">
        <v>4</v>
      </c>
      <c r="AH118" s="3" t="s">
        <v>1996</v>
      </c>
      <c r="AI118" s="3">
        <v>0</v>
      </c>
      <c r="AJ118" s="3">
        <v>264</v>
      </c>
      <c r="AK118" s="3">
        <v>10</v>
      </c>
      <c r="AL118" s="3">
        <v>18</v>
      </c>
      <c r="AM118" s="3">
        <v>764</v>
      </c>
      <c r="AN118" s="3">
        <v>120</v>
      </c>
      <c r="AO118" s="3">
        <v>1</v>
      </c>
      <c r="AP118" s="3">
        <v>0</v>
      </c>
      <c r="AQ118" s="3">
        <v>5004</v>
      </c>
    </row>
    <row r="119" spans="1:43" x14ac:dyDescent="0.25">
      <c r="A119" s="3" t="s">
        <v>1562</v>
      </c>
      <c r="B119" s="3">
        <v>2019</v>
      </c>
      <c r="C119" s="3">
        <v>1</v>
      </c>
      <c r="D119" s="3" t="s">
        <v>76</v>
      </c>
      <c r="E119" s="3" t="s">
        <v>35</v>
      </c>
      <c r="F119" s="3">
        <v>149</v>
      </c>
      <c r="G119" s="3">
        <v>466</v>
      </c>
      <c r="H119" s="3">
        <v>46</v>
      </c>
      <c r="I119" s="3">
        <v>129</v>
      </c>
      <c r="J119" s="3">
        <v>30</v>
      </c>
      <c r="K119" s="3">
        <v>1</v>
      </c>
      <c r="L119" s="3">
        <v>80</v>
      </c>
      <c r="M119" s="3">
        <v>0</v>
      </c>
      <c r="N119" s="3">
        <v>1</v>
      </c>
      <c r="O119" s="3">
        <v>30</v>
      </c>
      <c r="P119" s="3">
        <v>117</v>
      </c>
      <c r="Q119" s="3">
        <v>4</v>
      </c>
      <c r="R119" s="3">
        <v>3</v>
      </c>
      <c r="S119" s="3">
        <v>0</v>
      </c>
      <c r="T119" s="3">
        <v>4</v>
      </c>
      <c r="U119" s="3">
        <v>13</v>
      </c>
      <c r="V119" s="3" t="s">
        <v>2615</v>
      </c>
      <c r="W119" s="3" t="s">
        <v>1455</v>
      </c>
      <c r="X119" s="3">
        <v>503</v>
      </c>
      <c r="Y119" s="3">
        <v>200</v>
      </c>
      <c r="Z119" s="3">
        <v>0.32206759443339961</v>
      </c>
      <c r="AA119" s="3">
        <v>0.42918454935622319</v>
      </c>
      <c r="AB119" s="3">
        <v>0.75125214378962279</v>
      </c>
      <c r="AC119" s="3" t="s">
        <v>6</v>
      </c>
      <c r="AD119" s="3" t="s">
        <v>1997</v>
      </c>
      <c r="AE119" s="3" t="s">
        <v>1998</v>
      </c>
      <c r="AF119" s="3">
        <v>50</v>
      </c>
      <c r="AG119" s="3">
        <v>5</v>
      </c>
      <c r="AH119" s="3" t="s">
        <v>1999</v>
      </c>
      <c r="AI119" s="3">
        <v>1</v>
      </c>
      <c r="AJ119" s="3">
        <v>277</v>
      </c>
      <c r="AK119" s="3">
        <v>13</v>
      </c>
      <c r="AL119" s="3">
        <v>16</v>
      </c>
      <c r="AM119" s="3">
        <v>775</v>
      </c>
      <c r="AN119" s="3">
        <v>120</v>
      </c>
      <c r="AO119" s="3">
        <v>1</v>
      </c>
      <c r="AP119" s="3">
        <v>0</v>
      </c>
      <c r="AQ119" s="3">
        <v>5005</v>
      </c>
    </row>
    <row r="120" spans="1:43" x14ac:dyDescent="0.25">
      <c r="A120" s="3" t="s">
        <v>1561</v>
      </c>
      <c r="B120" s="3">
        <v>2019</v>
      </c>
      <c r="C120" s="3">
        <v>1</v>
      </c>
      <c r="D120" s="3" t="s">
        <v>76</v>
      </c>
      <c r="E120" s="3" t="s">
        <v>35</v>
      </c>
      <c r="F120" s="3">
        <v>152</v>
      </c>
      <c r="G120" s="3">
        <v>554</v>
      </c>
      <c r="H120" s="3">
        <v>80</v>
      </c>
      <c r="I120" s="3">
        <v>154</v>
      </c>
      <c r="J120" s="3">
        <v>33</v>
      </c>
      <c r="K120" s="3">
        <v>7</v>
      </c>
      <c r="L120" s="3">
        <v>50</v>
      </c>
      <c r="M120" s="3">
        <v>5</v>
      </c>
      <c r="N120" s="3">
        <v>5</v>
      </c>
      <c r="O120" s="3">
        <v>40</v>
      </c>
      <c r="P120" s="3">
        <v>75</v>
      </c>
      <c r="Q120" s="3">
        <v>4</v>
      </c>
      <c r="R120" s="3">
        <v>9</v>
      </c>
      <c r="S120" s="3">
        <v>4</v>
      </c>
      <c r="T120" s="3">
        <v>1</v>
      </c>
      <c r="U120" s="3">
        <v>6</v>
      </c>
      <c r="V120" s="3" t="s">
        <v>2611</v>
      </c>
      <c r="W120" s="3" t="s">
        <v>1455</v>
      </c>
      <c r="X120" s="3">
        <v>608</v>
      </c>
      <c r="Y120" s="3">
        <v>231</v>
      </c>
      <c r="Z120" s="3">
        <v>0.33388157894736842</v>
      </c>
      <c r="AA120" s="3">
        <v>0.41696750902527074</v>
      </c>
      <c r="AB120" s="3">
        <v>0.75084908797263916</v>
      </c>
      <c r="AC120" s="3" t="s">
        <v>6</v>
      </c>
      <c r="AD120" s="3" t="s">
        <v>905</v>
      </c>
      <c r="AE120" s="3" t="s">
        <v>2000</v>
      </c>
      <c r="AF120" s="3">
        <v>50</v>
      </c>
      <c r="AG120" s="3">
        <v>6</v>
      </c>
      <c r="AH120" s="3" t="s">
        <v>2000</v>
      </c>
      <c r="AI120" s="3">
        <v>1</v>
      </c>
      <c r="AJ120" s="3">
        <v>278</v>
      </c>
      <c r="AK120" s="3">
        <v>10</v>
      </c>
      <c r="AL120" s="3">
        <v>16</v>
      </c>
      <c r="AM120" s="3">
        <v>758</v>
      </c>
      <c r="AN120" s="3">
        <v>126</v>
      </c>
      <c r="AO120" s="3">
        <v>1</v>
      </c>
      <c r="AP120" s="3">
        <v>0</v>
      </c>
      <c r="AQ120" s="3">
        <v>5006</v>
      </c>
    </row>
    <row r="121" spans="1:43" x14ac:dyDescent="0.25">
      <c r="A121" s="3" t="s">
        <v>1756</v>
      </c>
      <c r="B121" s="3">
        <v>2019</v>
      </c>
      <c r="C121" s="3">
        <v>1</v>
      </c>
      <c r="D121" s="3" t="s">
        <v>76</v>
      </c>
      <c r="E121" s="3" t="s">
        <v>35</v>
      </c>
      <c r="F121" s="3">
        <v>42</v>
      </c>
      <c r="G121" s="3">
        <v>153</v>
      </c>
      <c r="H121" s="3">
        <v>23</v>
      </c>
      <c r="I121" s="3">
        <v>37</v>
      </c>
      <c r="J121" s="3">
        <v>8</v>
      </c>
      <c r="K121" s="3">
        <v>1</v>
      </c>
      <c r="L121" s="3">
        <v>17</v>
      </c>
      <c r="M121" s="3">
        <v>3</v>
      </c>
      <c r="N121" s="3">
        <v>1</v>
      </c>
      <c r="O121" s="3">
        <v>12</v>
      </c>
      <c r="P121" s="3">
        <v>49</v>
      </c>
      <c r="Q121" s="3">
        <v>1</v>
      </c>
      <c r="R121" s="3">
        <v>1</v>
      </c>
      <c r="S121" s="3">
        <v>0</v>
      </c>
      <c r="T121" s="3">
        <v>0</v>
      </c>
      <c r="U121" s="3">
        <v>4</v>
      </c>
      <c r="V121" s="3" t="s">
        <v>2621</v>
      </c>
      <c r="W121" s="3" t="s">
        <v>1456</v>
      </c>
      <c r="X121" s="3">
        <v>166</v>
      </c>
      <c r="Y121" s="3">
        <v>65</v>
      </c>
      <c r="Z121" s="3">
        <v>0.30120481927710846</v>
      </c>
      <c r="AA121" s="3">
        <v>0.42483660130718953</v>
      </c>
      <c r="AB121" s="3">
        <v>0.72604142058429799</v>
      </c>
      <c r="AC121" s="3" t="s">
        <v>6</v>
      </c>
      <c r="AD121" s="3" t="s">
        <v>953</v>
      </c>
      <c r="AE121" s="3" t="s">
        <v>2001</v>
      </c>
      <c r="AF121" s="3">
        <v>50</v>
      </c>
      <c r="AG121" s="3">
        <v>7</v>
      </c>
      <c r="AH121" s="3" t="s">
        <v>2001</v>
      </c>
      <c r="AI121" s="3">
        <v>1</v>
      </c>
      <c r="AJ121" s="3">
        <v>242</v>
      </c>
      <c r="AK121" s="3">
        <v>6</v>
      </c>
      <c r="AL121" s="3">
        <v>22</v>
      </c>
      <c r="AM121" s="3">
        <v>740</v>
      </c>
      <c r="AN121" s="3">
        <v>122</v>
      </c>
      <c r="AO121" s="3">
        <v>2</v>
      </c>
      <c r="AP121" s="3">
        <v>0</v>
      </c>
      <c r="AQ121" s="3">
        <v>5007</v>
      </c>
    </row>
    <row r="122" spans="1:43" x14ac:dyDescent="0.25">
      <c r="A122" s="3" t="s">
        <v>1565</v>
      </c>
      <c r="B122" s="3">
        <v>2019</v>
      </c>
      <c r="C122" s="3">
        <v>1</v>
      </c>
      <c r="D122" s="3" t="s">
        <v>76</v>
      </c>
      <c r="E122" s="3" t="s">
        <v>35</v>
      </c>
      <c r="F122" s="3">
        <v>133</v>
      </c>
      <c r="G122" s="3">
        <v>378</v>
      </c>
      <c r="H122" s="3">
        <v>43</v>
      </c>
      <c r="I122" s="3">
        <v>106</v>
      </c>
      <c r="J122" s="3">
        <v>22</v>
      </c>
      <c r="K122" s="3">
        <v>1</v>
      </c>
      <c r="L122" s="3">
        <v>47</v>
      </c>
      <c r="M122" s="3">
        <v>2</v>
      </c>
      <c r="N122" s="3">
        <v>0</v>
      </c>
      <c r="O122" s="3">
        <v>17</v>
      </c>
      <c r="P122" s="3">
        <v>41</v>
      </c>
      <c r="Q122" s="3">
        <v>3</v>
      </c>
      <c r="R122" s="3">
        <v>1</v>
      </c>
      <c r="S122" s="3">
        <v>1</v>
      </c>
      <c r="T122" s="3">
        <v>0</v>
      </c>
      <c r="U122" s="3">
        <v>14</v>
      </c>
      <c r="V122" s="3" t="s">
        <v>2616</v>
      </c>
      <c r="W122" s="3" t="s">
        <v>1456</v>
      </c>
      <c r="X122" s="3">
        <v>397</v>
      </c>
      <c r="Y122" s="3">
        <v>151</v>
      </c>
      <c r="Z122" s="3">
        <v>0.31234256926952142</v>
      </c>
      <c r="AA122" s="3">
        <v>0.39947089947089948</v>
      </c>
      <c r="AB122" s="3">
        <v>0.71181346874042095</v>
      </c>
      <c r="AC122" s="3" t="s">
        <v>1773</v>
      </c>
      <c r="AD122" s="3" t="s">
        <v>2002</v>
      </c>
      <c r="AE122" s="3" t="s">
        <v>1775</v>
      </c>
      <c r="AF122" s="3">
        <v>50</v>
      </c>
      <c r="AG122" s="3">
        <v>8</v>
      </c>
      <c r="AH122" s="3" t="s">
        <v>1775</v>
      </c>
      <c r="AI122" s="3">
        <v>0</v>
      </c>
      <c r="AJ122" s="3">
        <v>280</v>
      </c>
      <c r="AK122" s="3">
        <v>7</v>
      </c>
      <c r="AL122" s="3">
        <v>16</v>
      </c>
      <c r="AM122" s="3">
        <v>740</v>
      </c>
      <c r="AN122" s="3">
        <v>122</v>
      </c>
      <c r="AO122" s="3">
        <v>2</v>
      </c>
      <c r="AP122" s="3">
        <v>1</v>
      </c>
      <c r="AQ122" s="3">
        <v>5008</v>
      </c>
    </row>
    <row r="123" spans="1:43" x14ac:dyDescent="0.25">
      <c r="A123" s="3" t="s">
        <v>1570</v>
      </c>
      <c r="B123" s="3">
        <v>2019</v>
      </c>
      <c r="C123" s="3">
        <v>1</v>
      </c>
      <c r="D123" s="3" t="s">
        <v>76</v>
      </c>
      <c r="E123" s="3" t="s">
        <v>35</v>
      </c>
      <c r="F123" s="3">
        <v>71</v>
      </c>
      <c r="G123" s="3">
        <v>191</v>
      </c>
      <c r="H123" s="3">
        <v>26</v>
      </c>
      <c r="I123" s="3">
        <v>50</v>
      </c>
      <c r="J123" s="3">
        <v>5</v>
      </c>
      <c r="K123" s="3">
        <v>0</v>
      </c>
      <c r="L123" s="3">
        <v>13</v>
      </c>
      <c r="M123" s="3">
        <v>0</v>
      </c>
      <c r="N123" s="3">
        <v>0</v>
      </c>
      <c r="O123" s="3">
        <v>16</v>
      </c>
      <c r="P123" s="3">
        <v>40</v>
      </c>
      <c r="Q123" s="3">
        <v>5</v>
      </c>
      <c r="R123" s="3">
        <v>2</v>
      </c>
      <c r="S123" s="3">
        <v>1</v>
      </c>
      <c r="T123" s="3">
        <v>0</v>
      </c>
      <c r="U123" s="3">
        <v>3</v>
      </c>
      <c r="V123" s="3" t="s">
        <v>2619</v>
      </c>
      <c r="W123" s="3" t="s">
        <v>1458</v>
      </c>
      <c r="X123" s="3">
        <v>210</v>
      </c>
      <c r="Y123" s="3">
        <v>73</v>
      </c>
      <c r="Z123" s="3">
        <v>0.32380952380952382</v>
      </c>
      <c r="AA123" s="3">
        <v>0.38219895287958117</v>
      </c>
      <c r="AB123" s="3">
        <v>0.70600847668910505</v>
      </c>
      <c r="AC123" s="3" t="s">
        <v>26</v>
      </c>
      <c r="AD123" s="3" t="s">
        <v>1131</v>
      </c>
      <c r="AE123" s="3" t="s">
        <v>2003</v>
      </c>
      <c r="AF123" s="3">
        <v>50</v>
      </c>
      <c r="AG123" s="3">
        <v>9</v>
      </c>
      <c r="AH123" s="3" t="s">
        <v>2004</v>
      </c>
      <c r="AI123" s="3">
        <v>0</v>
      </c>
      <c r="AJ123" s="3">
        <v>262</v>
      </c>
      <c r="AK123" s="3">
        <v>6</v>
      </c>
      <c r="AL123" s="3">
        <v>19</v>
      </c>
      <c r="AM123" s="3">
        <v>735</v>
      </c>
      <c r="AN123" s="3">
        <v>120</v>
      </c>
      <c r="AO123" s="3">
        <v>0</v>
      </c>
      <c r="AP123" s="3">
        <v>0</v>
      </c>
      <c r="AQ123" s="3">
        <v>5009</v>
      </c>
    </row>
    <row r="124" spans="1:43" x14ac:dyDescent="0.25">
      <c r="A124" s="3" t="s">
        <v>1757</v>
      </c>
      <c r="B124" s="3">
        <v>2019</v>
      </c>
      <c r="C124" s="3">
        <v>1</v>
      </c>
      <c r="D124" s="3" t="s">
        <v>76</v>
      </c>
      <c r="E124" s="3" t="s">
        <v>35</v>
      </c>
      <c r="F124" s="3">
        <v>56</v>
      </c>
      <c r="G124" s="3">
        <v>147</v>
      </c>
      <c r="H124" s="3">
        <v>16</v>
      </c>
      <c r="I124" s="3">
        <v>31</v>
      </c>
      <c r="J124" s="3">
        <v>10</v>
      </c>
      <c r="K124" s="3">
        <v>3</v>
      </c>
      <c r="L124" s="3">
        <v>13</v>
      </c>
      <c r="M124" s="3">
        <v>0</v>
      </c>
      <c r="N124" s="3">
        <v>0</v>
      </c>
      <c r="O124" s="3">
        <v>10</v>
      </c>
      <c r="P124" s="3">
        <v>40</v>
      </c>
      <c r="Q124" s="3">
        <v>1</v>
      </c>
      <c r="R124" s="3">
        <v>1</v>
      </c>
      <c r="S124" s="3">
        <v>1</v>
      </c>
      <c r="T124" s="3">
        <v>0</v>
      </c>
      <c r="U124" s="3">
        <v>2</v>
      </c>
      <c r="V124" s="3" t="s">
        <v>2622</v>
      </c>
      <c r="W124" s="3" t="s">
        <v>1455</v>
      </c>
      <c r="X124" s="3">
        <v>159</v>
      </c>
      <c r="Y124" s="3">
        <v>53</v>
      </c>
      <c r="Z124" s="3">
        <v>0.26415094339622641</v>
      </c>
      <c r="AA124" s="3">
        <v>0.36054421768707484</v>
      </c>
      <c r="AB124" s="3">
        <v>0.62469516108330125</v>
      </c>
      <c r="AC124" s="3" t="s">
        <v>1773</v>
      </c>
      <c r="AD124" s="3" t="s">
        <v>862</v>
      </c>
      <c r="AE124" s="3" t="s">
        <v>2005</v>
      </c>
      <c r="AF124" s="3">
        <v>50</v>
      </c>
      <c r="AG124" s="3">
        <v>10</v>
      </c>
      <c r="AH124" s="3" t="s">
        <v>2006</v>
      </c>
      <c r="AI124" s="3">
        <v>0</v>
      </c>
      <c r="AJ124" s="3">
        <v>211</v>
      </c>
      <c r="AK124" s="3">
        <v>2</v>
      </c>
      <c r="AL124" s="3">
        <v>26</v>
      </c>
      <c r="AM124" s="3">
        <v>715</v>
      </c>
      <c r="AN124" s="3">
        <v>122</v>
      </c>
      <c r="AO124" s="3">
        <v>1</v>
      </c>
      <c r="AP124" s="3">
        <v>1</v>
      </c>
      <c r="AQ124" s="3">
        <v>5010</v>
      </c>
    </row>
    <row r="125" spans="1:43" x14ac:dyDescent="0.25">
      <c r="A125" s="3" t="s">
        <v>1572</v>
      </c>
      <c r="B125" s="3">
        <v>2019</v>
      </c>
      <c r="C125" s="3">
        <v>1</v>
      </c>
      <c r="D125" s="3" t="s">
        <v>76</v>
      </c>
      <c r="E125" s="3" t="s">
        <v>35</v>
      </c>
      <c r="F125" s="3">
        <v>65</v>
      </c>
      <c r="G125" s="3">
        <v>172</v>
      </c>
      <c r="H125" s="3">
        <v>15</v>
      </c>
      <c r="I125" s="3">
        <v>29</v>
      </c>
      <c r="J125" s="3">
        <v>7</v>
      </c>
      <c r="K125" s="3">
        <v>1</v>
      </c>
      <c r="L125" s="3">
        <v>24</v>
      </c>
      <c r="M125" s="3">
        <v>0</v>
      </c>
      <c r="N125" s="3">
        <v>0</v>
      </c>
      <c r="O125" s="3">
        <v>11</v>
      </c>
      <c r="P125" s="3">
        <v>60</v>
      </c>
      <c r="Q125" s="3">
        <v>0</v>
      </c>
      <c r="R125" s="3">
        <v>1</v>
      </c>
      <c r="S125" s="3">
        <v>0</v>
      </c>
      <c r="T125" s="3">
        <v>1</v>
      </c>
      <c r="U125" s="3">
        <v>4</v>
      </c>
      <c r="V125" s="3" t="s">
        <v>2620</v>
      </c>
      <c r="W125" s="3" t="s">
        <v>1455</v>
      </c>
      <c r="X125" s="3">
        <v>185</v>
      </c>
      <c r="Y125" s="3">
        <v>68</v>
      </c>
      <c r="Z125" s="3">
        <v>0.22162162162162163</v>
      </c>
      <c r="AA125" s="3">
        <v>0.39534883720930231</v>
      </c>
      <c r="AB125" s="3">
        <v>0.61697045883092394</v>
      </c>
      <c r="AC125" s="3" t="s">
        <v>26</v>
      </c>
      <c r="AD125" s="3" t="s">
        <v>2007</v>
      </c>
      <c r="AE125" s="3" t="s">
        <v>2008</v>
      </c>
      <c r="AF125" s="3">
        <v>50</v>
      </c>
      <c r="AG125" s="3">
        <v>11</v>
      </c>
      <c r="AH125" s="3" t="s">
        <v>2009</v>
      </c>
      <c r="AI125" s="3">
        <v>0</v>
      </c>
      <c r="AJ125" s="3">
        <v>169</v>
      </c>
      <c r="AK125" s="3">
        <v>10</v>
      </c>
      <c r="AL125" s="3">
        <v>31</v>
      </c>
      <c r="AM125" s="3">
        <v>754</v>
      </c>
      <c r="AN125" s="3">
        <v>120</v>
      </c>
      <c r="AO125" s="3">
        <v>1</v>
      </c>
      <c r="AP125" s="3">
        <v>0</v>
      </c>
      <c r="AQ125" s="3">
        <v>5011</v>
      </c>
    </row>
    <row r="126" spans="1:43" x14ac:dyDescent="0.25">
      <c r="A126" s="3" t="s">
        <v>1568</v>
      </c>
      <c r="B126" s="3">
        <v>2019</v>
      </c>
      <c r="C126" s="3">
        <v>1</v>
      </c>
      <c r="D126" s="3" t="s">
        <v>76</v>
      </c>
      <c r="E126" s="3" t="s">
        <v>35</v>
      </c>
      <c r="F126" s="3">
        <v>101</v>
      </c>
      <c r="G126" s="3">
        <v>303</v>
      </c>
      <c r="H126" s="3">
        <v>31</v>
      </c>
      <c r="I126" s="3">
        <v>73</v>
      </c>
      <c r="J126" s="3">
        <v>14</v>
      </c>
      <c r="K126" s="3">
        <v>0</v>
      </c>
      <c r="L126" s="3">
        <v>28</v>
      </c>
      <c r="M126" s="3">
        <v>0</v>
      </c>
      <c r="N126" s="3">
        <v>0</v>
      </c>
      <c r="O126" s="3">
        <v>23</v>
      </c>
      <c r="P126" s="3">
        <v>56</v>
      </c>
      <c r="Q126" s="3">
        <v>0</v>
      </c>
      <c r="R126" s="3">
        <v>2</v>
      </c>
      <c r="S126" s="3">
        <v>1</v>
      </c>
      <c r="T126" s="3">
        <v>3</v>
      </c>
      <c r="U126" s="3">
        <v>11</v>
      </c>
      <c r="V126" s="3" t="s">
        <v>2617</v>
      </c>
      <c r="W126" s="3" t="s">
        <v>1458</v>
      </c>
      <c r="X126" s="3">
        <v>332</v>
      </c>
      <c r="Y126" s="3">
        <v>93</v>
      </c>
      <c r="Z126" s="3">
        <v>0.29518072289156627</v>
      </c>
      <c r="AA126" s="3">
        <v>0.30693069306930693</v>
      </c>
      <c r="AB126" s="3">
        <v>0.60211141596087314</v>
      </c>
      <c r="AC126" s="3" t="s">
        <v>26</v>
      </c>
      <c r="AD126" s="3" t="s">
        <v>1229</v>
      </c>
      <c r="AE126" s="3" t="s">
        <v>1139</v>
      </c>
      <c r="AF126" s="3">
        <v>50</v>
      </c>
      <c r="AG126" s="3">
        <v>12</v>
      </c>
      <c r="AH126" s="3" t="s">
        <v>1140</v>
      </c>
      <c r="AI126" s="3">
        <v>0</v>
      </c>
      <c r="AJ126" s="3">
        <v>241</v>
      </c>
      <c r="AK126" s="3">
        <v>2</v>
      </c>
      <c r="AL126" s="3">
        <v>22</v>
      </c>
      <c r="AM126" s="3">
        <v>715</v>
      </c>
      <c r="AN126" s="3">
        <v>120</v>
      </c>
      <c r="AO126" s="3">
        <v>0</v>
      </c>
      <c r="AP126" s="3">
        <v>0</v>
      </c>
      <c r="AQ126" s="3">
        <v>5012</v>
      </c>
    </row>
    <row r="127" spans="1:43" x14ac:dyDescent="0.25">
      <c r="A127" s="3" t="s">
        <v>1571</v>
      </c>
      <c r="B127" s="3">
        <v>2019</v>
      </c>
      <c r="C127" s="3">
        <v>1</v>
      </c>
      <c r="D127" s="3" t="s">
        <v>76</v>
      </c>
      <c r="E127" s="3" t="s">
        <v>35</v>
      </c>
      <c r="F127" s="3">
        <v>71</v>
      </c>
      <c r="G127" s="3">
        <v>143</v>
      </c>
      <c r="H127" s="3">
        <v>18</v>
      </c>
      <c r="I127" s="3">
        <v>29</v>
      </c>
      <c r="J127" s="3">
        <v>7</v>
      </c>
      <c r="K127" s="3">
        <v>2</v>
      </c>
      <c r="L127" s="3">
        <v>19</v>
      </c>
      <c r="M127" s="3">
        <v>1</v>
      </c>
      <c r="N127" s="3">
        <v>1</v>
      </c>
      <c r="O127" s="3">
        <v>13</v>
      </c>
      <c r="P127" s="3">
        <v>36</v>
      </c>
      <c r="Q127" s="3">
        <v>0</v>
      </c>
      <c r="R127" s="3">
        <v>1</v>
      </c>
      <c r="S127" s="3">
        <v>0</v>
      </c>
      <c r="T127" s="3">
        <v>0</v>
      </c>
      <c r="U127" s="3">
        <v>0</v>
      </c>
      <c r="V127" s="3" t="s">
        <v>2623</v>
      </c>
      <c r="W127" s="3" t="s">
        <v>1456</v>
      </c>
      <c r="X127" s="3">
        <v>157</v>
      </c>
      <c r="Y127" s="3">
        <v>46</v>
      </c>
      <c r="Z127" s="3">
        <v>0.27388535031847133</v>
      </c>
      <c r="AA127" s="3">
        <v>0.32167832167832167</v>
      </c>
      <c r="AB127" s="3">
        <v>0.59556367199679294</v>
      </c>
      <c r="AC127" s="3" t="s">
        <v>26</v>
      </c>
      <c r="AD127" s="3" t="s">
        <v>1051</v>
      </c>
      <c r="AE127" s="3" t="s">
        <v>1254</v>
      </c>
      <c r="AF127" s="3">
        <v>50</v>
      </c>
      <c r="AG127" s="3">
        <v>13</v>
      </c>
      <c r="AH127" s="3" t="s">
        <v>2010</v>
      </c>
      <c r="AI127" s="3">
        <v>0</v>
      </c>
      <c r="AJ127" s="3">
        <v>203</v>
      </c>
      <c r="AK127" s="3">
        <v>2</v>
      </c>
      <c r="AL127" s="3">
        <v>27</v>
      </c>
      <c r="AM127" s="3">
        <v>715</v>
      </c>
      <c r="AN127" s="3">
        <v>122</v>
      </c>
      <c r="AO127" s="3">
        <v>2</v>
      </c>
      <c r="AP127" s="3">
        <v>0</v>
      </c>
      <c r="AQ127" s="3">
        <v>5013</v>
      </c>
    </row>
    <row r="128" spans="1:43" x14ac:dyDescent="0.25">
      <c r="A128" s="3" t="s">
        <v>1697</v>
      </c>
      <c r="B128" s="3">
        <v>2019</v>
      </c>
      <c r="C128" s="3">
        <v>1</v>
      </c>
      <c r="D128" s="3" t="s">
        <v>131</v>
      </c>
      <c r="E128" s="3" t="s">
        <v>35</v>
      </c>
      <c r="F128" s="3">
        <v>126</v>
      </c>
      <c r="G128" s="3">
        <v>458</v>
      </c>
      <c r="H128" s="3">
        <v>64</v>
      </c>
      <c r="I128" s="3">
        <v>118</v>
      </c>
      <c r="J128" s="3">
        <v>34</v>
      </c>
      <c r="K128" s="3">
        <v>4</v>
      </c>
      <c r="L128" s="3">
        <v>55</v>
      </c>
      <c r="M128" s="3">
        <v>15</v>
      </c>
      <c r="N128" s="3">
        <v>4</v>
      </c>
      <c r="O128" s="3">
        <v>34</v>
      </c>
      <c r="P128" s="3">
        <v>147</v>
      </c>
      <c r="Q128" s="3">
        <v>1</v>
      </c>
      <c r="R128" s="3">
        <v>5</v>
      </c>
      <c r="S128" s="3">
        <v>1</v>
      </c>
      <c r="T128" s="3">
        <v>2</v>
      </c>
      <c r="U128" s="3">
        <v>3</v>
      </c>
      <c r="V128" s="3" t="s">
        <v>2629</v>
      </c>
      <c r="W128" s="3" t="s">
        <v>1456</v>
      </c>
      <c r="X128" s="3">
        <v>500</v>
      </c>
      <c r="Y128" s="3">
        <v>217</v>
      </c>
      <c r="Z128" s="3">
        <v>0.314</v>
      </c>
      <c r="AA128" s="3">
        <v>0.47379912663755458</v>
      </c>
      <c r="AB128" s="3">
        <v>0.78779912663755458</v>
      </c>
      <c r="AC128" s="3" t="s">
        <v>26</v>
      </c>
      <c r="AD128" s="3" t="s">
        <v>717</v>
      </c>
      <c r="AE128" s="3" t="s">
        <v>2011</v>
      </c>
      <c r="AF128" s="3">
        <v>49</v>
      </c>
      <c r="AG128" s="3">
        <v>0</v>
      </c>
      <c r="AH128" s="3" t="s">
        <v>2011</v>
      </c>
      <c r="AI128" s="3">
        <v>0</v>
      </c>
      <c r="AJ128" s="3">
        <v>258</v>
      </c>
      <c r="AK128" s="3">
        <v>19</v>
      </c>
      <c r="AL128" s="3">
        <v>19</v>
      </c>
      <c r="AM128" s="3">
        <v>810</v>
      </c>
      <c r="AN128" s="3">
        <v>131</v>
      </c>
      <c r="AO128" s="3">
        <v>2</v>
      </c>
      <c r="AP128" s="3">
        <v>0</v>
      </c>
      <c r="AQ128" s="3">
        <v>4900</v>
      </c>
    </row>
    <row r="129" spans="1:43" x14ac:dyDescent="0.25">
      <c r="A129" s="3" t="s">
        <v>2637</v>
      </c>
      <c r="B129" s="3">
        <v>2019</v>
      </c>
      <c r="C129" s="3">
        <v>2</v>
      </c>
      <c r="D129" s="3" t="s">
        <v>131</v>
      </c>
      <c r="E129" s="3" t="s">
        <v>35</v>
      </c>
      <c r="F129" s="3">
        <v>34</v>
      </c>
      <c r="G129" s="3">
        <v>133</v>
      </c>
      <c r="H129" s="3">
        <v>13</v>
      </c>
      <c r="I129" s="3">
        <v>39</v>
      </c>
      <c r="J129" s="3">
        <v>10</v>
      </c>
      <c r="K129" s="3">
        <v>2</v>
      </c>
      <c r="L129" s="3">
        <v>34</v>
      </c>
      <c r="M129" s="3">
        <v>0</v>
      </c>
      <c r="N129" s="3">
        <v>0</v>
      </c>
      <c r="O129" s="3">
        <v>3</v>
      </c>
      <c r="P129" s="3">
        <v>33</v>
      </c>
      <c r="Q129" s="3">
        <v>0</v>
      </c>
      <c r="R129" s="3">
        <v>0</v>
      </c>
      <c r="S129" s="3">
        <v>0</v>
      </c>
      <c r="T129" s="3">
        <v>1</v>
      </c>
      <c r="U129" s="3">
        <v>1</v>
      </c>
      <c r="V129" s="3" t="s">
        <v>2638</v>
      </c>
      <c r="W129" s="3" t="s">
        <v>1456</v>
      </c>
      <c r="X129" s="3">
        <v>137</v>
      </c>
      <c r="Y129" s="3">
        <v>77</v>
      </c>
      <c r="Z129" s="3">
        <v>0.30656934306569344</v>
      </c>
      <c r="AA129" s="3">
        <v>0.57894736842105265</v>
      </c>
      <c r="AB129" s="3">
        <v>0.88551671148674616</v>
      </c>
      <c r="AC129" s="3" t="s">
        <v>6</v>
      </c>
      <c r="AD129" s="3" t="s">
        <v>2204</v>
      </c>
      <c r="AE129" s="3" t="s">
        <v>2944</v>
      </c>
      <c r="AF129" s="3">
        <v>49</v>
      </c>
      <c r="AG129" s="3">
        <v>1</v>
      </c>
      <c r="AH129" s="3" t="s">
        <v>2945</v>
      </c>
      <c r="AI129" s="3">
        <v>1</v>
      </c>
      <c r="AJ129" s="3">
        <v>293</v>
      </c>
      <c r="AK129" s="3">
        <v>8</v>
      </c>
      <c r="AL129" s="3">
        <v>13</v>
      </c>
      <c r="AM129" s="3">
        <v>768</v>
      </c>
      <c r="AN129" s="3">
        <v>121</v>
      </c>
      <c r="AO129" s="3">
        <v>2</v>
      </c>
      <c r="AP129" s="3">
        <v>0</v>
      </c>
      <c r="AQ129" s="3">
        <v>4901</v>
      </c>
    </row>
    <row r="130" spans="1:43" x14ac:dyDescent="0.25">
      <c r="A130" s="3" t="s">
        <v>1755</v>
      </c>
      <c r="B130" s="3">
        <v>2019</v>
      </c>
      <c r="C130" s="3">
        <v>1</v>
      </c>
      <c r="D130" s="3" t="s">
        <v>131</v>
      </c>
      <c r="E130" s="3" t="s">
        <v>35</v>
      </c>
      <c r="F130" s="3">
        <v>59</v>
      </c>
      <c r="G130" s="3">
        <v>219</v>
      </c>
      <c r="H130" s="3">
        <v>45</v>
      </c>
      <c r="I130" s="3">
        <v>56</v>
      </c>
      <c r="J130" s="3">
        <v>12</v>
      </c>
      <c r="K130" s="3">
        <v>1</v>
      </c>
      <c r="L130" s="3">
        <v>29</v>
      </c>
      <c r="M130" s="3">
        <v>2</v>
      </c>
      <c r="N130" s="3">
        <v>1</v>
      </c>
      <c r="O130" s="3">
        <v>43</v>
      </c>
      <c r="P130" s="3">
        <v>55</v>
      </c>
      <c r="Q130" s="3">
        <v>0</v>
      </c>
      <c r="R130" s="3">
        <v>0</v>
      </c>
      <c r="S130" s="3">
        <v>0</v>
      </c>
      <c r="T130" s="3">
        <v>0</v>
      </c>
      <c r="U130" s="3">
        <v>1</v>
      </c>
      <c r="V130" s="3" t="s">
        <v>2631</v>
      </c>
      <c r="W130" s="3" t="s">
        <v>1456</v>
      </c>
      <c r="X130" s="3">
        <v>262</v>
      </c>
      <c r="Y130" s="3">
        <v>100</v>
      </c>
      <c r="Z130" s="3">
        <v>0.37786259541984735</v>
      </c>
      <c r="AA130" s="3">
        <v>0.45662100456621002</v>
      </c>
      <c r="AB130" s="3">
        <v>0.83448359998605737</v>
      </c>
      <c r="AC130" s="3" t="s">
        <v>26</v>
      </c>
      <c r="AD130" s="3" t="s">
        <v>784</v>
      </c>
      <c r="AE130" s="3" t="s">
        <v>2012</v>
      </c>
      <c r="AF130" s="3">
        <v>49</v>
      </c>
      <c r="AG130" s="3">
        <v>2</v>
      </c>
      <c r="AH130" s="3" t="s">
        <v>2013</v>
      </c>
      <c r="AI130" s="3">
        <v>0</v>
      </c>
      <c r="AJ130" s="3">
        <v>256</v>
      </c>
      <c r="AK130" s="3">
        <v>10</v>
      </c>
      <c r="AL130" s="3">
        <v>20</v>
      </c>
      <c r="AM130" s="3">
        <v>764</v>
      </c>
      <c r="AN130" s="3">
        <v>122</v>
      </c>
      <c r="AO130" s="3">
        <v>2</v>
      </c>
      <c r="AP130" s="3">
        <v>0</v>
      </c>
      <c r="AQ130" s="3">
        <v>4902</v>
      </c>
    </row>
    <row r="131" spans="1:43" x14ac:dyDescent="0.25">
      <c r="A131" s="3" t="s">
        <v>1694</v>
      </c>
      <c r="B131" s="3">
        <v>2019</v>
      </c>
      <c r="C131" s="3">
        <v>1</v>
      </c>
      <c r="D131" s="3" t="s">
        <v>131</v>
      </c>
      <c r="E131" s="3" t="s">
        <v>35</v>
      </c>
      <c r="F131" s="3">
        <v>157</v>
      </c>
      <c r="G131" s="3">
        <v>573</v>
      </c>
      <c r="H131" s="3">
        <v>98</v>
      </c>
      <c r="I131" s="3">
        <v>149</v>
      </c>
      <c r="J131" s="3">
        <v>36</v>
      </c>
      <c r="K131" s="3">
        <v>1</v>
      </c>
      <c r="L131" s="3">
        <v>114</v>
      </c>
      <c r="M131" s="3">
        <v>15</v>
      </c>
      <c r="N131" s="3">
        <v>3</v>
      </c>
      <c r="O131" s="3">
        <v>99</v>
      </c>
      <c r="P131" s="3">
        <v>178</v>
      </c>
      <c r="Q131" s="3">
        <v>11</v>
      </c>
      <c r="R131" s="3">
        <v>6</v>
      </c>
      <c r="S131" s="3">
        <v>0</v>
      </c>
      <c r="T131" s="3">
        <v>4</v>
      </c>
      <c r="U131" s="3">
        <v>10</v>
      </c>
      <c r="V131" s="3" t="s">
        <v>2625</v>
      </c>
      <c r="W131" s="3" t="s">
        <v>1456</v>
      </c>
      <c r="X131" s="3">
        <v>682</v>
      </c>
      <c r="Y131" s="3">
        <v>292</v>
      </c>
      <c r="Z131" s="3">
        <v>0.37243401759530792</v>
      </c>
      <c r="AA131" s="3">
        <v>0.50959860383944156</v>
      </c>
      <c r="AB131" s="3">
        <v>0.88203262143474948</v>
      </c>
      <c r="AC131" s="3" t="s">
        <v>6</v>
      </c>
      <c r="AD131" s="3" t="s">
        <v>2016</v>
      </c>
      <c r="AE131" s="3" t="s">
        <v>1102</v>
      </c>
      <c r="AF131" s="3">
        <v>49</v>
      </c>
      <c r="AG131" s="3">
        <v>3</v>
      </c>
      <c r="AH131" s="3" t="s">
        <v>2017</v>
      </c>
      <c r="AI131" s="3">
        <v>1</v>
      </c>
      <c r="AJ131" s="3">
        <v>260</v>
      </c>
      <c r="AK131" s="3">
        <v>35</v>
      </c>
      <c r="AL131" s="3">
        <v>19</v>
      </c>
      <c r="AM131" s="3">
        <v>894</v>
      </c>
      <c r="AN131" s="3">
        <v>130</v>
      </c>
      <c r="AO131" s="3">
        <v>2</v>
      </c>
      <c r="AP131" s="3">
        <v>0</v>
      </c>
      <c r="AQ131" s="3">
        <v>4903</v>
      </c>
    </row>
    <row r="132" spans="1:43" x14ac:dyDescent="0.25">
      <c r="A132" s="3" t="s">
        <v>1695</v>
      </c>
      <c r="B132" s="3">
        <v>2019</v>
      </c>
      <c r="C132" s="3">
        <v>1</v>
      </c>
      <c r="D132" s="3" t="s">
        <v>131</v>
      </c>
      <c r="E132" s="3" t="s">
        <v>35</v>
      </c>
      <c r="F132" s="3">
        <v>145</v>
      </c>
      <c r="G132" s="3">
        <v>538</v>
      </c>
      <c r="H132" s="3">
        <v>92</v>
      </c>
      <c r="I132" s="3">
        <v>148</v>
      </c>
      <c r="J132" s="3">
        <v>36</v>
      </c>
      <c r="K132" s="3">
        <v>3</v>
      </c>
      <c r="L132" s="3">
        <v>83</v>
      </c>
      <c r="M132" s="3">
        <v>9</v>
      </c>
      <c r="N132" s="3">
        <v>1</v>
      </c>
      <c r="O132" s="3">
        <v>41</v>
      </c>
      <c r="P132" s="3">
        <v>123</v>
      </c>
      <c r="Q132" s="3">
        <v>2</v>
      </c>
      <c r="R132" s="3">
        <v>5</v>
      </c>
      <c r="S132" s="3">
        <v>0</v>
      </c>
      <c r="T132" s="3">
        <v>8</v>
      </c>
      <c r="U132" s="3">
        <v>12</v>
      </c>
      <c r="V132" s="3" t="s">
        <v>2628</v>
      </c>
      <c r="W132" s="3" t="s">
        <v>1458</v>
      </c>
      <c r="X132" s="3">
        <v>592</v>
      </c>
      <c r="Y132" s="3">
        <v>265</v>
      </c>
      <c r="Z132" s="3">
        <v>0.32770270270270269</v>
      </c>
      <c r="AA132" s="3">
        <v>0.49256505576208176</v>
      </c>
      <c r="AB132" s="3">
        <v>0.82026775846478439</v>
      </c>
      <c r="AC132" s="3" t="s">
        <v>26</v>
      </c>
      <c r="AD132" s="3" t="s">
        <v>2014</v>
      </c>
      <c r="AE132" s="3" t="s">
        <v>2015</v>
      </c>
      <c r="AF132" s="3">
        <v>49</v>
      </c>
      <c r="AG132" s="3">
        <v>4</v>
      </c>
      <c r="AH132" s="3" t="s">
        <v>2015</v>
      </c>
      <c r="AI132" s="3">
        <v>0</v>
      </c>
      <c r="AJ132" s="3">
        <v>275</v>
      </c>
      <c r="AK132" s="3">
        <v>25</v>
      </c>
      <c r="AL132" s="3">
        <v>16</v>
      </c>
      <c r="AM132" s="3">
        <v>842</v>
      </c>
      <c r="AN132" s="3">
        <v>128</v>
      </c>
      <c r="AO132" s="3">
        <v>0</v>
      </c>
      <c r="AP132" s="3">
        <v>0</v>
      </c>
      <c r="AQ132" s="3">
        <v>4904</v>
      </c>
    </row>
    <row r="133" spans="1:43" x14ac:dyDescent="0.25">
      <c r="A133" s="3" t="s">
        <v>1693</v>
      </c>
      <c r="B133" s="3">
        <v>2019</v>
      </c>
      <c r="C133" s="3">
        <v>1</v>
      </c>
      <c r="D133" s="3" t="s">
        <v>131</v>
      </c>
      <c r="E133" s="3" t="s">
        <v>35</v>
      </c>
      <c r="F133" s="3">
        <v>160</v>
      </c>
      <c r="G133" s="3">
        <v>570</v>
      </c>
      <c r="H133" s="3">
        <v>86</v>
      </c>
      <c r="I133" s="3">
        <v>129</v>
      </c>
      <c r="J133" s="3">
        <v>33</v>
      </c>
      <c r="K133" s="3">
        <v>5</v>
      </c>
      <c r="L133" s="3">
        <v>85</v>
      </c>
      <c r="M133" s="3">
        <v>2</v>
      </c>
      <c r="N133" s="3">
        <v>2</v>
      </c>
      <c r="O133" s="3">
        <v>116</v>
      </c>
      <c r="P133" s="3">
        <v>173</v>
      </c>
      <c r="Q133" s="3">
        <v>6</v>
      </c>
      <c r="R133" s="3">
        <v>11</v>
      </c>
      <c r="S133" s="3">
        <v>0</v>
      </c>
      <c r="T133" s="3">
        <v>6</v>
      </c>
      <c r="U133" s="3">
        <v>10</v>
      </c>
      <c r="V133" s="3" t="s">
        <v>2624</v>
      </c>
      <c r="W133" s="3" t="s">
        <v>1455</v>
      </c>
      <c r="X133" s="3">
        <v>703</v>
      </c>
      <c r="Y133" s="3">
        <v>259</v>
      </c>
      <c r="Z133" s="3">
        <v>0.36415362731152207</v>
      </c>
      <c r="AA133" s="3">
        <v>0.45438596491228073</v>
      </c>
      <c r="AB133" s="3">
        <v>0.81853959222380279</v>
      </c>
      <c r="AC133" s="3" t="s">
        <v>26</v>
      </c>
      <c r="AD133" s="3" t="s">
        <v>2018</v>
      </c>
      <c r="AE133" s="3" t="s">
        <v>2019</v>
      </c>
      <c r="AF133" s="3">
        <v>49</v>
      </c>
      <c r="AG133" s="3">
        <v>5</v>
      </c>
      <c r="AH133" s="3" t="s">
        <v>2019</v>
      </c>
      <c r="AI133" s="3">
        <v>0</v>
      </c>
      <c r="AJ133" s="3">
        <v>226</v>
      </c>
      <c r="AK133" s="3">
        <v>29</v>
      </c>
      <c r="AL133" s="3">
        <v>24</v>
      </c>
      <c r="AM133" s="3">
        <v>857</v>
      </c>
      <c r="AN133" s="3">
        <v>124</v>
      </c>
      <c r="AO133" s="3">
        <v>1</v>
      </c>
      <c r="AP133" s="3">
        <v>0</v>
      </c>
      <c r="AQ133" s="3">
        <v>4905</v>
      </c>
    </row>
    <row r="134" spans="1:43" x14ac:dyDescent="0.25">
      <c r="A134" s="3" t="s">
        <v>1753</v>
      </c>
      <c r="B134" s="3">
        <v>2019</v>
      </c>
      <c r="C134" s="3">
        <v>2</v>
      </c>
      <c r="D134" s="3" t="s">
        <v>131</v>
      </c>
      <c r="E134" s="3" t="s">
        <v>35</v>
      </c>
      <c r="F134" s="3">
        <v>51</v>
      </c>
      <c r="G134" s="3">
        <v>145</v>
      </c>
      <c r="H134" s="3">
        <v>16</v>
      </c>
      <c r="I134" s="3">
        <v>32</v>
      </c>
      <c r="J134" s="3">
        <v>6</v>
      </c>
      <c r="K134" s="3">
        <v>0</v>
      </c>
      <c r="L134" s="3">
        <v>31</v>
      </c>
      <c r="M134" s="3">
        <v>0</v>
      </c>
      <c r="N134" s="3">
        <v>0</v>
      </c>
      <c r="O134" s="3">
        <v>3</v>
      </c>
      <c r="P134" s="3">
        <v>29</v>
      </c>
      <c r="Q134" s="3">
        <v>0</v>
      </c>
      <c r="R134" s="3">
        <v>0</v>
      </c>
      <c r="S134" s="3">
        <v>0</v>
      </c>
      <c r="T134" s="3">
        <v>1</v>
      </c>
      <c r="U134" s="3">
        <v>4</v>
      </c>
      <c r="V134" s="3" t="s">
        <v>2634</v>
      </c>
      <c r="W134" s="3" t="s">
        <v>1456</v>
      </c>
      <c r="X134" s="3">
        <v>149</v>
      </c>
      <c r="Y134" s="3">
        <v>74</v>
      </c>
      <c r="Z134" s="3">
        <v>0.2348993288590604</v>
      </c>
      <c r="AA134" s="3">
        <v>0.51034482758620692</v>
      </c>
      <c r="AB134" s="3">
        <v>0.74524415644526731</v>
      </c>
      <c r="AC134" s="3" t="s">
        <v>6</v>
      </c>
      <c r="AD134" s="3" t="s">
        <v>2020</v>
      </c>
      <c r="AE134" s="3" t="s">
        <v>2021</v>
      </c>
      <c r="AF134" s="3">
        <v>49</v>
      </c>
      <c r="AG134" s="3">
        <v>6</v>
      </c>
      <c r="AH134" s="3" t="s">
        <v>2022</v>
      </c>
      <c r="AI134" s="3">
        <v>1</v>
      </c>
      <c r="AJ134" s="3">
        <v>221</v>
      </c>
      <c r="AK134" s="3">
        <v>12</v>
      </c>
      <c r="AL134" s="3">
        <v>25</v>
      </c>
      <c r="AM134" s="3">
        <v>780</v>
      </c>
      <c r="AN134" s="3">
        <v>120</v>
      </c>
      <c r="AO134" s="3">
        <v>2</v>
      </c>
      <c r="AP134" s="3">
        <v>0</v>
      </c>
      <c r="AQ134" s="3">
        <v>4906</v>
      </c>
    </row>
    <row r="135" spans="1:43" x14ac:dyDescent="0.25">
      <c r="A135" s="3" t="s">
        <v>1696</v>
      </c>
      <c r="B135" s="3">
        <v>2019</v>
      </c>
      <c r="C135" s="3">
        <v>1</v>
      </c>
      <c r="D135" s="3" t="s">
        <v>131</v>
      </c>
      <c r="E135" s="3" t="s">
        <v>35</v>
      </c>
      <c r="F135" s="3">
        <v>144</v>
      </c>
      <c r="G135" s="3">
        <v>576</v>
      </c>
      <c r="H135" s="3">
        <v>79</v>
      </c>
      <c r="I135" s="3">
        <v>161</v>
      </c>
      <c r="J135" s="3">
        <v>37</v>
      </c>
      <c r="K135" s="3">
        <v>4</v>
      </c>
      <c r="L135" s="3">
        <v>60</v>
      </c>
      <c r="M135" s="3">
        <v>10</v>
      </c>
      <c r="N135" s="3">
        <v>2</v>
      </c>
      <c r="O135" s="3">
        <v>30</v>
      </c>
      <c r="P135" s="3">
        <v>73</v>
      </c>
      <c r="Q135" s="3">
        <v>1</v>
      </c>
      <c r="R135" s="3">
        <v>8</v>
      </c>
      <c r="S135" s="3">
        <v>1</v>
      </c>
      <c r="T135" s="3">
        <v>3</v>
      </c>
      <c r="U135" s="3">
        <v>11</v>
      </c>
      <c r="V135" s="3" t="s">
        <v>2627</v>
      </c>
      <c r="W135" s="3" t="s">
        <v>1455</v>
      </c>
      <c r="X135" s="3">
        <v>618</v>
      </c>
      <c r="Y135" s="3">
        <v>242</v>
      </c>
      <c r="Z135" s="3">
        <v>0.32200647249190939</v>
      </c>
      <c r="AA135" s="3">
        <v>0.4201388888888889</v>
      </c>
      <c r="AB135" s="3">
        <v>0.74214536138079823</v>
      </c>
      <c r="AC135" s="3" t="s">
        <v>26</v>
      </c>
      <c r="AD135" s="3" t="s">
        <v>2023</v>
      </c>
      <c r="AE135" s="3" t="s">
        <v>2024</v>
      </c>
      <c r="AF135" s="3">
        <v>49</v>
      </c>
      <c r="AG135" s="3">
        <v>7</v>
      </c>
      <c r="AH135" s="3" t="s">
        <v>2025</v>
      </c>
      <c r="AI135" s="3">
        <v>0</v>
      </c>
      <c r="AJ135" s="3">
        <v>280</v>
      </c>
      <c r="AK135" s="3">
        <v>12</v>
      </c>
      <c r="AL135" s="3">
        <v>16</v>
      </c>
      <c r="AM135" s="3">
        <v>769</v>
      </c>
      <c r="AN135" s="3">
        <v>128</v>
      </c>
      <c r="AO135" s="3">
        <v>1</v>
      </c>
      <c r="AP135" s="3">
        <v>0</v>
      </c>
      <c r="AQ135" s="3">
        <v>4907</v>
      </c>
    </row>
    <row r="136" spans="1:43" x14ac:dyDescent="0.25">
      <c r="A136" s="3" t="s">
        <v>1692</v>
      </c>
      <c r="B136" s="3">
        <v>2019</v>
      </c>
      <c r="C136" s="3">
        <v>1</v>
      </c>
      <c r="D136" s="3" t="s">
        <v>131</v>
      </c>
      <c r="E136" s="3" t="s">
        <v>35</v>
      </c>
      <c r="F136" s="3">
        <v>161</v>
      </c>
      <c r="G136" s="3">
        <v>612</v>
      </c>
      <c r="H136" s="3">
        <v>77</v>
      </c>
      <c r="I136" s="3">
        <v>171</v>
      </c>
      <c r="J136" s="3">
        <v>31</v>
      </c>
      <c r="K136" s="3">
        <v>3</v>
      </c>
      <c r="L136" s="3">
        <v>71</v>
      </c>
      <c r="M136" s="3">
        <v>9</v>
      </c>
      <c r="N136" s="3">
        <v>2</v>
      </c>
      <c r="O136" s="3">
        <v>45</v>
      </c>
      <c r="P136" s="3">
        <v>100</v>
      </c>
      <c r="Q136" s="3">
        <v>4</v>
      </c>
      <c r="R136" s="3">
        <v>6</v>
      </c>
      <c r="S136" s="3">
        <v>0</v>
      </c>
      <c r="T136" s="3">
        <v>4</v>
      </c>
      <c r="U136" s="3">
        <v>9</v>
      </c>
      <c r="V136" s="3" t="s">
        <v>2626</v>
      </c>
      <c r="W136" s="3" t="s">
        <v>1455</v>
      </c>
      <c r="X136" s="3">
        <v>667</v>
      </c>
      <c r="Y136" s="3">
        <v>250</v>
      </c>
      <c r="Z136" s="3">
        <v>0.33283358320839579</v>
      </c>
      <c r="AA136" s="3">
        <v>0.40849673202614378</v>
      </c>
      <c r="AB136" s="3">
        <v>0.74133031523453963</v>
      </c>
      <c r="AC136" s="3" t="s">
        <v>1773</v>
      </c>
      <c r="AD136" s="3" t="s">
        <v>2026</v>
      </c>
      <c r="AE136" s="3" t="s">
        <v>1060</v>
      </c>
      <c r="AF136" s="3">
        <v>49</v>
      </c>
      <c r="AG136" s="3">
        <v>8</v>
      </c>
      <c r="AH136" s="3" t="s">
        <v>1061</v>
      </c>
      <c r="AI136" s="3">
        <v>0</v>
      </c>
      <c r="AJ136" s="3">
        <v>279</v>
      </c>
      <c r="AK136" s="3">
        <v>14</v>
      </c>
      <c r="AL136" s="3">
        <v>16</v>
      </c>
      <c r="AM136" s="3">
        <v>777</v>
      </c>
      <c r="AN136" s="3">
        <v>127</v>
      </c>
      <c r="AO136" s="3">
        <v>1</v>
      </c>
      <c r="AP136" s="3">
        <v>1</v>
      </c>
      <c r="AQ136" s="3">
        <v>4908</v>
      </c>
    </row>
    <row r="137" spans="1:43" x14ac:dyDescent="0.25">
      <c r="A137" s="3" t="s">
        <v>1700</v>
      </c>
      <c r="B137" s="3">
        <v>2019</v>
      </c>
      <c r="C137" s="3">
        <v>1</v>
      </c>
      <c r="D137" s="3" t="s">
        <v>131</v>
      </c>
      <c r="E137" s="3" t="s">
        <v>35</v>
      </c>
      <c r="F137" s="3">
        <v>67</v>
      </c>
      <c r="G137" s="3">
        <v>222</v>
      </c>
      <c r="H137" s="3">
        <v>30</v>
      </c>
      <c r="I137" s="3">
        <v>59</v>
      </c>
      <c r="J137" s="3">
        <v>14</v>
      </c>
      <c r="K137" s="3">
        <v>0</v>
      </c>
      <c r="L137" s="3">
        <v>26</v>
      </c>
      <c r="M137" s="3">
        <v>4</v>
      </c>
      <c r="N137" s="3">
        <v>0</v>
      </c>
      <c r="O137" s="3">
        <v>14</v>
      </c>
      <c r="P137" s="3">
        <v>60</v>
      </c>
      <c r="Q137" s="3">
        <v>1</v>
      </c>
      <c r="R137" s="3">
        <v>5</v>
      </c>
      <c r="S137" s="3">
        <v>1</v>
      </c>
      <c r="T137" s="3">
        <v>0</v>
      </c>
      <c r="U137" s="3">
        <v>7</v>
      </c>
      <c r="V137" s="3" t="s">
        <v>2632</v>
      </c>
      <c r="W137" s="3" t="s">
        <v>1456</v>
      </c>
      <c r="X137" s="3">
        <v>242</v>
      </c>
      <c r="Y137" s="3">
        <v>88</v>
      </c>
      <c r="Z137" s="3">
        <v>0.32231404958677684</v>
      </c>
      <c r="AA137" s="3">
        <v>0.3963963963963964</v>
      </c>
      <c r="AB137" s="3">
        <v>0.71871044598317324</v>
      </c>
      <c r="AC137" s="3" t="s">
        <v>6</v>
      </c>
      <c r="AD137" s="3" t="s">
        <v>905</v>
      </c>
      <c r="AE137" s="3" t="s">
        <v>2027</v>
      </c>
      <c r="AF137" s="3">
        <v>49</v>
      </c>
      <c r="AG137" s="3">
        <v>9</v>
      </c>
      <c r="AH137" s="3" t="s">
        <v>2027</v>
      </c>
      <c r="AI137" s="3">
        <v>1</v>
      </c>
      <c r="AJ137" s="3">
        <v>266</v>
      </c>
      <c r="AK137" s="3">
        <v>5</v>
      </c>
      <c r="AL137" s="3">
        <v>18</v>
      </c>
      <c r="AM137" s="3">
        <v>730</v>
      </c>
      <c r="AN137" s="3">
        <v>123</v>
      </c>
      <c r="AO137" s="3">
        <v>2</v>
      </c>
      <c r="AP137" s="3">
        <v>0</v>
      </c>
      <c r="AQ137" s="3">
        <v>4909</v>
      </c>
    </row>
    <row r="138" spans="1:43" x14ac:dyDescent="0.25">
      <c r="A138" s="3" t="s">
        <v>1765</v>
      </c>
      <c r="B138" s="3">
        <v>2019</v>
      </c>
      <c r="C138" s="3">
        <v>1</v>
      </c>
      <c r="D138" s="3" t="s">
        <v>131</v>
      </c>
      <c r="E138" s="3" t="s">
        <v>35</v>
      </c>
      <c r="F138" s="3">
        <v>76</v>
      </c>
      <c r="G138" s="3">
        <v>112</v>
      </c>
      <c r="H138" s="3">
        <v>24</v>
      </c>
      <c r="I138" s="3">
        <v>25</v>
      </c>
      <c r="J138" s="3">
        <v>5</v>
      </c>
      <c r="K138" s="3">
        <v>0</v>
      </c>
      <c r="L138" s="3">
        <v>12</v>
      </c>
      <c r="M138" s="3">
        <v>1</v>
      </c>
      <c r="N138" s="3">
        <v>1</v>
      </c>
      <c r="O138" s="3">
        <v>19</v>
      </c>
      <c r="P138" s="3">
        <v>41</v>
      </c>
      <c r="Q138" s="3">
        <v>0</v>
      </c>
      <c r="R138" s="3">
        <v>3</v>
      </c>
      <c r="S138" s="3">
        <v>4</v>
      </c>
      <c r="T138" s="3">
        <v>1</v>
      </c>
      <c r="U138" s="3">
        <v>2</v>
      </c>
      <c r="V138" s="3" t="s">
        <v>2636</v>
      </c>
      <c r="W138" s="3" t="s">
        <v>1455</v>
      </c>
      <c r="X138" s="3">
        <v>139</v>
      </c>
      <c r="Y138" s="3">
        <v>42</v>
      </c>
      <c r="Z138" s="3">
        <v>0.33812949640287771</v>
      </c>
      <c r="AA138" s="3">
        <v>0.375</v>
      </c>
      <c r="AB138" s="3">
        <v>0.71312949640287771</v>
      </c>
      <c r="AC138" s="3" t="s">
        <v>26</v>
      </c>
      <c r="AD138" s="3" t="s">
        <v>773</v>
      </c>
      <c r="AE138" s="3" t="s">
        <v>808</v>
      </c>
      <c r="AF138" s="3">
        <v>49</v>
      </c>
      <c r="AG138" s="3">
        <v>10</v>
      </c>
      <c r="AH138" s="3" t="s">
        <v>809</v>
      </c>
      <c r="AI138" s="3">
        <v>0</v>
      </c>
      <c r="AJ138" s="3">
        <v>223</v>
      </c>
      <c r="AK138" s="3">
        <v>4</v>
      </c>
      <c r="AL138" s="3">
        <v>25</v>
      </c>
      <c r="AM138" s="3">
        <v>725</v>
      </c>
      <c r="AN138" s="3">
        <v>120</v>
      </c>
      <c r="AO138" s="3">
        <v>1</v>
      </c>
      <c r="AP138" s="3">
        <v>0</v>
      </c>
      <c r="AQ138" s="3">
        <v>4910</v>
      </c>
    </row>
    <row r="139" spans="1:43" x14ac:dyDescent="0.25">
      <c r="A139" s="3" t="s">
        <v>1698</v>
      </c>
      <c r="B139" s="3">
        <v>2019</v>
      </c>
      <c r="C139" s="3">
        <v>1</v>
      </c>
      <c r="D139" s="3" t="s">
        <v>131</v>
      </c>
      <c r="E139" s="3" t="s">
        <v>35</v>
      </c>
      <c r="F139" s="3">
        <v>123</v>
      </c>
      <c r="G139" s="3">
        <v>389</v>
      </c>
      <c r="H139" s="3">
        <v>48</v>
      </c>
      <c r="I139" s="3">
        <v>91</v>
      </c>
      <c r="J139" s="3">
        <v>17</v>
      </c>
      <c r="K139" s="3">
        <v>0</v>
      </c>
      <c r="L139" s="3">
        <v>56</v>
      </c>
      <c r="M139" s="3">
        <v>0</v>
      </c>
      <c r="N139" s="3">
        <v>0</v>
      </c>
      <c r="O139" s="3">
        <v>36</v>
      </c>
      <c r="P139" s="3">
        <v>61</v>
      </c>
      <c r="Q139" s="3">
        <v>19</v>
      </c>
      <c r="R139" s="3">
        <v>0</v>
      </c>
      <c r="S139" s="3">
        <v>0</v>
      </c>
      <c r="T139" s="3">
        <v>3</v>
      </c>
      <c r="U139" s="3">
        <v>14</v>
      </c>
      <c r="V139" s="3" t="s">
        <v>2630</v>
      </c>
      <c r="W139" s="3" t="s">
        <v>1455</v>
      </c>
      <c r="X139" s="3">
        <v>428</v>
      </c>
      <c r="Y139" s="3">
        <v>159</v>
      </c>
      <c r="Z139" s="3">
        <v>0.29672897196261683</v>
      </c>
      <c r="AA139" s="3">
        <v>0.40874035989717222</v>
      </c>
      <c r="AB139" s="3">
        <v>0.70546933185978911</v>
      </c>
      <c r="AC139" s="3" t="s">
        <v>26</v>
      </c>
      <c r="AD139" s="3" t="s">
        <v>2028</v>
      </c>
      <c r="AE139" s="3" t="s">
        <v>2029</v>
      </c>
      <c r="AF139" s="3">
        <v>49</v>
      </c>
      <c r="AG139" s="3">
        <v>11</v>
      </c>
      <c r="AH139" s="3" t="s">
        <v>2030</v>
      </c>
      <c r="AI139" s="3">
        <v>0</v>
      </c>
      <c r="AJ139" s="3">
        <v>234</v>
      </c>
      <c r="AK139" s="3">
        <v>17</v>
      </c>
      <c r="AL139" s="3">
        <v>23</v>
      </c>
      <c r="AM139" s="3">
        <v>792</v>
      </c>
      <c r="AN139" s="3">
        <v>120</v>
      </c>
      <c r="AO139" s="3">
        <v>1</v>
      </c>
      <c r="AP139" s="3">
        <v>0</v>
      </c>
      <c r="AQ139" s="3">
        <v>4911</v>
      </c>
    </row>
    <row r="140" spans="1:43" x14ac:dyDescent="0.25">
      <c r="A140" s="3" t="s">
        <v>1699</v>
      </c>
      <c r="B140" s="3">
        <v>2019</v>
      </c>
      <c r="C140" s="3">
        <v>1</v>
      </c>
      <c r="D140" s="3" t="s">
        <v>131</v>
      </c>
      <c r="E140" s="3" t="s">
        <v>35</v>
      </c>
      <c r="F140" s="3">
        <v>74</v>
      </c>
      <c r="G140" s="3">
        <v>136</v>
      </c>
      <c r="H140" s="3">
        <v>12</v>
      </c>
      <c r="I140" s="3">
        <v>29</v>
      </c>
      <c r="J140" s="3">
        <v>9</v>
      </c>
      <c r="K140" s="3">
        <v>0</v>
      </c>
      <c r="L140" s="3">
        <v>8</v>
      </c>
      <c r="M140" s="3">
        <v>0</v>
      </c>
      <c r="N140" s="3">
        <v>0</v>
      </c>
      <c r="O140" s="3">
        <v>18</v>
      </c>
      <c r="P140" s="3">
        <v>51</v>
      </c>
      <c r="Q140" s="3">
        <v>2</v>
      </c>
      <c r="R140" s="3">
        <v>3</v>
      </c>
      <c r="S140" s="3">
        <v>3</v>
      </c>
      <c r="T140" s="3">
        <v>0</v>
      </c>
      <c r="U140" s="3">
        <v>2</v>
      </c>
      <c r="V140" s="3" t="s">
        <v>2633</v>
      </c>
      <c r="W140" s="3" t="s">
        <v>1458</v>
      </c>
      <c r="X140" s="3">
        <v>160</v>
      </c>
      <c r="Y140" s="3">
        <v>44</v>
      </c>
      <c r="Z140" s="3">
        <v>0.3125</v>
      </c>
      <c r="AA140" s="3">
        <v>0.3235294117647059</v>
      </c>
      <c r="AB140" s="3">
        <v>0.63602941176470584</v>
      </c>
      <c r="AC140" s="3" t="s">
        <v>1773</v>
      </c>
      <c r="AD140" s="3" t="s">
        <v>784</v>
      </c>
      <c r="AE140" s="3" t="s">
        <v>2031</v>
      </c>
      <c r="AF140" s="3">
        <v>49</v>
      </c>
      <c r="AG140" s="3">
        <v>12</v>
      </c>
      <c r="AH140" s="3" t="s">
        <v>2032</v>
      </c>
      <c r="AI140" s="3">
        <v>0</v>
      </c>
      <c r="AJ140" s="3">
        <v>213</v>
      </c>
      <c r="AK140" s="3">
        <v>2</v>
      </c>
      <c r="AL140" s="3">
        <v>26</v>
      </c>
      <c r="AM140" s="3">
        <v>715</v>
      </c>
      <c r="AN140" s="3">
        <v>120</v>
      </c>
      <c r="AO140" s="3">
        <v>0</v>
      </c>
      <c r="AP140" s="3">
        <v>1</v>
      </c>
      <c r="AQ140" s="3">
        <v>4912</v>
      </c>
    </row>
    <row r="141" spans="1:43" x14ac:dyDescent="0.25">
      <c r="A141" s="3" t="s">
        <v>1754</v>
      </c>
      <c r="B141" s="3">
        <v>2019</v>
      </c>
      <c r="C141" s="3">
        <v>1</v>
      </c>
      <c r="D141" s="3" t="s">
        <v>131</v>
      </c>
      <c r="E141" s="3" t="s">
        <v>35</v>
      </c>
      <c r="F141" s="3">
        <v>39</v>
      </c>
      <c r="G141" s="3">
        <v>126</v>
      </c>
      <c r="H141" s="3">
        <v>12</v>
      </c>
      <c r="I141" s="3">
        <v>28</v>
      </c>
      <c r="J141" s="3">
        <v>10</v>
      </c>
      <c r="K141" s="3">
        <v>1</v>
      </c>
      <c r="L141" s="3">
        <v>16</v>
      </c>
      <c r="M141" s="3">
        <v>2</v>
      </c>
      <c r="N141" s="3">
        <v>2</v>
      </c>
      <c r="O141" s="3">
        <v>11</v>
      </c>
      <c r="P141" s="3">
        <v>33</v>
      </c>
      <c r="Q141" s="3">
        <v>0</v>
      </c>
      <c r="R141" s="3">
        <v>1</v>
      </c>
      <c r="S141" s="3">
        <v>0</v>
      </c>
      <c r="T141" s="3">
        <v>1</v>
      </c>
      <c r="U141" s="3">
        <v>0</v>
      </c>
      <c r="V141" s="3" t="s">
        <v>2635</v>
      </c>
      <c r="W141" s="3" t="s">
        <v>1456</v>
      </c>
      <c r="X141" s="3">
        <v>139</v>
      </c>
      <c r="Y141" s="3">
        <v>43</v>
      </c>
      <c r="Z141" s="3">
        <v>0.28776978417266186</v>
      </c>
      <c r="AA141" s="3">
        <v>0.34126984126984128</v>
      </c>
      <c r="AB141" s="3">
        <v>0.62903962544250314</v>
      </c>
      <c r="AC141" s="3" t="s">
        <v>6</v>
      </c>
      <c r="AD141" s="3" t="s">
        <v>2033</v>
      </c>
      <c r="AE141" s="3" t="s">
        <v>2034</v>
      </c>
      <c r="AF141" s="3">
        <v>49</v>
      </c>
      <c r="AG141" s="3">
        <v>13</v>
      </c>
      <c r="AH141" s="3" t="s">
        <v>2034</v>
      </c>
      <c r="AI141" s="3">
        <v>1</v>
      </c>
      <c r="AJ141" s="3">
        <v>222</v>
      </c>
      <c r="AK141" s="3">
        <v>1</v>
      </c>
      <c r="AL141" s="3">
        <v>25</v>
      </c>
      <c r="AM141" s="3">
        <v>710</v>
      </c>
      <c r="AN141" s="3">
        <v>122</v>
      </c>
      <c r="AO141" s="3">
        <v>2</v>
      </c>
      <c r="AP141" s="3">
        <v>0</v>
      </c>
      <c r="AQ141" s="3">
        <v>4913</v>
      </c>
    </row>
    <row r="142" spans="1:43" x14ac:dyDescent="0.25">
      <c r="A142" s="3" t="s">
        <v>1709</v>
      </c>
      <c r="B142" s="3">
        <v>2019</v>
      </c>
      <c r="C142" s="3">
        <v>1</v>
      </c>
      <c r="D142" s="3" t="s">
        <v>146</v>
      </c>
      <c r="E142" s="3" t="s">
        <v>41</v>
      </c>
      <c r="F142" s="3">
        <v>123</v>
      </c>
      <c r="G142" s="3">
        <v>434</v>
      </c>
      <c r="H142" s="3">
        <v>79</v>
      </c>
      <c r="I142" s="3">
        <v>125</v>
      </c>
      <c r="J142" s="3">
        <v>29</v>
      </c>
      <c r="K142" s="3">
        <v>0</v>
      </c>
      <c r="L142" s="3">
        <v>67</v>
      </c>
      <c r="M142" s="3">
        <v>13</v>
      </c>
      <c r="N142" s="3">
        <v>2</v>
      </c>
      <c r="O142" s="3">
        <v>27</v>
      </c>
      <c r="P142" s="3">
        <v>123</v>
      </c>
      <c r="Q142" s="3">
        <v>0</v>
      </c>
      <c r="R142" s="3">
        <v>11</v>
      </c>
      <c r="S142" s="3">
        <v>1</v>
      </c>
      <c r="T142" s="3">
        <v>8</v>
      </c>
      <c r="U142" s="3">
        <v>7</v>
      </c>
      <c r="V142" s="3" t="s">
        <v>2646</v>
      </c>
      <c r="W142" s="3" t="s">
        <v>1456</v>
      </c>
      <c r="X142" s="3">
        <v>481</v>
      </c>
      <c r="Y142" s="3">
        <v>226</v>
      </c>
      <c r="Z142" s="3">
        <v>0.3388773388773389</v>
      </c>
      <c r="AA142" s="3">
        <v>0.52073732718894006</v>
      </c>
      <c r="AB142" s="3">
        <v>0.8596146660662789</v>
      </c>
      <c r="AC142" s="3" t="s">
        <v>26</v>
      </c>
      <c r="AD142" s="3" t="s">
        <v>2035</v>
      </c>
      <c r="AE142" s="3" t="s">
        <v>2036</v>
      </c>
      <c r="AF142" s="3">
        <v>48</v>
      </c>
      <c r="AG142" s="3">
        <v>0</v>
      </c>
      <c r="AH142" s="3" t="s">
        <v>2036</v>
      </c>
      <c r="AI142" s="3">
        <v>0</v>
      </c>
      <c r="AJ142" s="3">
        <v>288</v>
      </c>
      <c r="AK142" s="3">
        <v>24</v>
      </c>
      <c r="AL142" s="3">
        <v>14</v>
      </c>
      <c r="AM142" s="3">
        <v>841</v>
      </c>
      <c r="AN142" s="3">
        <v>129</v>
      </c>
      <c r="AO142" s="3">
        <v>2</v>
      </c>
      <c r="AP142" s="3">
        <v>0</v>
      </c>
      <c r="AQ142" s="3">
        <v>4800</v>
      </c>
    </row>
    <row r="143" spans="1:43" x14ac:dyDescent="0.25">
      <c r="A143" s="3" t="s">
        <v>1707</v>
      </c>
      <c r="B143" s="3">
        <v>2019</v>
      </c>
      <c r="C143" s="3">
        <v>1</v>
      </c>
      <c r="D143" s="3" t="s">
        <v>146</v>
      </c>
      <c r="E143" s="3" t="s">
        <v>41</v>
      </c>
      <c r="F143" s="3">
        <v>126</v>
      </c>
      <c r="G143" s="3">
        <v>410</v>
      </c>
      <c r="H143" s="3">
        <v>80</v>
      </c>
      <c r="I143" s="3">
        <v>112</v>
      </c>
      <c r="J143" s="3">
        <v>16</v>
      </c>
      <c r="K143" s="3">
        <v>3</v>
      </c>
      <c r="L143" s="3">
        <v>58</v>
      </c>
      <c r="M143" s="3">
        <v>3</v>
      </c>
      <c r="N143" s="3">
        <v>2</v>
      </c>
      <c r="O143" s="3">
        <v>67</v>
      </c>
      <c r="P143" s="3">
        <v>107</v>
      </c>
      <c r="Q143" s="3">
        <v>1</v>
      </c>
      <c r="R143" s="3">
        <v>18</v>
      </c>
      <c r="S143" s="3">
        <v>0</v>
      </c>
      <c r="T143" s="3">
        <v>2</v>
      </c>
      <c r="U143" s="3">
        <v>10</v>
      </c>
      <c r="V143" s="3" t="s">
        <v>2644</v>
      </c>
      <c r="W143" s="3" t="s">
        <v>1456</v>
      </c>
      <c r="X143" s="3">
        <v>497</v>
      </c>
      <c r="Y143" s="3">
        <v>212</v>
      </c>
      <c r="Z143" s="3">
        <v>0.39637826961770622</v>
      </c>
      <c r="AA143" s="3">
        <v>0.51707317073170733</v>
      </c>
      <c r="AB143" s="3">
        <v>0.91345144034941361</v>
      </c>
      <c r="AC143" s="3" t="s">
        <v>26</v>
      </c>
      <c r="AD143" s="3" t="s">
        <v>2037</v>
      </c>
      <c r="AE143" s="3" t="s">
        <v>2038</v>
      </c>
      <c r="AF143" s="3">
        <v>48</v>
      </c>
      <c r="AG143" s="3">
        <v>1</v>
      </c>
      <c r="AH143" s="3" t="s">
        <v>2039</v>
      </c>
      <c r="AI143" s="3">
        <v>0</v>
      </c>
      <c r="AJ143" s="3">
        <v>273</v>
      </c>
      <c r="AK143" s="3">
        <v>26</v>
      </c>
      <c r="AL143" s="3">
        <v>17</v>
      </c>
      <c r="AM143" s="3">
        <v>850</v>
      </c>
      <c r="AN143" s="3">
        <v>122</v>
      </c>
      <c r="AO143" s="3">
        <v>2</v>
      </c>
      <c r="AP143" s="3">
        <v>0</v>
      </c>
      <c r="AQ143" s="3">
        <v>4801</v>
      </c>
    </row>
    <row r="144" spans="1:43" x14ac:dyDescent="0.25">
      <c r="A144" s="3" t="s">
        <v>1701</v>
      </c>
      <c r="B144" s="3">
        <v>2019</v>
      </c>
      <c r="C144" s="3">
        <v>1</v>
      </c>
      <c r="D144" s="3" t="s">
        <v>146</v>
      </c>
      <c r="E144" s="3" t="s">
        <v>41</v>
      </c>
      <c r="F144" s="3">
        <v>162</v>
      </c>
      <c r="G144" s="3">
        <v>657</v>
      </c>
      <c r="H144" s="3">
        <v>123</v>
      </c>
      <c r="I144" s="3">
        <v>187</v>
      </c>
      <c r="J144" s="3">
        <v>43</v>
      </c>
      <c r="K144" s="3">
        <v>7</v>
      </c>
      <c r="L144" s="3">
        <v>92</v>
      </c>
      <c r="M144" s="3">
        <v>10</v>
      </c>
      <c r="N144" s="3">
        <v>8</v>
      </c>
      <c r="O144" s="3">
        <v>87</v>
      </c>
      <c r="P144" s="3">
        <v>102</v>
      </c>
      <c r="Q144" s="3">
        <v>2</v>
      </c>
      <c r="R144" s="3">
        <v>2</v>
      </c>
      <c r="S144" s="3">
        <v>0</v>
      </c>
      <c r="T144" s="3">
        <v>1</v>
      </c>
      <c r="U144" s="3">
        <v>11</v>
      </c>
      <c r="V144" s="3" t="s">
        <v>2639</v>
      </c>
      <c r="W144" s="3" t="s">
        <v>1455</v>
      </c>
      <c r="X144" s="3">
        <v>747</v>
      </c>
      <c r="Y144" s="3">
        <v>343</v>
      </c>
      <c r="Z144" s="3">
        <v>0.36947791164658633</v>
      </c>
      <c r="AA144" s="3">
        <v>0.52207001522070018</v>
      </c>
      <c r="AB144" s="3">
        <v>0.89154792686728657</v>
      </c>
      <c r="AC144" s="3" t="s">
        <v>26</v>
      </c>
      <c r="AD144" s="3" t="s">
        <v>818</v>
      </c>
      <c r="AE144" s="3" t="s">
        <v>2040</v>
      </c>
      <c r="AF144" s="3">
        <v>48</v>
      </c>
      <c r="AG144" s="3">
        <v>2</v>
      </c>
      <c r="AH144" s="3" t="s">
        <v>2041</v>
      </c>
      <c r="AI144" s="3">
        <v>0</v>
      </c>
      <c r="AJ144" s="3">
        <v>285</v>
      </c>
      <c r="AK144" s="3">
        <v>33</v>
      </c>
      <c r="AL144" s="3">
        <v>15</v>
      </c>
      <c r="AM144" s="3">
        <v>886</v>
      </c>
      <c r="AN144" s="3">
        <v>125</v>
      </c>
      <c r="AO144" s="3">
        <v>1</v>
      </c>
      <c r="AP144" s="3">
        <v>0</v>
      </c>
      <c r="AQ144" s="3">
        <v>4802</v>
      </c>
    </row>
    <row r="145" spans="1:43" x14ac:dyDescent="0.25">
      <c r="A145" s="3" t="s">
        <v>1706</v>
      </c>
      <c r="B145" s="3">
        <v>2019</v>
      </c>
      <c r="C145" s="3">
        <v>1</v>
      </c>
      <c r="D145" s="3" t="s">
        <v>146</v>
      </c>
      <c r="E145" s="3" t="s">
        <v>41</v>
      </c>
      <c r="F145" s="3">
        <v>127</v>
      </c>
      <c r="G145" s="3">
        <v>483</v>
      </c>
      <c r="H145" s="3">
        <v>73</v>
      </c>
      <c r="I145" s="3">
        <v>129</v>
      </c>
      <c r="J145" s="3">
        <v>26</v>
      </c>
      <c r="K145" s="3">
        <v>0</v>
      </c>
      <c r="L145" s="3">
        <v>91</v>
      </c>
      <c r="M145" s="3">
        <v>0</v>
      </c>
      <c r="N145" s="3">
        <v>0</v>
      </c>
      <c r="O145" s="3">
        <v>51</v>
      </c>
      <c r="P145" s="3">
        <v>138</v>
      </c>
      <c r="Q145" s="3">
        <v>7</v>
      </c>
      <c r="R145" s="3">
        <v>12</v>
      </c>
      <c r="S145" s="3">
        <v>0</v>
      </c>
      <c r="T145" s="3">
        <v>1</v>
      </c>
      <c r="U145" s="3">
        <v>11</v>
      </c>
      <c r="V145" s="3" t="s">
        <v>2641</v>
      </c>
      <c r="W145" s="3" t="s">
        <v>1455</v>
      </c>
      <c r="X145" s="3">
        <v>547</v>
      </c>
      <c r="Y145" s="3">
        <v>263</v>
      </c>
      <c r="Z145" s="3">
        <v>0.35100548446069468</v>
      </c>
      <c r="AA145" s="3">
        <v>0.54451345755693581</v>
      </c>
      <c r="AB145" s="3">
        <v>0.89551894201763049</v>
      </c>
      <c r="AC145" s="3" t="s">
        <v>6</v>
      </c>
      <c r="AD145" s="3" t="s">
        <v>749</v>
      </c>
      <c r="AE145" s="3" t="s">
        <v>2042</v>
      </c>
      <c r="AF145" s="3">
        <v>48</v>
      </c>
      <c r="AG145" s="3">
        <v>3</v>
      </c>
      <c r="AH145" s="3" t="s">
        <v>2043</v>
      </c>
      <c r="AI145" s="3">
        <v>1</v>
      </c>
      <c r="AJ145" s="3">
        <v>267</v>
      </c>
      <c r="AK145" s="3">
        <v>36</v>
      </c>
      <c r="AL145" s="3">
        <v>18</v>
      </c>
      <c r="AM145" s="3">
        <v>903</v>
      </c>
      <c r="AN145" s="3">
        <v>120</v>
      </c>
      <c r="AO145" s="3">
        <v>1</v>
      </c>
      <c r="AP145" s="3">
        <v>0</v>
      </c>
      <c r="AQ145" s="3">
        <v>4803</v>
      </c>
    </row>
    <row r="146" spans="1:43" x14ac:dyDescent="0.25">
      <c r="A146" s="3" t="s">
        <v>1702</v>
      </c>
      <c r="B146" s="3">
        <v>2019</v>
      </c>
      <c r="C146" s="3">
        <v>1</v>
      </c>
      <c r="D146" s="3" t="s">
        <v>146</v>
      </c>
      <c r="E146" s="3" t="s">
        <v>41</v>
      </c>
      <c r="F146" s="3">
        <v>156</v>
      </c>
      <c r="G146" s="3">
        <v>583</v>
      </c>
      <c r="H146" s="3">
        <v>102</v>
      </c>
      <c r="I146" s="3">
        <v>145</v>
      </c>
      <c r="J146" s="3">
        <v>36</v>
      </c>
      <c r="K146" s="3">
        <v>3</v>
      </c>
      <c r="L146" s="3">
        <v>91</v>
      </c>
      <c r="M146" s="3">
        <v>1</v>
      </c>
      <c r="N146" s="3">
        <v>1</v>
      </c>
      <c r="O146" s="3">
        <v>73</v>
      </c>
      <c r="P146" s="3">
        <v>147</v>
      </c>
      <c r="Q146" s="3">
        <v>0</v>
      </c>
      <c r="R146" s="3">
        <v>11</v>
      </c>
      <c r="S146" s="3">
        <v>0</v>
      </c>
      <c r="T146" s="3">
        <v>3</v>
      </c>
      <c r="U146" s="3">
        <v>12</v>
      </c>
      <c r="V146" s="3" t="s">
        <v>2640</v>
      </c>
      <c r="W146" s="3" t="s">
        <v>1455</v>
      </c>
      <c r="X146" s="3">
        <v>670</v>
      </c>
      <c r="Y146" s="3">
        <v>295</v>
      </c>
      <c r="Z146" s="3">
        <v>0.34179104477611938</v>
      </c>
      <c r="AA146" s="3">
        <v>0.50600343053173247</v>
      </c>
      <c r="AB146" s="3">
        <v>0.8477944753078519</v>
      </c>
      <c r="AC146" s="3" t="s">
        <v>26</v>
      </c>
      <c r="AD146" s="3" t="s">
        <v>749</v>
      </c>
      <c r="AE146" s="3" t="s">
        <v>1117</v>
      </c>
      <c r="AF146" s="3">
        <v>48</v>
      </c>
      <c r="AG146" s="3">
        <v>4</v>
      </c>
      <c r="AH146" s="3" t="s">
        <v>1117</v>
      </c>
      <c r="AI146" s="3">
        <v>0</v>
      </c>
      <c r="AJ146" s="3">
        <v>249</v>
      </c>
      <c r="AK146" s="3">
        <v>36</v>
      </c>
      <c r="AL146" s="3">
        <v>21</v>
      </c>
      <c r="AM146" s="3">
        <v>899</v>
      </c>
      <c r="AN146" s="3">
        <v>122</v>
      </c>
      <c r="AO146" s="3">
        <v>1</v>
      </c>
      <c r="AP146" s="3">
        <v>0</v>
      </c>
      <c r="AQ146" s="3">
        <v>4804</v>
      </c>
    </row>
    <row r="147" spans="1:43" x14ac:dyDescent="0.25">
      <c r="A147" s="3" t="s">
        <v>2652</v>
      </c>
      <c r="B147" s="3">
        <v>2019</v>
      </c>
      <c r="C147" s="3">
        <v>1</v>
      </c>
      <c r="D147" s="3" t="s">
        <v>146</v>
      </c>
      <c r="E147" s="3" t="s">
        <v>41</v>
      </c>
      <c r="F147" s="3">
        <v>26</v>
      </c>
      <c r="G147" s="3">
        <v>75</v>
      </c>
      <c r="H147" s="3">
        <v>11</v>
      </c>
      <c r="I147" s="3">
        <v>22</v>
      </c>
      <c r="J147" s="3">
        <v>8</v>
      </c>
      <c r="K147" s="3">
        <v>2</v>
      </c>
      <c r="L147" s="3">
        <v>13</v>
      </c>
      <c r="M147" s="3">
        <v>1</v>
      </c>
      <c r="N147" s="3">
        <v>0</v>
      </c>
      <c r="O147" s="3">
        <v>7</v>
      </c>
      <c r="P147" s="3">
        <v>23</v>
      </c>
      <c r="Q147" s="3">
        <v>0</v>
      </c>
      <c r="R147" s="3">
        <v>1</v>
      </c>
      <c r="S147" s="3">
        <v>0</v>
      </c>
      <c r="T147" s="3">
        <v>0</v>
      </c>
      <c r="U147" s="3">
        <v>2</v>
      </c>
      <c r="V147" s="3" t="s">
        <v>2653</v>
      </c>
      <c r="W147" s="3" t="s">
        <v>1456</v>
      </c>
      <c r="X147" s="3">
        <v>83</v>
      </c>
      <c r="Y147" s="3">
        <v>34</v>
      </c>
      <c r="Z147" s="3">
        <v>0.36144578313253012</v>
      </c>
      <c r="AA147" s="3">
        <v>0.45333333333333331</v>
      </c>
      <c r="AB147" s="3">
        <v>0.81477911646586343</v>
      </c>
      <c r="AC147" s="3" t="s">
        <v>6</v>
      </c>
      <c r="AD147" s="3" t="s">
        <v>1144</v>
      </c>
      <c r="AE147" s="3" t="s">
        <v>2952</v>
      </c>
      <c r="AF147" s="3">
        <v>48</v>
      </c>
      <c r="AG147" s="3">
        <v>5</v>
      </c>
      <c r="AH147" s="3" t="s">
        <v>2953</v>
      </c>
      <c r="AI147" s="3">
        <v>1</v>
      </c>
      <c r="AJ147" s="3">
        <v>293</v>
      </c>
      <c r="AK147" s="3">
        <v>0</v>
      </c>
      <c r="AL147" s="3">
        <v>13</v>
      </c>
      <c r="AM147" s="3">
        <v>714</v>
      </c>
      <c r="AN147" s="3">
        <v>122</v>
      </c>
      <c r="AO147" s="3">
        <v>2</v>
      </c>
      <c r="AP147" s="3">
        <v>0</v>
      </c>
      <c r="AQ147" s="3">
        <v>4805</v>
      </c>
    </row>
    <row r="148" spans="1:43" x14ac:dyDescent="0.25">
      <c r="A148" s="3" t="s">
        <v>1711</v>
      </c>
      <c r="B148" s="3">
        <v>2019</v>
      </c>
      <c r="C148" s="3">
        <v>1</v>
      </c>
      <c r="D148" s="3" t="s">
        <v>146</v>
      </c>
      <c r="E148" s="3" t="s">
        <v>41</v>
      </c>
      <c r="F148" s="3">
        <v>93</v>
      </c>
      <c r="G148" s="3">
        <v>357</v>
      </c>
      <c r="H148" s="3">
        <v>46</v>
      </c>
      <c r="I148" s="3">
        <v>89</v>
      </c>
      <c r="J148" s="3">
        <v>17</v>
      </c>
      <c r="K148" s="3">
        <v>1</v>
      </c>
      <c r="L148" s="3">
        <v>44</v>
      </c>
      <c r="M148" s="3">
        <v>2</v>
      </c>
      <c r="N148" s="3">
        <v>0</v>
      </c>
      <c r="O148" s="3">
        <v>29</v>
      </c>
      <c r="P148" s="3">
        <v>84</v>
      </c>
      <c r="Q148" s="3">
        <v>0</v>
      </c>
      <c r="R148" s="3">
        <v>3</v>
      </c>
      <c r="S148" s="3">
        <v>1</v>
      </c>
      <c r="T148" s="3">
        <v>3</v>
      </c>
      <c r="U148" s="3">
        <v>13</v>
      </c>
      <c r="V148" s="3" t="s">
        <v>2647</v>
      </c>
      <c r="W148" s="3" t="s">
        <v>1456</v>
      </c>
      <c r="X148" s="3">
        <v>393</v>
      </c>
      <c r="Y148" s="3">
        <v>147</v>
      </c>
      <c r="Z148" s="3">
        <v>0.30788804071246817</v>
      </c>
      <c r="AA148" s="3">
        <v>0.41176470588235292</v>
      </c>
      <c r="AB148" s="3">
        <v>0.71965274659482104</v>
      </c>
      <c r="AC148" s="3" t="s">
        <v>26</v>
      </c>
      <c r="AD148" s="3" t="s">
        <v>1342</v>
      </c>
      <c r="AE148" s="3" t="s">
        <v>2044</v>
      </c>
      <c r="AF148" s="3">
        <v>48</v>
      </c>
      <c r="AG148" s="3">
        <v>6</v>
      </c>
      <c r="AH148" s="3" t="s">
        <v>2044</v>
      </c>
      <c r="AI148" s="3">
        <v>0</v>
      </c>
      <c r="AJ148" s="3">
        <v>249</v>
      </c>
      <c r="AK148" s="3">
        <v>13</v>
      </c>
      <c r="AL148" s="3">
        <v>21</v>
      </c>
      <c r="AM148" s="3">
        <v>772</v>
      </c>
      <c r="AN148" s="3">
        <v>122</v>
      </c>
      <c r="AO148" s="3">
        <v>2</v>
      </c>
      <c r="AP148" s="3">
        <v>0</v>
      </c>
      <c r="AQ148" s="3">
        <v>4806</v>
      </c>
    </row>
    <row r="149" spans="1:43" x14ac:dyDescent="0.25">
      <c r="A149" s="3" t="s">
        <v>1703</v>
      </c>
      <c r="B149" s="3">
        <v>2019</v>
      </c>
      <c r="C149" s="3">
        <v>1</v>
      </c>
      <c r="D149" s="3" t="s">
        <v>146</v>
      </c>
      <c r="E149" s="3" t="s">
        <v>41</v>
      </c>
      <c r="F149" s="3">
        <v>139</v>
      </c>
      <c r="G149" s="3">
        <v>459</v>
      </c>
      <c r="H149" s="3">
        <v>65</v>
      </c>
      <c r="I149" s="3">
        <v>100</v>
      </c>
      <c r="J149" s="3">
        <v>24</v>
      </c>
      <c r="K149" s="3">
        <v>2</v>
      </c>
      <c r="L149" s="3">
        <v>67</v>
      </c>
      <c r="M149" s="3">
        <v>9</v>
      </c>
      <c r="N149" s="3">
        <v>1</v>
      </c>
      <c r="O149" s="3">
        <v>48</v>
      </c>
      <c r="P149" s="3">
        <v>75</v>
      </c>
      <c r="Q149" s="3">
        <v>2</v>
      </c>
      <c r="R149" s="3">
        <v>8</v>
      </c>
      <c r="S149" s="3">
        <v>0</v>
      </c>
      <c r="T149" s="3">
        <v>3</v>
      </c>
      <c r="U149" s="3">
        <v>12</v>
      </c>
      <c r="V149" s="3" t="s">
        <v>2643</v>
      </c>
      <c r="W149" s="3" t="s">
        <v>1455</v>
      </c>
      <c r="X149" s="3">
        <v>518</v>
      </c>
      <c r="Y149" s="3">
        <v>188</v>
      </c>
      <c r="Z149" s="3">
        <v>0.30115830115830117</v>
      </c>
      <c r="AA149" s="3">
        <v>0.40958605664488018</v>
      </c>
      <c r="AB149" s="3">
        <v>0.71074435780318135</v>
      </c>
      <c r="AC149" s="3" t="s">
        <v>1773</v>
      </c>
      <c r="AD149" s="3" t="s">
        <v>2045</v>
      </c>
      <c r="AE149" s="3" t="s">
        <v>2046</v>
      </c>
      <c r="AF149" s="3">
        <v>48</v>
      </c>
      <c r="AG149" s="3">
        <v>7</v>
      </c>
      <c r="AH149" s="3" t="s">
        <v>2047</v>
      </c>
      <c r="AI149" s="3">
        <v>0</v>
      </c>
      <c r="AJ149" s="3">
        <v>218</v>
      </c>
      <c r="AK149" s="3">
        <v>20</v>
      </c>
      <c r="AL149" s="3">
        <v>25</v>
      </c>
      <c r="AM149" s="3">
        <v>807</v>
      </c>
      <c r="AN149" s="3">
        <v>127</v>
      </c>
      <c r="AO149" s="3">
        <v>1</v>
      </c>
      <c r="AP149" s="3">
        <v>1</v>
      </c>
      <c r="AQ149" s="3">
        <v>4807</v>
      </c>
    </row>
    <row r="150" spans="1:43" x14ac:dyDescent="0.25">
      <c r="A150" s="3" t="s">
        <v>1708</v>
      </c>
      <c r="B150" s="3">
        <v>2019</v>
      </c>
      <c r="C150" s="3">
        <v>1</v>
      </c>
      <c r="D150" s="3" t="s">
        <v>146</v>
      </c>
      <c r="E150" s="3" t="s">
        <v>41</v>
      </c>
      <c r="F150" s="3">
        <v>124</v>
      </c>
      <c r="G150" s="3">
        <v>341</v>
      </c>
      <c r="H150" s="3">
        <v>45</v>
      </c>
      <c r="I150" s="3">
        <v>82</v>
      </c>
      <c r="J150" s="3">
        <v>21</v>
      </c>
      <c r="K150" s="3">
        <v>0</v>
      </c>
      <c r="L150" s="3">
        <v>47</v>
      </c>
      <c r="M150" s="3">
        <v>0</v>
      </c>
      <c r="N150" s="3">
        <v>1</v>
      </c>
      <c r="O150" s="3">
        <v>20</v>
      </c>
      <c r="P150" s="3">
        <v>88</v>
      </c>
      <c r="Q150" s="3">
        <v>0</v>
      </c>
      <c r="R150" s="3">
        <v>5</v>
      </c>
      <c r="S150" s="3">
        <v>1</v>
      </c>
      <c r="T150" s="3">
        <v>3</v>
      </c>
      <c r="U150" s="3">
        <v>11</v>
      </c>
      <c r="V150" s="3" t="s">
        <v>2648</v>
      </c>
      <c r="W150" s="3" t="s">
        <v>1456</v>
      </c>
      <c r="X150" s="3">
        <v>370</v>
      </c>
      <c r="Y150" s="3">
        <v>142</v>
      </c>
      <c r="Z150" s="3">
        <v>0.28918918918918918</v>
      </c>
      <c r="AA150" s="3">
        <v>0.41642228739002934</v>
      </c>
      <c r="AB150" s="3">
        <v>0.70561147657921852</v>
      </c>
      <c r="AC150" s="3" t="s">
        <v>26</v>
      </c>
      <c r="AD150" s="3" t="s">
        <v>931</v>
      </c>
      <c r="AE150" s="3" t="s">
        <v>2048</v>
      </c>
      <c r="AF150" s="3">
        <v>48</v>
      </c>
      <c r="AG150" s="3">
        <v>8</v>
      </c>
      <c r="AH150" s="3" t="s">
        <v>2049</v>
      </c>
      <c r="AI150" s="3">
        <v>0</v>
      </c>
      <c r="AJ150" s="3">
        <v>240</v>
      </c>
      <c r="AK150" s="3">
        <v>13</v>
      </c>
      <c r="AL150" s="3">
        <v>22</v>
      </c>
      <c r="AM150" s="3">
        <v>773</v>
      </c>
      <c r="AN150" s="3">
        <v>120</v>
      </c>
      <c r="AO150" s="3">
        <v>2</v>
      </c>
      <c r="AP150" s="3">
        <v>0</v>
      </c>
      <c r="AQ150" s="3">
        <v>4808</v>
      </c>
    </row>
    <row r="151" spans="1:43" x14ac:dyDescent="0.25">
      <c r="A151" s="3" t="s">
        <v>1710</v>
      </c>
      <c r="B151" s="3">
        <v>2019</v>
      </c>
      <c r="C151" s="3">
        <v>1</v>
      </c>
      <c r="D151" s="3" t="s">
        <v>146</v>
      </c>
      <c r="E151" s="3" t="s">
        <v>41</v>
      </c>
      <c r="F151" s="3">
        <v>106</v>
      </c>
      <c r="G151" s="3">
        <v>314</v>
      </c>
      <c r="H151" s="3">
        <v>44</v>
      </c>
      <c r="I151" s="3">
        <v>75</v>
      </c>
      <c r="J151" s="3">
        <v>18</v>
      </c>
      <c r="K151" s="3">
        <v>0</v>
      </c>
      <c r="L151" s="3">
        <v>62</v>
      </c>
      <c r="M151" s="3">
        <v>0</v>
      </c>
      <c r="N151" s="3">
        <v>1</v>
      </c>
      <c r="O151" s="3">
        <v>15</v>
      </c>
      <c r="P151" s="3">
        <v>63</v>
      </c>
      <c r="Q151" s="3">
        <v>0</v>
      </c>
      <c r="R151" s="3">
        <v>6</v>
      </c>
      <c r="S151" s="3">
        <v>2</v>
      </c>
      <c r="T151" s="3">
        <v>5</v>
      </c>
      <c r="U151" s="3">
        <v>11</v>
      </c>
      <c r="V151" s="3" t="s">
        <v>2649</v>
      </c>
      <c r="W151" s="3" t="s">
        <v>1458</v>
      </c>
      <c r="X151" s="3">
        <v>342</v>
      </c>
      <c r="Y151" s="3">
        <v>129</v>
      </c>
      <c r="Z151" s="3">
        <v>0.2807017543859649</v>
      </c>
      <c r="AA151" s="3">
        <v>0.41082802547770703</v>
      </c>
      <c r="AB151" s="3">
        <v>0.69152977986367192</v>
      </c>
      <c r="AC151" s="3" t="s">
        <v>26</v>
      </c>
      <c r="AD151" s="3" t="s">
        <v>771</v>
      </c>
      <c r="AE151" s="3" t="s">
        <v>2050</v>
      </c>
      <c r="AF151" s="3">
        <v>48</v>
      </c>
      <c r="AG151" s="3">
        <v>9</v>
      </c>
      <c r="AH151" s="3" t="s">
        <v>2050</v>
      </c>
      <c r="AI151" s="3">
        <v>0</v>
      </c>
      <c r="AJ151" s="3">
        <v>239</v>
      </c>
      <c r="AK151" s="3">
        <v>12</v>
      </c>
      <c r="AL151" s="3">
        <v>22</v>
      </c>
      <c r="AM151" s="3">
        <v>767</v>
      </c>
      <c r="AN151" s="3">
        <v>120</v>
      </c>
      <c r="AO151" s="3">
        <v>0</v>
      </c>
      <c r="AP151" s="3">
        <v>0</v>
      </c>
      <c r="AQ151" s="3">
        <v>4809</v>
      </c>
    </row>
    <row r="152" spans="1:43" x14ac:dyDescent="0.25">
      <c r="A152" s="3" t="s">
        <v>1704</v>
      </c>
      <c r="B152" s="3">
        <v>2019</v>
      </c>
      <c r="C152" s="3">
        <v>1</v>
      </c>
      <c r="D152" s="3" t="s">
        <v>146</v>
      </c>
      <c r="E152" s="3" t="s">
        <v>41</v>
      </c>
      <c r="F152" s="3">
        <v>138</v>
      </c>
      <c r="G152" s="3">
        <v>420</v>
      </c>
      <c r="H152" s="3">
        <v>57</v>
      </c>
      <c r="I152" s="3">
        <v>101</v>
      </c>
      <c r="J152" s="3">
        <v>21</v>
      </c>
      <c r="K152" s="3">
        <v>3</v>
      </c>
      <c r="L152" s="3">
        <v>38</v>
      </c>
      <c r="M152" s="3">
        <v>9</v>
      </c>
      <c r="N152" s="3">
        <v>4</v>
      </c>
      <c r="O152" s="3">
        <v>59</v>
      </c>
      <c r="P152" s="3">
        <v>86</v>
      </c>
      <c r="Q152" s="3">
        <v>2</v>
      </c>
      <c r="R152" s="3">
        <v>1</v>
      </c>
      <c r="S152" s="3">
        <v>0</v>
      </c>
      <c r="T152" s="3">
        <v>2</v>
      </c>
      <c r="U152" s="3">
        <v>7</v>
      </c>
      <c r="V152" s="3" t="s">
        <v>2645</v>
      </c>
      <c r="W152" s="3" t="s">
        <v>1456</v>
      </c>
      <c r="X152" s="3">
        <v>482</v>
      </c>
      <c r="Y152" s="3">
        <v>146</v>
      </c>
      <c r="Z152" s="3">
        <v>0.33402489626556015</v>
      </c>
      <c r="AA152" s="3">
        <v>0.34761904761904761</v>
      </c>
      <c r="AB152" s="3">
        <v>0.68164394388460781</v>
      </c>
      <c r="AC152" s="3" t="s">
        <v>1773</v>
      </c>
      <c r="AD152" s="3" t="s">
        <v>732</v>
      </c>
      <c r="AE152" s="3" t="s">
        <v>2051</v>
      </c>
      <c r="AF152" s="3">
        <v>48</v>
      </c>
      <c r="AG152" s="3">
        <v>10</v>
      </c>
      <c r="AH152" s="3" t="s">
        <v>2051</v>
      </c>
      <c r="AI152" s="3">
        <v>0</v>
      </c>
      <c r="AJ152" s="3">
        <v>240</v>
      </c>
      <c r="AK152" s="3">
        <v>6</v>
      </c>
      <c r="AL152" s="3">
        <v>22</v>
      </c>
      <c r="AM152" s="3">
        <v>735</v>
      </c>
      <c r="AN152" s="3">
        <v>126</v>
      </c>
      <c r="AO152" s="3">
        <v>2</v>
      </c>
      <c r="AP152" s="3">
        <v>1</v>
      </c>
      <c r="AQ152" s="3">
        <v>4810</v>
      </c>
    </row>
    <row r="153" spans="1:43" x14ac:dyDescent="0.25">
      <c r="A153" s="3" t="s">
        <v>1705</v>
      </c>
      <c r="B153" s="3">
        <v>2019</v>
      </c>
      <c r="C153" s="3">
        <v>1</v>
      </c>
      <c r="D153" s="3" t="s">
        <v>146</v>
      </c>
      <c r="E153" s="3" t="s">
        <v>41</v>
      </c>
      <c r="F153" s="3">
        <v>133</v>
      </c>
      <c r="G153" s="3">
        <v>481</v>
      </c>
      <c r="H153" s="3">
        <v>61</v>
      </c>
      <c r="I153" s="3">
        <v>106</v>
      </c>
      <c r="J153" s="3">
        <v>11</v>
      </c>
      <c r="K153" s="3">
        <v>0</v>
      </c>
      <c r="L153" s="3">
        <v>73</v>
      </c>
      <c r="M153" s="3">
        <v>0</v>
      </c>
      <c r="N153" s="3">
        <v>0</v>
      </c>
      <c r="O153" s="3">
        <v>47</v>
      </c>
      <c r="P153" s="3">
        <v>146</v>
      </c>
      <c r="Q153" s="3">
        <v>3</v>
      </c>
      <c r="R153" s="3">
        <v>3</v>
      </c>
      <c r="S153" s="3">
        <v>0</v>
      </c>
      <c r="T153" s="3">
        <v>2</v>
      </c>
      <c r="U153" s="3">
        <v>11</v>
      </c>
      <c r="V153" s="3" t="s">
        <v>2642</v>
      </c>
      <c r="W153" s="3" t="s">
        <v>1456</v>
      </c>
      <c r="X153" s="3">
        <v>533</v>
      </c>
      <c r="Y153" s="3">
        <v>186</v>
      </c>
      <c r="Z153" s="3">
        <v>0.29268292682926828</v>
      </c>
      <c r="AA153" s="3">
        <v>0.38669438669438672</v>
      </c>
      <c r="AB153" s="3">
        <v>0.67937731352365494</v>
      </c>
      <c r="AC153" s="3" t="s">
        <v>26</v>
      </c>
      <c r="AD153" s="3" t="s">
        <v>2052</v>
      </c>
      <c r="AE153" s="3" t="s">
        <v>724</v>
      </c>
      <c r="AF153" s="3">
        <v>48</v>
      </c>
      <c r="AG153" s="3">
        <v>11</v>
      </c>
      <c r="AH153" s="3" t="s">
        <v>2053</v>
      </c>
      <c r="AI153" s="3">
        <v>0</v>
      </c>
      <c r="AJ153" s="3">
        <v>220</v>
      </c>
      <c r="AK153" s="3">
        <v>23</v>
      </c>
      <c r="AL153" s="3">
        <v>25</v>
      </c>
      <c r="AM153" s="3">
        <v>819</v>
      </c>
      <c r="AN153" s="3">
        <v>120</v>
      </c>
      <c r="AO153" s="3">
        <v>2</v>
      </c>
      <c r="AP153" s="3">
        <v>0</v>
      </c>
      <c r="AQ153" s="3">
        <v>4811</v>
      </c>
    </row>
    <row r="154" spans="1:43" x14ac:dyDescent="0.25">
      <c r="A154" s="3" t="s">
        <v>1750</v>
      </c>
      <c r="B154" s="3">
        <v>2019</v>
      </c>
      <c r="C154" s="3">
        <v>1</v>
      </c>
      <c r="D154" s="3" t="s">
        <v>146</v>
      </c>
      <c r="E154" s="3" t="s">
        <v>41</v>
      </c>
      <c r="F154" s="3">
        <v>34</v>
      </c>
      <c r="G154" s="3">
        <v>108</v>
      </c>
      <c r="H154" s="3">
        <v>9</v>
      </c>
      <c r="I154" s="3">
        <v>22</v>
      </c>
      <c r="J154" s="3">
        <v>1</v>
      </c>
      <c r="K154" s="3">
        <v>1</v>
      </c>
      <c r="L154" s="3">
        <v>7</v>
      </c>
      <c r="M154" s="3">
        <v>0</v>
      </c>
      <c r="N154" s="3">
        <v>0</v>
      </c>
      <c r="O154" s="3">
        <v>14</v>
      </c>
      <c r="P154" s="3">
        <v>20</v>
      </c>
      <c r="Q154" s="3">
        <v>0</v>
      </c>
      <c r="R154" s="3">
        <v>3</v>
      </c>
      <c r="S154" s="3">
        <v>0</v>
      </c>
      <c r="T154" s="3">
        <v>1</v>
      </c>
      <c r="U154" s="3">
        <v>3</v>
      </c>
      <c r="V154" s="3" t="s">
        <v>2650</v>
      </c>
      <c r="W154" s="3" t="s">
        <v>1455</v>
      </c>
      <c r="X154" s="3">
        <v>126</v>
      </c>
      <c r="Y154" s="3">
        <v>28</v>
      </c>
      <c r="Z154" s="3">
        <v>0.30952380952380953</v>
      </c>
      <c r="AA154" s="3">
        <v>0.25925925925925924</v>
      </c>
      <c r="AB154" s="3">
        <v>0.56878306878306883</v>
      </c>
      <c r="AC154" s="3" t="s">
        <v>1773</v>
      </c>
      <c r="AD154" s="3" t="s">
        <v>2054</v>
      </c>
      <c r="AE154" s="3" t="s">
        <v>2055</v>
      </c>
      <c r="AF154" s="3">
        <v>48</v>
      </c>
      <c r="AG154" s="3">
        <v>12</v>
      </c>
      <c r="AH154" s="3" t="s">
        <v>2055</v>
      </c>
      <c r="AI154" s="3">
        <v>0</v>
      </c>
      <c r="AJ154" s="3">
        <v>204</v>
      </c>
      <c r="AK154" s="3">
        <v>1</v>
      </c>
      <c r="AL154" s="3">
        <v>27</v>
      </c>
      <c r="AM154" s="3">
        <v>710</v>
      </c>
      <c r="AN154" s="3">
        <v>120</v>
      </c>
      <c r="AO154" s="3">
        <v>1</v>
      </c>
      <c r="AP154" s="3">
        <v>1</v>
      </c>
      <c r="AQ154" s="3">
        <v>4812</v>
      </c>
    </row>
    <row r="155" spans="1:43" x14ac:dyDescent="0.25">
      <c r="A155" s="3" t="s">
        <v>1752</v>
      </c>
      <c r="B155" s="3">
        <v>2019</v>
      </c>
      <c r="C155" s="3">
        <v>1</v>
      </c>
      <c r="D155" s="3" t="s">
        <v>146</v>
      </c>
      <c r="E155" s="3" t="s">
        <v>41</v>
      </c>
      <c r="F155" s="3">
        <v>30</v>
      </c>
      <c r="G155" s="3">
        <v>84</v>
      </c>
      <c r="H155" s="3">
        <v>9</v>
      </c>
      <c r="I155" s="3">
        <v>17</v>
      </c>
      <c r="J155" s="3">
        <v>3</v>
      </c>
      <c r="K155" s="3">
        <v>0</v>
      </c>
      <c r="L155" s="3">
        <v>8</v>
      </c>
      <c r="M155" s="3">
        <v>0</v>
      </c>
      <c r="N155" s="3">
        <v>0</v>
      </c>
      <c r="O155" s="3">
        <v>9</v>
      </c>
      <c r="P155" s="3">
        <v>29</v>
      </c>
      <c r="Q155" s="3">
        <v>0</v>
      </c>
      <c r="R155" s="3">
        <v>0</v>
      </c>
      <c r="S155" s="3">
        <v>1</v>
      </c>
      <c r="T155" s="3">
        <v>0</v>
      </c>
      <c r="U155" s="3">
        <v>4</v>
      </c>
      <c r="V155" s="3" t="s">
        <v>2651</v>
      </c>
      <c r="W155" s="3" t="s">
        <v>1458</v>
      </c>
      <c r="X155" s="3">
        <v>94</v>
      </c>
      <c r="Y155" s="3">
        <v>23</v>
      </c>
      <c r="Z155" s="3">
        <v>0.27659574468085107</v>
      </c>
      <c r="AA155" s="3">
        <v>0.27380952380952384</v>
      </c>
      <c r="AB155" s="3">
        <v>0.55040526849037485</v>
      </c>
      <c r="AC155" s="3" t="s">
        <v>6</v>
      </c>
      <c r="AD155" s="3" t="s">
        <v>812</v>
      </c>
      <c r="AE155" s="3" t="s">
        <v>2056</v>
      </c>
      <c r="AF155" s="3">
        <v>48</v>
      </c>
      <c r="AG155" s="3">
        <v>13</v>
      </c>
      <c r="AH155" s="3" t="s">
        <v>2056</v>
      </c>
      <c r="AI155" s="3">
        <v>1</v>
      </c>
      <c r="AJ155" s="3">
        <v>202</v>
      </c>
      <c r="AK155" s="3">
        <v>1</v>
      </c>
      <c r="AL155" s="3">
        <v>27</v>
      </c>
      <c r="AM155" s="3">
        <v>710</v>
      </c>
      <c r="AN155" s="3">
        <v>120</v>
      </c>
      <c r="AO155" s="3">
        <v>0</v>
      </c>
      <c r="AP155" s="3">
        <v>0</v>
      </c>
      <c r="AQ155" s="3">
        <v>4813</v>
      </c>
    </row>
    <row r="156" spans="1:43" x14ac:dyDescent="0.25">
      <c r="A156" s="3" t="s">
        <v>1682</v>
      </c>
      <c r="B156" s="3">
        <v>2019</v>
      </c>
      <c r="C156" s="3">
        <v>1</v>
      </c>
      <c r="D156" s="3" t="s">
        <v>161</v>
      </c>
      <c r="E156" s="3" t="s">
        <v>35</v>
      </c>
      <c r="F156" s="3">
        <v>157</v>
      </c>
      <c r="G156" s="3">
        <v>616</v>
      </c>
      <c r="H156" s="3">
        <v>75</v>
      </c>
      <c r="I156" s="3">
        <v>177</v>
      </c>
      <c r="J156" s="3">
        <v>30</v>
      </c>
      <c r="K156" s="3">
        <v>7</v>
      </c>
      <c r="L156" s="3">
        <v>72</v>
      </c>
      <c r="M156" s="3">
        <v>19</v>
      </c>
      <c r="N156" s="3">
        <v>10</v>
      </c>
      <c r="O156" s="3">
        <v>31</v>
      </c>
      <c r="P156" s="3">
        <v>124</v>
      </c>
      <c r="Q156" s="3">
        <v>2</v>
      </c>
      <c r="R156" s="3">
        <v>3</v>
      </c>
      <c r="S156" s="3">
        <v>2</v>
      </c>
      <c r="T156" s="3">
        <v>3</v>
      </c>
      <c r="U156" s="3">
        <v>13</v>
      </c>
      <c r="V156" s="3" t="s">
        <v>2655</v>
      </c>
      <c r="W156" s="3" t="s">
        <v>1455</v>
      </c>
      <c r="X156" s="3">
        <v>655</v>
      </c>
      <c r="Y156" s="3">
        <v>266</v>
      </c>
      <c r="Z156" s="3">
        <v>0.32213740458015266</v>
      </c>
      <c r="AA156" s="3">
        <v>0.43181818181818182</v>
      </c>
      <c r="AB156" s="3">
        <v>0.75395558639833449</v>
      </c>
      <c r="AC156" s="3" t="s">
        <v>26</v>
      </c>
      <c r="AD156" s="3" t="s">
        <v>2057</v>
      </c>
      <c r="AE156" s="3" t="s">
        <v>2058</v>
      </c>
      <c r="AF156" s="3">
        <v>43</v>
      </c>
      <c r="AG156" s="3">
        <v>0</v>
      </c>
      <c r="AH156" s="3" t="s">
        <v>2058</v>
      </c>
      <c r="AI156" s="3">
        <v>0</v>
      </c>
      <c r="AJ156" s="3">
        <v>287</v>
      </c>
      <c r="AK156" s="3">
        <v>15</v>
      </c>
      <c r="AL156" s="3">
        <v>14</v>
      </c>
      <c r="AM156" s="3">
        <v>785</v>
      </c>
      <c r="AN156" s="3">
        <v>131</v>
      </c>
      <c r="AO156" s="3">
        <v>1</v>
      </c>
      <c r="AP156" s="3">
        <v>0</v>
      </c>
      <c r="AQ156" s="3">
        <v>4300</v>
      </c>
    </row>
    <row r="157" spans="1:43" x14ac:dyDescent="0.25">
      <c r="A157" s="3" t="s">
        <v>1687</v>
      </c>
      <c r="B157" s="3">
        <v>2019</v>
      </c>
      <c r="C157" s="3">
        <v>1</v>
      </c>
      <c r="D157" s="3" t="s">
        <v>161</v>
      </c>
      <c r="E157" s="3" t="s">
        <v>35</v>
      </c>
      <c r="F157" s="3">
        <v>133</v>
      </c>
      <c r="G157" s="3">
        <v>510</v>
      </c>
      <c r="H157" s="3">
        <v>83</v>
      </c>
      <c r="I157" s="3">
        <v>162</v>
      </c>
      <c r="J157" s="3">
        <v>38</v>
      </c>
      <c r="K157" s="3">
        <v>1</v>
      </c>
      <c r="L157" s="3">
        <v>75</v>
      </c>
      <c r="M157" s="3">
        <v>5</v>
      </c>
      <c r="N157" s="3">
        <v>6</v>
      </c>
      <c r="O157" s="3">
        <v>35</v>
      </c>
      <c r="P157" s="3">
        <v>75</v>
      </c>
      <c r="Q157" s="3">
        <v>2</v>
      </c>
      <c r="R157" s="3">
        <v>21</v>
      </c>
      <c r="S157" s="3">
        <v>0</v>
      </c>
      <c r="T157" s="3">
        <v>1</v>
      </c>
      <c r="U157" s="3">
        <v>5</v>
      </c>
      <c r="V157" s="3" t="s">
        <v>2657</v>
      </c>
      <c r="W157" s="3" t="s">
        <v>1456</v>
      </c>
      <c r="X157" s="3">
        <v>567</v>
      </c>
      <c r="Y157" s="3">
        <v>271</v>
      </c>
      <c r="Z157" s="3">
        <v>0.38447971781305113</v>
      </c>
      <c r="AA157" s="3">
        <v>0.53137254901960784</v>
      </c>
      <c r="AB157" s="3">
        <v>0.91585226683265897</v>
      </c>
      <c r="AC157" s="3" t="s">
        <v>6</v>
      </c>
      <c r="AD157" s="3" t="s">
        <v>929</v>
      </c>
      <c r="AE157" s="3" t="s">
        <v>2059</v>
      </c>
      <c r="AF157" s="3">
        <v>43</v>
      </c>
      <c r="AG157" s="3">
        <v>1</v>
      </c>
      <c r="AH157" s="3" t="s">
        <v>2060</v>
      </c>
      <c r="AI157" s="3">
        <v>1</v>
      </c>
      <c r="AJ157" s="3">
        <v>318</v>
      </c>
      <c r="AK157" s="3">
        <v>23</v>
      </c>
      <c r="AL157" s="3">
        <v>8</v>
      </c>
      <c r="AM157" s="3">
        <v>837</v>
      </c>
      <c r="AN157" s="3">
        <v>122</v>
      </c>
      <c r="AO157" s="3">
        <v>2</v>
      </c>
      <c r="AP157" s="3">
        <v>0</v>
      </c>
      <c r="AQ157" s="3">
        <v>4301</v>
      </c>
    </row>
    <row r="158" spans="1:43" x14ac:dyDescent="0.25">
      <c r="A158" s="3" t="s">
        <v>1685</v>
      </c>
      <c r="B158" s="3">
        <v>2019</v>
      </c>
      <c r="C158" s="3">
        <v>1</v>
      </c>
      <c r="D158" s="3" t="s">
        <v>161</v>
      </c>
      <c r="E158" s="3" t="s">
        <v>35</v>
      </c>
      <c r="F158" s="3">
        <v>140</v>
      </c>
      <c r="G158" s="3">
        <v>410</v>
      </c>
      <c r="H158" s="3">
        <v>65</v>
      </c>
      <c r="I158" s="3">
        <v>126</v>
      </c>
      <c r="J158" s="3">
        <v>22</v>
      </c>
      <c r="K158" s="3">
        <v>1</v>
      </c>
      <c r="L158" s="3">
        <v>57</v>
      </c>
      <c r="M158" s="3">
        <v>3</v>
      </c>
      <c r="N158" s="3">
        <v>0</v>
      </c>
      <c r="O158" s="3">
        <v>38</v>
      </c>
      <c r="P158" s="3">
        <v>97</v>
      </c>
      <c r="Q158" s="3">
        <v>2</v>
      </c>
      <c r="R158" s="3">
        <v>3</v>
      </c>
      <c r="S158" s="3">
        <v>0</v>
      </c>
      <c r="T158" s="3">
        <v>2</v>
      </c>
      <c r="U158" s="3">
        <v>14</v>
      </c>
      <c r="V158" s="3" t="s">
        <v>2660</v>
      </c>
      <c r="W158" s="3" t="s">
        <v>1456</v>
      </c>
      <c r="X158" s="3">
        <v>453</v>
      </c>
      <c r="Y158" s="3">
        <v>216</v>
      </c>
      <c r="Z158" s="3">
        <v>0.36865342163355408</v>
      </c>
      <c r="AA158" s="3">
        <v>0.52682926829268295</v>
      </c>
      <c r="AB158" s="3">
        <v>0.89548268992623703</v>
      </c>
      <c r="AC158" s="3" t="s">
        <v>26</v>
      </c>
      <c r="AD158" s="3" t="s">
        <v>2061</v>
      </c>
      <c r="AE158" s="3" t="s">
        <v>724</v>
      </c>
      <c r="AF158" s="3">
        <v>43</v>
      </c>
      <c r="AG158" s="3">
        <v>2</v>
      </c>
      <c r="AH158" s="3" t="s">
        <v>2062</v>
      </c>
      <c r="AI158" s="3">
        <v>0</v>
      </c>
      <c r="AJ158" s="3">
        <v>307</v>
      </c>
      <c r="AK158" s="3">
        <v>22</v>
      </c>
      <c r="AL158" s="3">
        <v>11</v>
      </c>
      <c r="AM158" s="3">
        <v>832</v>
      </c>
      <c r="AN158" s="3">
        <v>123</v>
      </c>
      <c r="AO158" s="3">
        <v>2</v>
      </c>
      <c r="AP158" s="3">
        <v>0</v>
      </c>
      <c r="AQ158" s="3">
        <v>4302</v>
      </c>
    </row>
    <row r="159" spans="1:43" x14ac:dyDescent="0.25">
      <c r="A159" s="3" t="s">
        <v>1681</v>
      </c>
      <c r="B159" s="3">
        <v>2019</v>
      </c>
      <c r="C159" s="3">
        <v>1</v>
      </c>
      <c r="D159" s="3" t="s">
        <v>161</v>
      </c>
      <c r="E159" s="3" t="s">
        <v>35</v>
      </c>
      <c r="F159" s="3">
        <v>161</v>
      </c>
      <c r="G159" s="3">
        <v>597</v>
      </c>
      <c r="H159" s="3">
        <v>103</v>
      </c>
      <c r="I159" s="3">
        <v>155</v>
      </c>
      <c r="J159" s="3">
        <v>30</v>
      </c>
      <c r="K159" s="3">
        <v>2</v>
      </c>
      <c r="L159" s="3">
        <v>120</v>
      </c>
      <c r="M159" s="3">
        <v>1</v>
      </c>
      <c r="N159" s="3">
        <v>0</v>
      </c>
      <c r="O159" s="3">
        <v>72</v>
      </c>
      <c r="P159" s="3">
        <v>183</v>
      </c>
      <c r="Q159" s="3">
        <v>6</v>
      </c>
      <c r="R159" s="3">
        <v>21</v>
      </c>
      <c r="S159" s="3">
        <v>0</v>
      </c>
      <c r="T159" s="3">
        <v>3</v>
      </c>
      <c r="U159" s="3">
        <v>13</v>
      </c>
      <c r="V159" s="3" t="s">
        <v>2654</v>
      </c>
      <c r="W159" s="3" t="s">
        <v>1455</v>
      </c>
      <c r="X159" s="3">
        <v>693</v>
      </c>
      <c r="Y159" s="3">
        <v>348</v>
      </c>
      <c r="Z159" s="3">
        <v>0.35786435786435788</v>
      </c>
      <c r="AA159" s="3">
        <v>0.58291457286432158</v>
      </c>
      <c r="AB159" s="3">
        <v>0.94077893072867946</v>
      </c>
      <c r="AC159" s="3" t="s">
        <v>26</v>
      </c>
      <c r="AD159" s="3" t="s">
        <v>2063</v>
      </c>
      <c r="AE159" s="3" t="s">
        <v>2064</v>
      </c>
      <c r="AF159" s="3">
        <v>43</v>
      </c>
      <c r="AG159" s="3">
        <v>3</v>
      </c>
      <c r="AH159" s="3" t="s">
        <v>2065</v>
      </c>
      <c r="AI159" s="3">
        <v>0</v>
      </c>
      <c r="AJ159" s="3">
        <v>260</v>
      </c>
      <c r="AK159" s="3">
        <v>53</v>
      </c>
      <c r="AL159" s="3">
        <v>19</v>
      </c>
      <c r="AM159" s="3">
        <v>991</v>
      </c>
      <c r="AN159" s="3">
        <v>122</v>
      </c>
      <c r="AO159" s="3">
        <v>1</v>
      </c>
      <c r="AP159" s="3">
        <v>0</v>
      </c>
      <c r="AQ159" s="3">
        <v>4303</v>
      </c>
    </row>
    <row r="160" spans="1:43" x14ac:dyDescent="0.25">
      <c r="A160" s="3" t="s">
        <v>1690</v>
      </c>
      <c r="B160" s="3">
        <v>2019</v>
      </c>
      <c r="C160" s="3">
        <v>1</v>
      </c>
      <c r="D160" s="3" t="s">
        <v>161</v>
      </c>
      <c r="E160" s="3" t="s">
        <v>35</v>
      </c>
      <c r="F160" s="3">
        <v>89</v>
      </c>
      <c r="G160" s="3">
        <v>177</v>
      </c>
      <c r="H160" s="3">
        <v>35</v>
      </c>
      <c r="I160" s="3">
        <v>50</v>
      </c>
      <c r="J160" s="3">
        <v>10</v>
      </c>
      <c r="K160" s="3">
        <v>0</v>
      </c>
      <c r="L160" s="3">
        <v>25</v>
      </c>
      <c r="M160" s="3">
        <v>1</v>
      </c>
      <c r="N160" s="3">
        <v>2</v>
      </c>
      <c r="O160" s="3">
        <v>19</v>
      </c>
      <c r="P160" s="3">
        <v>44</v>
      </c>
      <c r="Q160" s="3">
        <v>0</v>
      </c>
      <c r="R160" s="3">
        <v>1</v>
      </c>
      <c r="S160" s="3">
        <v>0</v>
      </c>
      <c r="T160" s="3">
        <v>0</v>
      </c>
      <c r="U160" s="3">
        <v>5</v>
      </c>
      <c r="V160" s="3" t="s">
        <v>2664</v>
      </c>
      <c r="W160" s="3" t="s">
        <v>1455</v>
      </c>
      <c r="X160" s="3">
        <v>197</v>
      </c>
      <c r="Y160" s="3">
        <v>93</v>
      </c>
      <c r="Z160" s="3">
        <v>0.35532994923857869</v>
      </c>
      <c r="AA160" s="3">
        <v>0.52542372881355937</v>
      </c>
      <c r="AB160" s="3">
        <v>0.88075367805213811</v>
      </c>
      <c r="AC160" s="3" t="s">
        <v>6</v>
      </c>
      <c r="AD160" s="3" t="s">
        <v>2066</v>
      </c>
      <c r="AE160" s="3" t="s">
        <v>719</v>
      </c>
      <c r="AF160" s="3">
        <v>43</v>
      </c>
      <c r="AG160" s="3">
        <v>4</v>
      </c>
      <c r="AH160" s="3" t="s">
        <v>2067</v>
      </c>
      <c r="AI160" s="3">
        <v>1</v>
      </c>
      <c r="AJ160" s="3">
        <v>282</v>
      </c>
      <c r="AK160" s="3">
        <v>11</v>
      </c>
      <c r="AL160" s="3">
        <v>15</v>
      </c>
      <c r="AM160" s="3">
        <v>777</v>
      </c>
      <c r="AN160" s="3">
        <v>120</v>
      </c>
      <c r="AO160" s="3">
        <v>1</v>
      </c>
      <c r="AP160" s="3">
        <v>0</v>
      </c>
      <c r="AQ160" s="3">
        <v>4304</v>
      </c>
    </row>
    <row r="161" spans="1:43" x14ac:dyDescent="0.25">
      <c r="A161" s="3" t="s">
        <v>1683</v>
      </c>
      <c r="B161" s="3">
        <v>2019</v>
      </c>
      <c r="C161" s="3">
        <v>1</v>
      </c>
      <c r="D161" s="3" t="s">
        <v>161</v>
      </c>
      <c r="E161" s="3" t="s">
        <v>35</v>
      </c>
      <c r="F161" s="3">
        <v>151</v>
      </c>
      <c r="G161" s="3">
        <v>549</v>
      </c>
      <c r="H161" s="3">
        <v>90</v>
      </c>
      <c r="I161" s="3">
        <v>141</v>
      </c>
      <c r="J161" s="3">
        <v>29</v>
      </c>
      <c r="K161" s="3">
        <v>1</v>
      </c>
      <c r="L161" s="3">
        <v>92</v>
      </c>
      <c r="M161" s="3">
        <v>7</v>
      </c>
      <c r="N161" s="3">
        <v>2</v>
      </c>
      <c r="O161" s="3">
        <v>84</v>
      </c>
      <c r="P161" s="3">
        <v>149</v>
      </c>
      <c r="Q161" s="3">
        <v>5</v>
      </c>
      <c r="R161" s="3">
        <v>10</v>
      </c>
      <c r="S161" s="3">
        <v>0</v>
      </c>
      <c r="T161" s="3">
        <v>5</v>
      </c>
      <c r="U161" s="3">
        <v>11</v>
      </c>
      <c r="V161" s="3" t="s">
        <v>2656</v>
      </c>
      <c r="W161" s="3" t="s">
        <v>1456</v>
      </c>
      <c r="X161" s="3">
        <v>648</v>
      </c>
      <c r="Y161" s="3">
        <v>271</v>
      </c>
      <c r="Z161" s="3">
        <v>0.36265432098765432</v>
      </c>
      <c r="AA161" s="3">
        <v>0.49362477231329688</v>
      </c>
      <c r="AB161" s="3">
        <v>0.8562790933009512</v>
      </c>
      <c r="AC161" s="3" t="s">
        <v>6</v>
      </c>
      <c r="AD161" s="3" t="s">
        <v>885</v>
      </c>
      <c r="AE161" s="3" t="s">
        <v>2068</v>
      </c>
      <c r="AF161" s="3">
        <v>43</v>
      </c>
      <c r="AG161" s="3">
        <v>5</v>
      </c>
      <c r="AH161" s="3" t="s">
        <v>2068</v>
      </c>
      <c r="AI161" s="3">
        <v>1</v>
      </c>
      <c r="AJ161" s="3">
        <v>257</v>
      </c>
      <c r="AK161" s="3">
        <v>33</v>
      </c>
      <c r="AL161" s="3">
        <v>19</v>
      </c>
      <c r="AM161" s="3">
        <v>882</v>
      </c>
      <c r="AN161" s="3">
        <v>125</v>
      </c>
      <c r="AO161" s="3">
        <v>2</v>
      </c>
      <c r="AP161" s="3">
        <v>0</v>
      </c>
      <c r="AQ161" s="3">
        <v>4305</v>
      </c>
    </row>
    <row r="162" spans="1:43" x14ac:dyDescent="0.25">
      <c r="A162" s="3" t="s">
        <v>1691</v>
      </c>
      <c r="B162" s="3">
        <v>2019</v>
      </c>
      <c r="C162" s="3">
        <v>1</v>
      </c>
      <c r="D162" s="3" t="s">
        <v>161</v>
      </c>
      <c r="E162" s="3" t="s">
        <v>35</v>
      </c>
      <c r="F162" s="3">
        <v>69</v>
      </c>
      <c r="G162" s="3">
        <v>199</v>
      </c>
      <c r="H162" s="3">
        <v>34</v>
      </c>
      <c r="I162" s="3">
        <v>44</v>
      </c>
      <c r="J162" s="3">
        <v>11</v>
      </c>
      <c r="K162" s="3">
        <v>1</v>
      </c>
      <c r="L162" s="3">
        <v>29</v>
      </c>
      <c r="M162" s="3">
        <v>3</v>
      </c>
      <c r="N162" s="3">
        <v>0</v>
      </c>
      <c r="O162" s="3">
        <v>46</v>
      </c>
      <c r="P162" s="3">
        <v>71</v>
      </c>
      <c r="Q162" s="3">
        <v>2</v>
      </c>
      <c r="R162" s="3">
        <v>5</v>
      </c>
      <c r="S162" s="3">
        <v>1</v>
      </c>
      <c r="T162" s="3">
        <v>3</v>
      </c>
      <c r="U162" s="3">
        <v>1</v>
      </c>
      <c r="V162" s="3" t="s">
        <v>2663</v>
      </c>
      <c r="W162" s="3" t="s">
        <v>1456</v>
      </c>
      <c r="X162" s="3">
        <v>254</v>
      </c>
      <c r="Y162" s="3">
        <v>81</v>
      </c>
      <c r="Z162" s="3">
        <v>0.37401574803149606</v>
      </c>
      <c r="AA162" s="3">
        <v>0.40703517587939697</v>
      </c>
      <c r="AB162" s="3">
        <v>0.78105092391089304</v>
      </c>
      <c r="AC162" s="3" t="s">
        <v>6</v>
      </c>
      <c r="AD162" s="3" t="s">
        <v>816</v>
      </c>
      <c r="AE162" s="3" t="s">
        <v>2069</v>
      </c>
      <c r="AF162" s="3">
        <v>43</v>
      </c>
      <c r="AG162" s="3">
        <v>6</v>
      </c>
      <c r="AH162" s="3" t="s">
        <v>2070</v>
      </c>
      <c r="AI162" s="3">
        <v>1</v>
      </c>
      <c r="AJ162" s="3">
        <v>221</v>
      </c>
      <c r="AK162" s="3">
        <v>8</v>
      </c>
      <c r="AL162" s="3">
        <v>25</v>
      </c>
      <c r="AM162" s="3">
        <v>747</v>
      </c>
      <c r="AN162" s="3">
        <v>123</v>
      </c>
      <c r="AO162" s="3">
        <v>2</v>
      </c>
      <c r="AP162" s="3">
        <v>0</v>
      </c>
      <c r="AQ162" s="3">
        <v>4306</v>
      </c>
    </row>
    <row r="163" spans="1:43" x14ac:dyDescent="0.25">
      <c r="A163" s="3" t="s">
        <v>1688</v>
      </c>
      <c r="B163" s="3">
        <v>2019</v>
      </c>
      <c r="C163" s="3">
        <v>1</v>
      </c>
      <c r="D163" s="3" t="s">
        <v>161</v>
      </c>
      <c r="E163" s="3" t="s">
        <v>35</v>
      </c>
      <c r="F163" s="3">
        <v>133</v>
      </c>
      <c r="G163" s="3">
        <v>447</v>
      </c>
      <c r="H163" s="3">
        <v>63</v>
      </c>
      <c r="I163" s="3">
        <v>112</v>
      </c>
      <c r="J163" s="3">
        <v>19</v>
      </c>
      <c r="K163" s="3">
        <v>2</v>
      </c>
      <c r="L163" s="3">
        <v>67</v>
      </c>
      <c r="M163" s="3">
        <v>1</v>
      </c>
      <c r="N163" s="3">
        <v>2</v>
      </c>
      <c r="O163" s="3">
        <v>40</v>
      </c>
      <c r="P163" s="3">
        <v>106</v>
      </c>
      <c r="Q163" s="3">
        <v>1</v>
      </c>
      <c r="R163" s="3">
        <v>12</v>
      </c>
      <c r="S163" s="3">
        <v>0</v>
      </c>
      <c r="T163" s="3">
        <v>0</v>
      </c>
      <c r="U163" s="3">
        <v>9</v>
      </c>
      <c r="V163" s="3" t="s">
        <v>2659</v>
      </c>
      <c r="W163" s="3" t="s">
        <v>1455</v>
      </c>
      <c r="X163" s="3">
        <v>499</v>
      </c>
      <c r="Y163" s="3">
        <v>198</v>
      </c>
      <c r="Z163" s="3">
        <v>0.32865731462925851</v>
      </c>
      <c r="AA163" s="3">
        <v>0.44295302013422821</v>
      </c>
      <c r="AB163" s="3">
        <v>0.77161033476348673</v>
      </c>
      <c r="AC163" s="3" t="s">
        <v>26</v>
      </c>
      <c r="AD163" s="3" t="s">
        <v>2071</v>
      </c>
      <c r="AE163" s="3" t="s">
        <v>2000</v>
      </c>
      <c r="AF163" s="3">
        <v>43</v>
      </c>
      <c r="AG163" s="3">
        <v>7</v>
      </c>
      <c r="AH163" s="3" t="s">
        <v>2000</v>
      </c>
      <c r="AI163" s="3">
        <v>0</v>
      </c>
      <c r="AJ163" s="3">
        <v>251</v>
      </c>
      <c r="AK163" s="3">
        <v>21</v>
      </c>
      <c r="AL163" s="3">
        <v>20</v>
      </c>
      <c r="AM163" s="3">
        <v>816</v>
      </c>
      <c r="AN163" s="3">
        <v>121</v>
      </c>
      <c r="AO163" s="3">
        <v>1</v>
      </c>
      <c r="AP163" s="3">
        <v>0</v>
      </c>
      <c r="AQ163" s="3">
        <v>4307</v>
      </c>
    </row>
    <row r="164" spans="1:43" x14ac:dyDescent="0.25">
      <c r="A164" s="3" t="s">
        <v>1684</v>
      </c>
      <c r="B164" s="3">
        <v>2019</v>
      </c>
      <c r="C164" s="3">
        <v>1</v>
      </c>
      <c r="D164" s="3" t="s">
        <v>161</v>
      </c>
      <c r="E164" s="3" t="s">
        <v>35</v>
      </c>
      <c r="F164" s="3">
        <v>141</v>
      </c>
      <c r="G164" s="3">
        <v>473</v>
      </c>
      <c r="H164" s="3">
        <v>52</v>
      </c>
      <c r="I164" s="3">
        <v>136</v>
      </c>
      <c r="J164" s="3">
        <v>19</v>
      </c>
      <c r="K164" s="3">
        <v>0</v>
      </c>
      <c r="L164" s="3">
        <v>73</v>
      </c>
      <c r="M164" s="3">
        <v>1</v>
      </c>
      <c r="N164" s="3">
        <v>0</v>
      </c>
      <c r="O164" s="3">
        <v>44</v>
      </c>
      <c r="P164" s="3">
        <v>69</v>
      </c>
      <c r="Q164" s="3">
        <v>5</v>
      </c>
      <c r="R164" s="3">
        <v>4</v>
      </c>
      <c r="S164" s="3">
        <v>0</v>
      </c>
      <c r="T164" s="3">
        <v>3</v>
      </c>
      <c r="U164" s="3">
        <v>16</v>
      </c>
      <c r="V164" s="3" t="s">
        <v>2658</v>
      </c>
      <c r="W164" s="3" t="s">
        <v>1458</v>
      </c>
      <c r="X164" s="3">
        <v>524</v>
      </c>
      <c r="Y164" s="3">
        <v>197</v>
      </c>
      <c r="Z164" s="3">
        <v>0.35114503816793891</v>
      </c>
      <c r="AA164" s="3">
        <v>0.41649048625792812</v>
      </c>
      <c r="AB164" s="3">
        <v>0.76763552442586702</v>
      </c>
      <c r="AC164" s="3" t="s">
        <v>26</v>
      </c>
      <c r="AD164" s="3" t="s">
        <v>2072</v>
      </c>
      <c r="AE164" s="3" t="s">
        <v>2073</v>
      </c>
      <c r="AF164" s="3">
        <v>43</v>
      </c>
      <c r="AG164" s="3">
        <v>8</v>
      </c>
      <c r="AH164" s="3" t="s">
        <v>2074</v>
      </c>
      <c r="AI164" s="3">
        <v>0</v>
      </c>
      <c r="AJ164" s="3">
        <v>288</v>
      </c>
      <c r="AK164" s="3">
        <v>14</v>
      </c>
      <c r="AL164" s="3">
        <v>14</v>
      </c>
      <c r="AM164" s="3">
        <v>778</v>
      </c>
      <c r="AN164" s="3">
        <v>121</v>
      </c>
      <c r="AO164" s="3">
        <v>0</v>
      </c>
      <c r="AP164" s="3">
        <v>0</v>
      </c>
      <c r="AQ164" s="3">
        <v>4308</v>
      </c>
    </row>
    <row r="165" spans="1:43" x14ac:dyDescent="0.25">
      <c r="A165" s="3" t="s">
        <v>1689</v>
      </c>
      <c r="B165" s="3">
        <v>2019</v>
      </c>
      <c r="C165" s="3">
        <v>1</v>
      </c>
      <c r="D165" s="3" t="s">
        <v>161</v>
      </c>
      <c r="E165" s="3" t="s">
        <v>35</v>
      </c>
      <c r="F165" s="3">
        <v>107</v>
      </c>
      <c r="G165" s="3">
        <v>390</v>
      </c>
      <c r="H165" s="3">
        <v>46</v>
      </c>
      <c r="I165" s="3">
        <v>100</v>
      </c>
      <c r="J165" s="3">
        <v>28</v>
      </c>
      <c r="K165" s="3">
        <v>0</v>
      </c>
      <c r="L165" s="3">
        <v>39</v>
      </c>
      <c r="M165" s="3">
        <v>0</v>
      </c>
      <c r="N165" s="3">
        <v>0</v>
      </c>
      <c r="O165" s="3">
        <v>25</v>
      </c>
      <c r="P165" s="3">
        <v>69</v>
      </c>
      <c r="Q165" s="3">
        <v>3</v>
      </c>
      <c r="R165" s="3">
        <v>5</v>
      </c>
      <c r="S165" s="3">
        <v>0</v>
      </c>
      <c r="T165" s="3">
        <v>3</v>
      </c>
      <c r="U165" s="3">
        <v>16</v>
      </c>
      <c r="V165" s="3" t="s">
        <v>2661</v>
      </c>
      <c r="W165" s="3" t="s">
        <v>1455</v>
      </c>
      <c r="X165" s="3">
        <v>423</v>
      </c>
      <c r="Y165" s="3">
        <v>167</v>
      </c>
      <c r="Z165" s="3">
        <v>0.30732860520094563</v>
      </c>
      <c r="AA165" s="3">
        <v>0.42820512820512818</v>
      </c>
      <c r="AB165" s="3">
        <v>0.73553373340607386</v>
      </c>
      <c r="AC165" s="3" t="s">
        <v>6</v>
      </c>
      <c r="AD165" s="3" t="s">
        <v>2075</v>
      </c>
      <c r="AE165" s="3" t="s">
        <v>2076</v>
      </c>
      <c r="AF165" s="3">
        <v>43</v>
      </c>
      <c r="AG165" s="3">
        <v>9</v>
      </c>
      <c r="AH165" s="3" t="s">
        <v>2077</v>
      </c>
      <c r="AI165" s="3">
        <v>1</v>
      </c>
      <c r="AJ165" s="3">
        <v>256</v>
      </c>
      <c r="AK165" s="3">
        <v>13</v>
      </c>
      <c r="AL165" s="3">
        <v>20</v>
      </c>
      <c r="AM165" s="3">
        <v>775</v>
      </c>
      <c r="AN165" s="3">
        <v>120</v>
      </c>
      <c r="AO165" s="3">
        <v>1</v>
      </c>
      <c r="AP165" s="3">
        <v>0</v>
      </c>
      <c r="AQ165" s="3">
        <v>4309</v>
      </c>
    </row>
    <row r="166" spans="1:43" x14ac:dyDescent="0.25">
      <c r="A166" s="3" t="s">
        <v>1372</v>
      </c>
      <c r="B166" s="3">
        <v>2019</v>
      </c>
      <c r="C166" s="3">
        <v>2</v>
      </c>
      <c r="D166" s="3" t="s">
        <v>161</v>
      </c>
      <c r="E166" s="3" t="s">
        <v>35</v>
      </c>
      <c r="F166" s="3">
        <v>39</v>
      </c>
      <c r="G166" s="3">
        <v>94</v>
      </c>
      <c r="H166" s="3">
        <v>17</v>
      </c>
      <c r="I166" s="3">
        <v>26</v>
      </c>
      <c r="J166" s="3">
        <v>4</v>
      </c>
      <c r="K166" s="3">
        <v>1</v>
      </c>
      <c r="L166" s="3">
        <v>12</v>
      </c>
      <c r="M166" s="3">
        <v>0</v>
      </c>
      <c r="N166" s="3">
        <v>0</v>
      </c>
      <c r="O166" s="3">
        <v>7</v>
      </c>
      <c r="P166" s="3">
        <v>9</v>
      </c>
      <c r="Q166" s="3">
        <v>0</v>
      </c>
      <c r="R166" s="3">
        <v>1</v>
      </c>
      <c r="S166" s="3">
        <v>1</v>
      </c>
      <c r="T166" s="3">
        <v>0</v>
      </c>
      <c r="U166" s="3">
        <v>1</v>
      </c>
      <c r="V166" s="3" t="s">
        <v>2667</v>
      </c>
      <c r="W166" s="3" t="s">
        <v>1455</v>
      </c>
      <c r="X166" s="3">
        <v>103</v>
      </c>
      <c r="Y166" s="3">
        <v>38</v>
      </c>
      <c r="Z166" s="3">
        <v>0.3300970873786408</v>
      </c>
      <c r="AA166" s="3">
        <v>0.40425531914893614</v>
      </c>
      <c r="AB166" s="3">
        <v>0.73435240652757694</v>
      </c>
      <c r="AC166" s="3" t="s">
        <v>6</v>
      </c>
      <c r="AD166" s="3" t="s">
        <v>949</v>
      </c>
      <c r="AE166" s="3" t="s">
        <v>1934</v>
      </c>
      <c r="AF166" s="3">
        <v>43</v>
      </c>
      <c r="AG166" s="3">
        <v>10</v>
      </c>
      <c r="AH166" s="3" t="s">
        <v>1935</v>
      </c>
      <c r="AI166" s="3">
        <v>1</v>
      </c>
      <c r="AJ166" s="3">
        <v>277</v>
      </c>
      <c r="AK166" s="3">
        <v>2</v>
      </c>
      <c r="AL166" s="3">
        <v>16</v>
      </c>
      <c r="AM166" s="3">
        <v>717</v>
      </c>
      <c r="AN166" s="3">
        <v>120</v>
      </c>
      <c r="AO166" s="3">
        <v>1</v>
      </c>
      <c r="AP166" s="3">
        <v>0</v>
      </c>
      <c r="AQ166" s="3">
        <v>4310</v>
      </c>
    </row>
    <row r="167" spans="1:43" x14ac:dyDescent="0.25">
      <c r="A167" s="3" t="s">
        <v>1473</v>
      </c>
      <c r="B167" s="3">
        <v>2019</v>
      </c>
      <c r="C167" s="3">
        <v>1</v>
      </c>
      <c r="D167" s="3" t="s">
        <v>161</v>
      </c>
      <c r="E167" s="3" t="s">
        <v>35</v>
      </c>
      <c r="F167" s="3">
        <v>60</v>
      </c>
      <c r="G167" s="3">
        <v>142</v>
      </c>
      <c r="H167" s="3">
        <v>20</v>
      </c>
      <c r="I167" s="3">
        <v>29</v>
      </c>
      <c r="J167" s="3">
        <v>7</v>
      </c>
      <c r="K167" s="3">
        <v>0</v>
      </c>
      <c r="L167" s="3">
        <v>18</v>
      </c>
      <c r="M167" s="3">
        <v>3</v>
      </c>
      <c r="N167" s="3">
        <v>1</v>
      </c>
      <c r="O167" s="3">
        <v>8</v>
      </c>
      <c r="P167" s="3">
        <v>33</v>
      </c>
      <c r="Q167" s="3">
        <v>0</v>
      </c>
      <c r="R167" s="3">
        <v>1</v>
      </c>
      <c r="S167" s="3">
        <v>0</v>
      </c>
      <c r="T167" s="3">
        <v>0</v>
      </c>
      <c r="U167" s="3">
        <v>2</v>
      </c>
      <c r="V167" s="3" t="s">
        <v>2665</v>
      </c>
      <c r="W167" s="3" t="s">
        <v>1455</v>
      </c>
      <c r="X167" s="3">
        <v>151</v>
      </c>
      <c r="Y167" s="3">
        <v>51</v>
      </c>
      <c r="Z167" s="3">
        <v>0.25165562913907286</v>
      </c>
      <c r="AA167" s="3">
        <v>0.35915492957746481</v>
      </c>
      <c r="AB167" s="3">
        <v>0.61081055871653767</v>
      </c>
      <c r="AC167" s="3" t="s">
        <v>26</v>
      </c>
      <c r="AD167" s="3" t="s">
        <v>2078</v>
      </c>
      <c r="AE167" s="3" t="s">
        <v>2079</v>
      </c>
      <c r="AF167" s="3">
        <v>43</v>
      </c>
      <c r="AG167" s="3">
        <v>11</v>
      </c>
      <c r="AH167" s="3" t="s">
        <v>2080</v>
      </c>
      <c r="AI167" s="3">
        <v>0</v>
      </c>
      <c r="AJ167" s="3">
        <v>204</v>
      </c>
      <c r="AK167" s="3">
        <v>5</v>
      </c>
      <c r="AL167" s="3">
        <v>27</v>
      </c>
      <c r="AM167" s="3">
        <v>730</v>
      </c>
      <c r="AN167" s="3">
        <v>122</v>
      </c>
      <c r="AO167" s="3">
        <v>1</v>
      </c>
      <c r="AP167" s="3">
        <v>0</v>
      </c>
      <c r="AQ167" s="3">
        <v>4311</v>
      </c>
    </row>
    <row r="168" spans="1:43" x14ac:dyDescent="0.25">
      <c r="A168" s="3" t="s">
        <v>1686</v>
      </c>
      <c r="B168" s="3">
        <v>2019</v>
      </c>
      <c r="C168" s="3">
        <v>1</v>
      </c>
      <c r="D168" s="3" t="s">
        <v>161</v>
      </c>
      <c r="E168" s="3" t="s">
        <v>35</v>
      </c>
      <c r="F168" s="3">
        <v>133</v>
      </c>
      <c r="G168" s="3">
        <v>258</v>
      </c>
      <c r="H168" s="3">
        <v>38</v>
      </c>
      <c r="I168" s="3">
        <v>55</v>
      </c>
      <c r="J168" s="3">
        <v>12</v>
      </c>
      <c r="K168" s="3">
        <v>1</v>
      </c>
      <c r="L168" s="3">
        <v>27</v>
      </c>
      <c r="M168" s="3">
        <v>4</v>
      </c>
      <c r="N168" s="3">
        <v>1</v>
      </c>
      <c r="O168" s="3">
        <v>22</v>
      </c>
      <c r="P168" s="3">
        <v>75</v>
      </c>
      <c r="Q168" s="3">
        <v>4</v>
      </c>
      <c r="R168" s="3">
        <v>2</v>
      </c>
      <c r="S168" s="3">
        <v>2</v>
      </c>
      <c r="T168" s="3">
        <v>1</v>
      </c>
      <c r="U168" s="3">
        <v>8</v>
      </c>
      <c r="V168" s="3" t="s">
        <v>2662</v>
      </c>
      <c r="W168" s="3" t="s">
        <v>1456</v>
      </c>
      <c r="X168" s="3">
        <v>285</v>
      </c>
      <c r="Y168" s="3">
        <v>84</v>
      </c>
      <c r="Z168" s="3">
        <v>0.27719298245614032</v>
      </c>
      <c r="AA168" s="3">
        <v>0.32558139534883723</v>
      </c>
      <c r="AB168" s="3">
        <v>0.60277437780497756</v>
      </c>
      <c r="AC168" s="3" t="s">
        <v>26</v>
      </c>
      <c r="AD168" s="3" t="s">
        <v>1780</v>
      </c>
      <c r="AE168" s="3" t="s">
        <v>2081</v>
      </c>
      <c r="AF168" s="3">
        <v>43</v>
      </c>
      <c r="AG168" s="3">
        <v>12</v>
      </c>
      <c r="AH168" s="3" t="s">
        <v>2081</v>
      </c>
      <c r="AI168" s="3">
        <v>0</v>
      </c>
      <c r="AJ168" s="3">
        <v>213</v>
      </c>
      <c r="AK168" s="3">
        <v>5</v>
      </c>
      <c r="AL168" s="3">
        <v>26</v>
      </c>
      <c r="AM168" s="3">
        <v>730</v>
      </c>
      <c r="AN168" s="3">
        <v>123</v>
      </c>
      <c r="AO168" s="3">
        <v>2</v>
      </c>
      <c r="AP168" s="3">
        <v>0</v>
      </c>
      <c r="AQ168" s="3">
        <v>4312</v>
      </c>
    </row>
    <row r="169" spans="1:43" x14ac:dyDescent="0.25">
      <c r="A169" s="3" t="s">
        <v>1751</v>
      </c>
      <c r="B169" s="3">
        <v>2019</v>
      </c>
      <c r="C169" s="3">
        <v>1</v>
      </c>
      <c r="D169" s="3" t="s">
        <v>161</v>
      </c>
      <c r="E169" s="3" t="s">
        <v>35</v>
      </c>
      <c r="F169" s="3">
        <v>50</v>
      </c>
      <c r="G169" s="3">
        <v>136</v>
      </c>
      <c r="H169" s="3">
        <v>9</v>
      </c>
      <c r="I169" s="3">
        <v>26</v>
      </c>
      <c r="J169" s="3">
        <v>5</v>
      </c>
      <c r="K169" s="3">
        <v>0</v>
      </c>
      <c r="L169" s="3">
        <v>14</v>
      </c>
      <c r="M169" s="3">
        <v>0</v>
      </c>
      <c r="N169" s="3">
        <v>0</v>
      </c>
      <c r="O169" s="3">
        <v>7</v>
      </c>
      <c r="P169" s="3">
        <v>37</v>
      </c>
      <c r="Q169" s="3">
        <v>2</v>
      </c>
      <c r="R169" s="3">
        <v>0</v>
      </c>
      <c r="S169" s="3">
        <v>1</v>
      </c>
      <c r="T169" s="3">
        <v>0</v>
      </c>
      <c r="U169" s="3">
        <v>4</v>
      </c>
      <c r="V169" s="3" t="s">
        <v>2666</v>
      </c>
      <c r="W169" s="3" t="s">
        <v>1458</v>
      </c>
      <c r="X169" s="3">
        <v>144</v>
      </c>
      <c r="Y169" s="3">
        <v>43</v>
      </c>
      <c r="Z169" s="3">
        <v>0.22916666666666666</v>
      </c>
      <c r="AA169" s="3">
        <v>0.31617647058823528</v>
      </c>
      <c r="AB169" s="3">
        <v>0.54534313725490191</v>
      </c>
      <c r="AC169" s="3" t="s">
        <v>26</v>
      </c>
      <c r="AD169" s="3" t="s">
        <v>2082</v>
      </c>
      <c r="AE169" s="3" t="s">
        <v>2083</v>
      </c>
      <c r="AF169" s="3">
        <v>43</v>
      </c>
      <c r="AG169" s="3">
        <v>13</v>
      </c>
      <c r="AH169" s="3" t="s">
        <v>2084</v>
      </c>
      <c r="AI169" s="3">
        <v>0</v>
      </c>
      <c r="AJ169" s="3">
        <v>191</v>
      </c>
      <c r="AK169" s="3">
        <v>4</v>
      </c>
      <c r="AL169" s="3">
        <v>29</v>
      </c>
      <c r="AM169" s="3">
        <v>725</v>
      </c>
      <c r="AN169" s="3">
        <v>120</v>
      </c>
      <c r="AO169" s="3">
        <v>0</v>
      </c>
      <c r="AP169" s="3">
        <v>0</v>
      </c>
      <c r="AQ169" s="3">
        <v>4313</v>
      </c>
    </row>
    <row r="170" spans="1:43" x14ac:dyDescent="0.25">
      <c r="A170" s="3" t="s">
        <v>1540</v>
      </c>
      <c r="B170" s="3">
        <v>2019</v>
      </c>
      <c r="C170" s="3">
        <v>1</v>
      </c>
      <c r="D170" s="3" t="s">
        <v>71</v>
      </c>
      <c r="E170" s="3" t="s">
        <v>41</v>
      </c>
      <c r="F170" s="3">
        <v>141</v>
      </c>
      <c r="G170" s="3">
        <v>491</v>
      </c>
      <c r="H170" s="3">
        <v>86</v>
      </c>
      <c r="I170" s="3">
        <v>123</v>
      </c>
      <c r="J170" s="3">
        <v>26</v>
      </c>
      <c r="K170" s="3">
        <v>7</v>
      </c>
      <c r="L170" s="3">
        <v>74</v>
      </c>
      <c r="M170" s="3">
        <v>10</v>
      </c>
      <c r="N170" s="3">
        <v>2</v>
      </c>
      <c r="O170" s="3">
        <v>52</v>
      </c>
      <c r="P170" s="3">
        <v>108</v>
      </c>
      <c r="Q170" s="3">
        <v>0</v>
      </c>
      <c r="R170" s="3">
        <v>4</v>
      </c>
      <c r="S170" s="3">
        <v>0</v>
      </c>
      <c r="T170" s="3">
        <v>3</v>
      </c>
      <c r="U170" s="3">
        <v>6</v>
      </c>
      <c r="V170" s="3" t="s">
        <v>2670</v>
      </c>
      <c r="W170" s="3" t="s">
        <v>1456</v>
      </c>
      <c r="X170" s="3">
        <v>550</v>
      </c>
      <c r="Y170" s="3">
        <v>247</v>
      </c>
      <c r="Z170" s="3">
        <v>0.32545454545454544</v>
      </c>
      <c r="AA170" s="3">
        <v>0.5030549898167006</v>
      </c>
      <c r="AB170" s="3">
        <v>0.82850953527124604</v>
      </c>
      <c r="AC170" s="3" t="s">
        <v>6</v>
      </c>
      <c r="AD170" s="3" t="s">
        <v>1153</v>
      </c>
      <c r="AE170" s="3" t="s">
        <v>2085</v>
      </c>
      <c r="AF170" s="3">
        <v>46</v>
      </c>
      <c r="AG170" s="3">
        <v>0</v>
      </c>
      <c r="AH170" s="3" t="s">
        <v>2085</v>
      </c>
      <c r="AI170" s="3">
        <v>1</v>
      </c>
      <c r="AJ170" s="3">
        <v>251</v>
      </c>
      <c r="AK170" s="3">
        <v>28</v>
      </c>
      <c r="AL170" s="3">
        <v>20</v>
      </c>
      <c r="AM170" s="3">
        <v>859</v>
      </c>
      <c r="AN170" s="3">
        <v>130</v>
      </c>
      <c r="AO170" s="3">
        <v>2</v>
      </c>
      <c r="AP170" s="3">
        <v>0</v>
      </c>
      <c r="AQ170" s="3">
        <v>4600</v>
      </c>
    </row>
    <row r="171" spans="1:43" x14ac:dyDescent="0.25">
      <c r="A171" s="3" t="s">
        <v>1544</v>
      </c>
      <c r="B171" s="3">
        <v>2019</v>
      </c>
      <c r="C171" s="3">
        <v>1</v>
      </c>
      <c r="D171" s="3" t="s">
        <v>71</v>
      </c>
      <c r="E171" s="3" t="s">
        <v>41</v>
      </c>
      <c r="F171" s="3">
        <v>102</v>
      </c>
      <c r="G171" s="3">
        <v>378</v>
      </c>
      <c r="H171" s="3">
        <v>75</v>
      </c>
      <c r="I171" s="3">
        <v>103</v>
      </c>
      <c r="J171" s="3">
        <v>18</v>
      </c>
      <c r="K171" s="3">
        <v>1</v>
      </c>
      <c r="L171" s="3">
        <v>55</v>
      </c>
      <c r="M171" s="3">
        <v>3</v>
      </c>
      <c r="N171" s="3">
        <v>2</v>
      </c>
      <c r="O171" s="3">
        <v>64</v>
      </c>
      <c r="P171" s="3">
        <v>141</v>
      </c>
      <c r="Q171" s="3">
        <v>4</v>
      </c>
      <c r="R171" s="3">
        <v>3</v>
      </c>
      <c r="S171" s="3">
        <v>0</v>
      </c>
      <c r="T171" s="3">
        <v>1</v>
      </c>
      <c r="U171" s="3">
        <v>11</v>
      </c>
      <c r="V171" s="3" t="s">
        <v>2673</v>
      </c>
      <c r="W171" s="3" t="s">
        <v>1456</v>
      </c>
      <c r="X171" s="3">
        <v>446</v>
      </c>
      <c r="Y171" s="3">
        <v>204</v>
      </c>
      <c r="Z171" s="3">
        <v>0.3811659192825112</v>
      </c>
      <c r="AA171" s="3">
        <v>0.53968253968253965</v>
      </c>
      <c r="AB171" s="3">
        <v>0.92084845896505085</v>
      </c>
      <c r="AC171" s="3" t="s">
        <v>26</v>
      </c>
      <c r="AD171" s="3" t="s">
        <v>801</v>
      </c>
      <c r="AE171" s="3" t="s">
        <v>2086</v>
      </c>
      <c r="AF171" s="3">
        <v>46</v>
      </c>
      <c r="AG171" s="3">
        <v>1</v>
      </c>
      <c r="AH171" s="3" t="s">
        <v>2087</v>
      </c>
      <c r="AI171" s="3">
        <v>0</v>
      </c>
      <c r="AJ171" s="3">
        <v>272</v>
      </c>
      <c r="AK171" s="3">
        <v>27</v>
      </c>
      <c r="AL171" s="3">
        <v>17</v>
      </c>
      <c r="AM171" s="3">
        <v>858</v>
      </c>
      <c r="AN171" s="3">
        <v>122</v>
      </c>
      <c r="AO171" s="3">
        <v>2</v>
      </c>
      <c r="AP171" s="3">
        <v>0</v>
      </c>
      <c r="AQ171" s="3">
        <v>4601</v>
      </c>
    </row>
    <row r="172" spans="1:43" x14ac:dyDescent="0.25">
      <c r="A172" s="3" t="s">
        <v>1538</v>
      </c>
      <c r="B172" s="3">
        <v>2019</v>
      </c>
      <c r="C172" s="3">
        <v>1</v>
      </c>
      <c r="D172" s="3" t="s">
        <v>71</v>
      </c>
      <c r="E172" s="3" t="s">
        <v>41</v>
      </c>
      <c r="F172" s="3">
        <v>145</v>
      </c>
      <c r="G172" s="3">
        <v>602</v>
      </c>
      <c r="H172" s="3">
        <v>109</v>
      </c>
      <c r="I172" s="3">
        <v>197</v>
      </c>
      <c r="J172" s="3">
        <v>33</v>
      </c>
      <c r="K172" s="3">
        <v>2</v>
      </c>
      <c r="L172" s="3">
        <v>102</v>
      </c>
      <c r="M172" s="3">
        <v>5</v>
      </c>
      <c r="N172" s="3">
        <v>2</v>
      </c>
      <c r="O172" s="3">
        <v>46</v>
      </c>
      <c r="P172" s="3">
        <v>90</v>
      </c>
      <c r="Q172" s="3">
        <v>0</v>
      </c>
      <c r="R172" s="3">
        <v>2</v>
      </c>
      <c r="S172" s="3">
        <v>1</v>
      </c>
      <c r="T172" s="3">
        <v>4</v>
      </c>
      <c r="U172" s="3">
        <v>14</v>
      </c>
      <c r="V172" s="3" t="s">
        <v>2668</v>
      </c>
      <c r="W172" s="3" t="s">
        <v>1455</v>
      </c>
      <c r="X172" s="3">
        <v>655</v>
      </c>
      <c r="Y172" s="3">
        <v>312</v>
      </c>
      <c r="Z172" s="3">
        <v>0.37404580152671757</v>
      </c>
      <c r="AA172" s="3">
        <v>0.51827242524916939</v>
      </c>
      <c r="AB172" s="3">
        <v>0.8923182267758869</v>
      </c>
      <c r="AC172" s="3" t="s">
        <v>26</v>
      </c>
      <c r="AD172" s="3" t="s">
        <v>2088</v>
      </c>
      <c r="AE172" s="3" t="s">
        <v>2089</v>
      </c>
      <c r="AF172" s="3">
        <v>46</v>
      </c>
      <c r="AG172" s="3">
        <v>2</v>
      </c>
      <c r="AH172" s="3" t="s">
        <v>2089</v>
      </c>
      <c r="AI172" s="3">
        <v>0</v>
      </c>
      <c r="AJ172" s="3">
        <v>327</v>
      </c>
      <c r="AK172" s="3">
        <v>26</v>
      </c>
      <c r="AL172" s="3">
        <v>7</v>
      </c>
      <c r="AM172" s="3">
        <v>850</v>
      </c>
      <c r="AN172" s="3">
        <v>124</v>
      </c>
      <c r="AO172" s="3">
        <v>1</v>
      </c>
      <c r="AP172" s="3">
        <v>0</v>
      </c>
      <c r="AQ172" s="3">
        <v>4602</v>
      </c>
    </row>
    <row r="173" spans="1:43" x14ac:dyDescent="0.25">
      <c r="A173" s="3" t="s">
        <v>1539</v>
      </c>
      <c r="B173" s="3">
        <v>2019</v>
      </c>
      <c r="C173" s="3">
        <v>1</v>
      </c>
      <c r="D173" s="3" t="s">
        <v>71</v>
      </c>
      <c r="E173" s="3" t="s">
        <v>41</v>
      </c>
      <c r="F173" s="3">
        <v>144</v>
      </c>
      <c r="G173" s="3">
        <v>546</v>
      </c>
      <c r="H173" s="3">
        <v>96</v>
      </c>
      <c r="I173" s="3">
        <v>152</v>
      </c>
      <c r="J173" s="3">
        <v>26</v>
      </c>
      <c r="K173" s="3">
        <v>0</v>
      </c>
      <c r="L173" s="3">
        <v>90</v>
      </c>
      <c r="M173" s="3">
        <v>5</v>
      </c>
      <c r="N173" s="3">
        <v>2</v>
      </c>
      <c r="O173" s="3">
        <v>48</v>
      </c>
      <c r="P173" s="3">
        <v>129</v>
      </c>
      <c r="Q173" s="3">
        <v>3</v>
      </c>
      <c r="R173" s="3">
        <v>3</v>
      </c>
      <c r="S173" s="3">
        <v>1</v>
      </c>
      <c r="T173" s="3">
        <v>6</v>
      </c>
      <c r="U173" s="3">
        <v>10</v>
      </c>
      <c r="V173" s="3" t="s">
        <v>2669</v>
      </c>
      <c r="W173" s="3" t="s">
        <v>1455</v>
      </c>
      <c r="X173" s="3">
        <v>604</v>
      </c>
      <c r="Y173" s="3">
        <v>292</v>
      </c>
      <c r="Z173" s="3">
        <v>0.33609271523178808</v>
      </c>
      <c r="AA173" s="3">
        <v>0.53479853479853479</v>
      </c>
      <c r="AB173" s="3">
        <v>0.87089125003032286</v>
      </c>
      <c r="AC173" s="3" t="s">
        <v>26</v>
      </c>
      <c r="AD173" s="3" t="s">
        <v>2090</v>
      </c>
      <c r="AE173" s="3" t="s">
        <v>2091</v>
      </c>
      <c r="AF173" s="3">
        <v>46</v>
      </c>
      <c r="AG173" s="3">
        <v>3</v>
      </c>
      <c r="AH173" s="3" t="s">
        <v>2092</v>
      </c>
      <c r="AI173" s="3">
        <v>0</v>
      </c>
      <c r="AJ173" s="3">
        <v>278</v>
      </c>
      <c r="AK173" s="3">
        <v>38</v>
      </c>
      <c r="AL173" s="3">
        <v>16</v>
      </c>
      <c r="AM173" s="3">
        <v>912</v>
      </c>
      <c r="AN173" s="3">
        <v>123</v>
      </c>
      <c r="AO173" s="3">
        <v>1</v>
      </c>
      <c r="AP173" s="3">
        <v>0</v>
      </c>
      <c r="AQ173" s="3">
        <v>4603</v>
      </c>
    </row>
    <row r="174" spans="1:43" x14ac:dyDescent="0.25">
      <c r="A174" s="3" t="s">
        <v>1541</v>
      </c>
      <c r="B174" s="3">
        <v>2019</v>
      </c>
      <c r="C174" s="3">
        <v>1</v>
      </c>
      <c r="D174" s="3" t="s">
        <v>71</v>
      </c>
      <c r="E174" s="3" t="s">
        <v>41</v>
      </c>
      <c r="F174" s="3">
        <v>132</v>
      </c>
      <c r="G174" s="3">
        <v>442</v>
      </c>
      <c r="H174" s="3">
        <v>73</v>
      </c>
      <c r="I174" s="3">
        <v>139</v>
      </c>
      <c r="J174" s="3">
        <v>34</v>
      </c>
      <c r="K174" s="3">
        <v>0</v>
      </c>
      <c r="L174" s="3">
        <v>74</v>
      </c>
      <c r="M174" s="3">
        <v>1</v>
      </c>
      <c r="N174" s="3">
        <v>1</v>
      </c>
      <c r="O174" s="3">
        <v>25</v>
      </c>
      <c r="P174" s="3">
        <v>87</v>
      </c>
      <c r="Q174" s="3">
        <v>1</v>
      </c>
      <c r="R174" s="3">
        <v>5</v>
      </c>
      <c r="S174" s="3">
        <v>0</v>
      </c>
      <c r="T174" s="3">
        <v>4</v>
      </c>
      <c r="U174" s="3">
        <v>13</v>
      </c>
      <c r="V174" s="3" t="s">
        <v>2672</v>
      </c>
      <c r="W174" s="3" t="s">
        <v>1455</v>
      </c>
      <c r="X174" s="3">
        <v>476</v>
      </c>
      <c r="Y174" s="3">
        <v>236</v>
      </c>
      <c r="Z174" s="3">
        <v>0.3550420168067227</v>
      </c>
      <c r="AA174" s="3">
        <v>0.5339366515837104</v>
      </c>
      <c r="AB174" s="3">
        <v>0.88897866839043305</v>
      </c>
      <c r="AC174" s="3" t="s">
        <v>26</v>
      </c>
      <c r="AD174" s="3" t="s">
        <v>1080</v>
      </c>
      <c r="AE174" s="3" t="s">
        <v>2093</v>
      </c>
      <c r="AF174" s="3">
        <v>46</v>
      </c>
      <c r="AG174" s="3">
        <v>4</v>
      </c>
      <c r="AH174" s="3" t="s">
        <v>2093</v>
      </c>
      <c r="AI174" s="3">
        <v>0</v>
      </c>
      <c r="AJ174" s="3">
        <v>314</v>
      </c>
      <c r="AK174" s="3">
        <v>21</v>
      </c>
      <c r="AL174" s="3">
        <v>9</v>
      </c>
      <c r="AM174" s="3">
        <v>828</v>
      </c>
      <c r="AN174" s="3">
        <v>120</v>
      </c>
      <c r="AO174" s="3">
        <v>1</v>
      </c>
      <c r="AP174" s="3">
        <v>0</v>
      </c>
      <c r="AQ174" s="3">
        <v>4604</v>
      </c>
    </row>
    <row r="175" spans="1:43" x14ac:dyDescent="0.25">
      <c r="A175" s="3" t="s">
        <v>1545</v>
      </c>
      <c r="B175" s="3">
        <v>2019</v>
      </c>
      <c r="C175" s="3">
        <v>1</v>
      </c>
      <c r="D175" s="3" t="s">
        <v>71</v>
      </c>
      <c r="E175" s="3" t="s">
        <v>41</v>
      </c>
      <c r="F175" s="3">
        <v>87</v>
      </c>
      <c r="G175" s="3">
        <v>260</v>
      </c>
      <c r="H175" s="3">
        <v>46</v>
      </c>
      <c r="I175" s="3">
        <v>72</v>
      </c>
      <c r="J175" s="3">
        <v>18</v>
      </c>
      <c r="K175" s="3">
        <v>1</v>
      </c>
      <c r="L175" s="3">
        <v>47</v>
      </c>
      <c r="M175" s="3">
        <v>6</v>
      </c>
      <c r="N175" s="3">
        <v>0</v>
      </c>
      <c r="O175" s="3">
        <v>34</v>
      </c>
      <c r="P175" s="3">
        <v>71</v>
      </c>
      <c r="Q175" s="3">
        <v>0</v>
      </c>
      <c r="R175" s="3">
        <v>1</v>
      </c>
      <c r="S175" s="3">
        <v>0</v>
      </c>
      <c r="T175" s="3">
        <v>1</v>
      </c>
      <c r="U175" s="3">
        <v>9</v>
      </c>
      <c r="V175" s="3" t="s">
        <v>2676</v>
      </c>
      <c r="W175" s="3" t="s">
        <v>1456</v>
      </c>
      <c r="X175" s="3">
        <v>296</v>
      </c>
      <c r="Y175" s="3">
        <v>131</v>
      </c>
      <c r="Z175" s="3">
        <v>0.36148648648648651</v>
      </c>
      <c r="AA175" s="3">
        <v>0.50384615384615383</v>
      </c>
      <c r="AB175" s="3">
        <v>0.86533264033264035</v>
      </c>
      <c r="AC175" s="3" t="s">
        <v>6</v>
      </c>
      <c r="AD175" s="3" t="s">
        <v>762</v>
      </c>
      <c r="AE175" s="3" t="s">
        <v>2094</v>
      </c>
      <c r="AF175" s="3">
        <v>46</v>
      </c>
      <c r="AG175" s="3">
        <v>5</v>
      </c>
      <c r="AH175" s="3" t="s">
        <v>2094</v>
      </c>
      <c r="AI175" s="3">
        <v>1</v>
      </c>
      <c r="AJ175" s="3">
        <v>277</v>
      </c>
      <c r="AK175" s="3">
        <v>13</v>
      </c>
      <c r="AL175" s="3">
        <v>16</v>
      </c>
      <c r="AM175" s="3">
        <v>784</v>
      </c>
      <c r="AN175" s="3">
        <v>126</v>
      </c>
      <c r="AO175" s="3">
        <v>2</v>
      </c>
      <c r="AP175" s="3">
        <v>0</v>
      </c>
      <c r="AQ175" s="3">
        <v>4605</v>
      </c>
    </row>
    <row r="176" spans="1:43" x14ac:dyDescent="0.25">
      <c r="A176" s="3" t="s">
        <v>1546</v>
      </c>
      <c r="B176" s="3">
        <v>2019</v>
      </c>
      <c r="C176" s="3">
        <v>1</v>
      </c>
      <c r="D176" s="3" t="s">
        <v>71</v>
      </c>
      <c r="E176" s="3" t="s">
        <v>41</v>
      </c>
      <c r="F176" s="3">
        <v>82</v>
      </c>
      <c r="G176" s="3">
        <v>239</v>
      </c>
      <c r="H176" s="3">
        <v>48</v>
      </c>
      <c r="I176" s="3">
        <v>68</v>
      </c>
      <c r="J176" s="3">
        <v>17</v>
      </c>
      <c r="K176" s="3">
        <v>0</v>
      </c>
      <c r="L176" s="3">
        <v>32</v>
      </c>
      <c r="M176" s="3">
        <v>9</v>
      </c>
      <c r="N176" s="3">
        <v>6</v>
      </c>
      <c r="O176" s="3">
        <v>30</v>
      </c>
      <c r="P176" s="3">
        <v>72</v>
      </c>
      <c r="Q176" s="3">
        <v>0</v>
      </c>
      <c r="R176" s="3">
        <v>0</v>
      </c>
      <c r="S176" s="3">
        <v>0</v>
      </c>
      <c r="T176" s="3">
        <v>0</v>
      </c>
      <c r="U176" s="3">
        <v>5</v>
      </c>
      <c r="V176" s="3" t="s">
        <v>2677</v>
      </c>
      <c r="W176" s="3" t="s">
        <v>1456</v>
      </c>
      <c r="X176" s="3">
        <v>269</v>
      </c>
      <c r="Y176" s="3">
        <v>118</v>
      </c>
      <c r="Z176" s="3">
        <v>0.36431226765799257</v>
      </c>
      <c r="AA176" s="3">
        <v>0.49372384937238495</v>
      </c>
      <c r="AB176" s="3">
        <v>0.85803611703037752</v>
      </c>
      <c r="AC176" s="3" t="s">
        <v>26</v>
      </c>
      <c r="AD176" s="3" t="s">
        <v>2095</v>
      </c>
      <c r="AE176" s="3" t="s">
        <v>2096</v>
      </c>
      <c r="AF176" s="3">
        <v>46</v>
      </c>
      <c r="AG176" s="3">
        <v>6</v>
      </c>
      <c r="AH176" s="3" t="s">
        <v>2097</v>
      </c>
      <c r="AI176" s="3">
        <v>0</v>
      </c>
      <c r="AJ176" s="3">
        <v>285</v>
      </c>
      <c r="AK176" s="3">
        <v>11</v>
      </c>
      <c r="AL176" s="3">
        <v>15</v>
      </c>
      <c r="AM176" s="3">
        <v>773</v>
      </c>
      <c r="AN176" s="3">
        <v>123</v>
      </c>
      <c r="AO176" s="3">
        <v>2</v>
      </c>
      <c r="AP176" s="3">
        <v>0</v>
      </c>
      <c r="AQ176" s="3">
        <v>4606</v>
      </c>
    </row>
    <row r="177" spans="1:43" x14ac:dyDescent="0.25">
      <c r="A177" s="3" t="s">
        <v>1536</v>
      </c>
      <c r="B177" s="3">
        <v>2019</v>
      </c>
      <c r="C177" s="3">
        <v>2</v>
      </c>
      <c r="D177" s="3" t="s">
        <v>71</v>
      </c>
      <c r="E177" s="3" t="s">
        <v>41</v>
      </c>
      <c r="F177" s="3">
        <v>44</v>
      </c>
      <c r="G177" s="3">
        <v>177</v>
      </c>
      <c r="H177" s="3">
        <v>33</v>
      </c>
      <c r="I177" s="3">
        <v>44</v>
      </c>
      <c r="J177" s="3">
        <v>11</v>
      </c>
      <c r="K177" s="3">
        <v>0</v>
      </c>
      <c r="L177" s="3">
        <v>37</v>
      </c>
      <c r="M177" s="3">
        <v>0</v>
      </c>
      <c r="N177" s="3">
        <v>0</v>
      </c>
      <c r="O177" s="3">
        <v>17</v>
      </c>
      <c r="P177" s="3">
        <v>48</v>
      </c>
      <c r="Q177" s="3">
        <v>1</v>
      </c>
      <c r="R177" s="3">
        <v>3</v>
      </c>
      <c r="S177" s="3">
        <v>0</v>
      </c>
      <c r="T177" s="3">
        <v>0</v>
      </c>
      <c r="U177" s="3">
        <v>1</v>
      </c>
      <c r="V177" s="3" t="s">
        <v>2681</v>
      </c>
      <c r="W177" s="3" t="s">
        <v>1455</v>
      </c>
      <c r="X177" s="3">
        <v>197</v>
      </c>
      <c r="Y177" s="3">
        <v>94</v>
      </c>
      <c r="Z177" s="3">
        <v>0.32487309644670048</v>
      </c>
      <c r="AA177" s="3">
        <v>0.53107344632768361</v>
      </c>
      <c r="AB177" s="3">
        <v>0.85594654277438409</v>
      </c>
      <c r="AC177" s="3" t="s">
        <v>26</v>
      </c>
      <c r="AD177" s="3" t="s">
        <v>1138</v>
      </c>
      <c r="AE177" s="3" t="s">
        <v>1940</v>
      </c>
      <c r="AF177" s="3">
        <v>46</v>
      </c>
      <c r="AG177" s="3">
        <v>7</v>
      </c>
      <c r="AH177" s="3" t="s">
        <v>1941</v>
      </c>
      <c r="AI177" s="3">
        <v>0</v>
      </c>
      <c r="AJ177" s="3">
        <v>249</v>
      </c>
      <c r="AK177" s="3">
        <v>13</v>
      </c>
      <c r="AL177" s="3">
        <v>21</v>
      </c>
      <c r="AM177" s="3">
        <v>788</v>
      </c>
      <c r="AN177" s="3">
        <v>120</v>
      </c>
      <c r="AO177" s="3">
        <v>1</v>
      </c>
      <c r="AP177" s="3">
        <v>0</v>
      </c>
      <c r="AQ177" s="3">
        <v>4607</v>
      </c>
    </row>
    <row r="178" spans="1:43" x14ac:dyDescent="0.25">
      <c r="A178" s="3" t="s">
        <v>1542</v>
      </c>
      <c r="B178" s="3">
        <v>2019</v>
      </c>
      <c r="C178" s="3">
        <v>1</v>
      </c>
      <c r="D178" s="3" t="s">
        <v>71</v>
      </c>
      <c r="E178" s="3" t="s">
        <v>41</v>
      </c>
      <c r="F178" s="3">
        <v>118</v>
      </c>
      <c r="G178" s="3">
        <v>429</v>
      </c>
      <c r="H178" s="3">
        <v>72</v>
      </c>
      <c r="I178" s="3">
        <v>113</v>
      </c>
      <c r="J178" s="3">
        <v>21</v>
      </c>
      <c r="K178" s="3">
        <v>1</v>
      </c>
      <c r="L178" s="3">
        <v>62</v>
      </c>
      <c r="M178" s="3">
        <v>0</v>
      </c>
      <c r="N178" s="3">
        <v>0</v>
      </c>
      <c r="O178" s="3">
        <v>71</v>
      </c>
      <c r="P178" s="3">
        <v>142</v>
      </c>
      <c r="Q178" s="3">
        <v>2</v>
      </c>
      <c r="R178" s="3">
        <v>9</v>
      </c>
      <c r="S178" s="3">
        <v>0</v>
      </c>
      <c r="T178" s="3">
        <v>1</v>
      </c>
      <c r="U178" s="3">
        <v>12</v>
      </c>
      <c r="V178" s="3" t="s">
        <v>2671</v>
      </c>
      <c r="W178" s="3" t="s">
        <v>1455</v>
      </c>
      <c r="X178" s="3">
        <v>510</v>
      </c>
      <c r="Y178" s="3">
        <v>199</v>
      </c>
      <c r="Z178" s="3">
        <v>0.3784313725490196</v>
      </c>
      <c r="AA178" s="3">
        <v>0.46386946386946387</v>
      </c>
      <c r="AB178" s="3">
        <v>0.84230083641848341</v>
      </c>
      <c r="AC178" s="3" t="s">
        <v>26</v>
      </c>
      <c r="AD178" s="3" t="s">
        <v>751</v>
      </c>
      <c r="AE178" s="3" t="s">
        <v>2098</v>
      </c>
      <c r="AF178" s="3">
        <v>46</v>
      </c>
      <c r="AG178" s="3">
        <v>8</v>
      </c>
      <c r="AH178" s="3" t="s">
        <v>2099</v>
      </c>
      <c r="AI178" s="3">
        <v>0</v>
      </c>
      <c r="AJ178" s="3">
        <v>263</v>
      </c>
      <c r="AK178" s="3">
        <v>21</v>
      </c>
      <c r="AL178" s="3">
        <v>18</v>
      </c>
      <c r="AM178" s="3">
        <v>819</v>
      </c>
      <c r="AN178" s="3">
        <v>120</v>
      </c>
      <c r="AO178" s="3">
        <v>1</v>
      </c>
      <c r="AP178" s="3">
        <v>0</v>
      </c>
      <c r="AQ178" s="3">
        <v>4608</v>
      </c>
    </row>
    <row r="179" spans="1:43" x14ac:dyDescent="0.25">
      <c r="A179" s="3" t="s">
        <v>1543</v>
      </c>
      <c r="B179" s="3">
        <v>2019</v>
      </c>
      <c r="C179" s="3">
        <v>1</v>
      </c>
      <c r="D179" s="3" t="s">
        <v>71</v>
      </c>
      <c r="E179" s="3" t="s">
        <v>41</v>
      </c>
      <c r="F179" s="3">
        <v>106</v>
      </c>
      <c r="G179" s="3">
        <v>396</v>
      </c>
      <c r="H179" s="3">
        <v>62</v>
      </c>
      <c r="I179" s="3">
        <v>92</v>
      </c>
      <c r="J179" s="3">
        <v>12</v>
      </c>
      <c r="K179" s="3">
        <v>1</v>
      </c>
      <c r="L179" s="3">
        <v>77</v>
      </c>
      <c r="M179" s="3">
        <v>0</v>
      </c>
      <c r="N179" s="3">
        <v>1</v>
      </c>
      <c r="O179" s="3">
        <v>40</v>
      </c>
      <c r="P179" s="3">
        <v>125</v>
      </c>
      <c r="Q179" s="3">
        <v>3</v>
      </c>
      <c r="R179" s="3">
        <v>9</v>
      </c>
      <c r="S179" s="3">
        <v>0</v>
      </c>
      <c r="T179" s="3">
        <v>1</v>
      </c>
      <c r="U179" s="3">
        <v>3</v>
      </c>
      <c r="V179" s="3" t="s">
        <v>2674</v>
      </c>
      <c r="W179" s="3" t="s">
        <v>1458</v>
      </c>
      <c r="X179" s="3">
        <v>446</v>
      </c>
      <c r="Y179" s="3">
        <v>208</v>
      </c>
      <c r="Z179" s="3">
        <v>0.31614349775784756</v>
      </c>
      <c r="AA179" s="3">
        <v>0.5252525252525253</v>
      </c>
      <c r="AB179" s="3">
        <v>0.84139602301037286</v>
      </c>
      <c r="AC179" s="3" t="s">
        <v>26</v>
      </c>
      <c r="AD179" s="3" t="s">
        <v>2100</v>
      </c>
      <c r="AE179" s="3" t="s">
        <v>1322</v>
      </c>
      <c r="AF179" s="3">
        <v>46</v>
      </c>
      <c r="AG179" s="3">
        <v>9</v>
      </c>
      <c r="AH179" s="3" t="s">
        <v>1322</v>
      </c>
      <c r="AI179" s="3">
        <v>0</v>
      </c>
      <c r="AJ179" s="3">
        <v>232</v>
      </c>
      <c r="AK179" s="3">
        <v>34</v>
      </c>
      <c r="AL179" s="3">
        <v>23</v>
      </c>
      <c r="AM179" s="3">
        <v>891</v>
      </c>
      <c r="AN179" s="3">
        <v>120</v>
      </c>
      <c r="AO179" s="3">
        <v>0</v>
      </c>
      <c r="AP179" s="3">
        <v>0</v>
      </c>
      <c r="AQ179" s="3">
        <v>4609</v>
      </c>
    </row>
    <row r="180" spans="1:43" x14ac:dyDescent="0.25">
      <c r="A180" s="3" t="s">
        <v>1549</v>
      </c>
      <c r="B180" s="3">
        <v>2019</v>
      </c>
      <c r="C180" s="3">
        <v>1</v>
      </c>
      <c r="D180" s="3" t="s">
        <v>71</v>
      </c>
      <c r="E180" s="3" t="s">
        <v>41</v>
      </c>
      <c r="F180" s="3">
        <v>69</v>
      </c>
      <c r="G180" s="3">
        <v>225</v>
      </c>
      <c r="H180" s="3">
        <v>31</v>
      </c>
      <c r="I180" s="3">
        <v>60</v>
      </c>
      <c r="J180" s="3">
        <v>14</v>
      </c>
      <c r="K180" s="3">
        <v>0</v>
      </c>
      <c r="L180" s="3">
        <v>38</v>
      </c>
      <c r="M180" s="3">
        <v>1</v>
      </c>
      <c r="N180" s="3">
        <v>2</v>
      </c>
      <c r="O180" s="3">
        <v>16</v>
      </c>
      <c r="P180" s="3">
        <v>70</v>
      </c>
      <c r="Q180" s="3">
        <v>1</v>
      </c>
      <c r="R180" s="3">
        <v>2</v>
      </c>
      <c r="S180" s="3">
        <v>0</v>
      </c>
      <c r="T180" s="3">
        <v>3</v>
      </c>
      <c r="U180" s="3">
        <v>2</v>
      </c>
      <c r="V180" s="3" t="s">
        <v>2679</v>
      </c>
      <c r="W180" s="3" t="s">
        <v>1456</v>
      </c>
      <c r="X180" s="3">
        <v>246</v>
      </c>
      <c r="Y180" s="3">
        <v>110</v>
      </c>
      <c r="Z180" s="3">
        <v>0.31707317073170732</v>
      </c>
      <c r="AA180" s="3">
        <v>0.48888888888888887</v>
      </c>
      <c r="AB180" s="3">
        <v>0.80596205962059619</v>
      </c>
      <c r="AC180" s="3" t="s">
        <v>26</v>
      </c>
      <c r="AD180" s="3" t="s">
        <v>2101</v>
      </c>
      <c r="AE180" s="3" t="s">
        <v>2000</v>
      </c>
      <c r="AF180" s="3">
        <v>46</v>
      </c>
      <c r="AG180" s="3">
        <v>10</v>
      </c>
      <c r="AH180" s="3" t="s">
        <v>2000</v>
      </c>
      <c r="AI180" s="3">
        <v>0</v>
      </c>
      <c r="AJ180" s="3">
        <v>267</v>
      </c>
      <c r="AK180" s="3">
        <v>12</v>
      </c>
      <c r="AL180" s="3">
        <v>18</v>
      </c>
      <c r="AM180" s="3">
        <v>778</v>
      </c>
      <c r="AN180" s="3">
        <v>120</v>
      </c>
      <c r="AO180" s="3">
        <v>2</v>
      </c>
      <c r="AP180" s="3">
        <v>0</v>
      </c>
      <c r="AQ180" s="3">
        <v>4610</v>
      </c>
    </row>
    <row r="181" spans="1:43" x14ac:dyDescent="0.25">
      <c r="A181" s="3" t="s">
        <v>1749</v>
      </c>
      <c r="B181" s="3">
        <v>2019</v>
      </c>
      <c r="C181" s="3">
        <v>1</v>
      </c>
      <c r="D181" s="3" t="s">
        <v>71</v>
      </c>
      <c r="E181" s="3" t="s">
        <v>41</v>
      </c>
      <c r="F181" s="3">
        <v>59</v>
      </c>
      <c r="G181" s="3">
        <v>221</v>
      </c>
      <c r="H181" s="3">
        <v>41</v>
      </c>
      <c r="I181" s="3">
        <v>52</v>
      </c>
      <c r="J181" s="3">
        <v>10</v>
      </c>
      <c r="K181" s="3">
        <v>0</v>
      </c>
      <c r="L181" s="3">
        <v>36</v>
      </c>
      <c r="M181" s="3">
        <v>1</v>
      </c>
      <c r="N181" s="3">
        <v>2</v>
      </c>
      <c r="O181" s="3">
        <v>31</v>
      </c>
      <c r="P181" s="3">
        <v>72</v>
      </c>
      <c r="Q181" s="3">
        <v>0</v>
      </c>
      <c r="R181" s="3">
        <v>0</v>
      </c>
      <c r="S181" s="3">
        <v>0</v>
      </c>
      <c r="T181" s="3">
        <v>3</v>
      </c>
      <c r="U181" s="3">
        <v>2</v>
      </c>
      <c r="V181" s="3" t="s">
        <v>2678</v>
      </c>
      <c r="W181" s="3" t="s">
        <v>1456</v>
      </c>
      <c r="X181" s="3">
        <v>255</v>
      </c>
      <c r="Y181" s="3">
        <v>98</v>
      </c>
      <c r="Z181" s="3">
        <v>0.32549019607843138</v>
      </c>
      <c r="AA181" s="3">
        <v>0.4434389140271493</v>
      </c>
      <c r="AB181" s="3">
        <v>0.76892911010558063</v>
      </c>
      <c r="AC181" s="3" t="s">
        <v>1773</v>
      </c>
      <c r="AD181" s="3" t="s">
        <v>801</v>
      </c>
      <c r="AE181" s="3" t="s">
        <v>2102</v>
      </c>
      <c r="AF181" s="3">
        <v>46</v>
      </c>
      <c r="AG181" s="3">
        <v>11</v>
      </c>
      <c r="AH181" s="3" t="s">
        <v>2103</v>
      </c>
      <c r="AI181" s="3">
        <v>0</v>
      </c>
      <c r="AJ181" s="3">
        <v>235</v>
      </c>
      <c r="AK181" s="3">
        <v>12</v>
      </c>
      <c r="AL181" s="3">
        <v>23</v>
      </c>
      <c r="AM181" s="3">
        <v>772</v>
      </c>
      <c r="AN181" s="3">
        <v>120</v>
      </c>
      <c r="AO181" s="3">
        <v>2</v>
      </c>
      <c r="AP181" s="3">
        <v>1</v>
      </c>
      <c r="AQ181" s="3">
        <v>4611</v>
      </c>
    </row>
    <row r="182" spans="1:43" x14ac:dyDescent="0.25">
      <c r="A182" s="3" t="s">
        <v>1548</v>
      </c>
      <c r="B182" s="3">
        <v>2019</v>
      </c>
      <c r="C182" s="3">
        <v>1</v>
      </c>
      <c r="D182" s="3" t="s">
        <v>71</v>
      </c>
      <c r="E182" s="3" t="s">
        <v>41</v>
      </c>
      <c r="F182" s="3">
        <v>73</v>
      </c>
      <c r="G182" s="3">
        <v>228</v>
      </c>
      <c r="H182" s="3">
        <v>29</v>
      </c>
      <c r="I182" s="3">
        <v>64</v>
      </c>
      <c r="J182" s="3">
        <v>12</v>
      </c>
      <c r="K182" s="3">
        <v>0</v>
      </c>
      <c r="L182" s="3">
        <v>35</v>
      </c>
      <c r="M182" s="3">
        <v>1</v>
      </c>
      <c r="N182" s="3">
        <v>1</v>
      </c>
      <c r="O182" s="3">
        <v>10</v>
      </c>
      <c r="P182" s="3">
        <v>50</v>
      </c>
      <c r="Q182" s="3">
        <v>0</v>
      </c>
      <c r="R182" s="3">
        <v>0</v>
      </c>
      <c r="S182" s="3">
        <v>1</v>
      </c>
      <c r="T182" s="3">
        <v>1</v>
      </c>
      <c r="U182" s="3">
        <v>7</v>
      </c>
      <c r="V182" s="3" t="s">
        <v>2680</v>
      </c>
      <c r="W182" s="3" t="s">
        <v>1458</v>
      </c>
      <c r="X182" s="3">
        <v>240</v>
      </c>
      <c r="Y182" s="3">
        <v>100</v>
      </c>
      <c r="Z182" s="3">
        <v>0.30833333333333335</v>
      </c>
      <c r="AA182" s="3">
        <v>0.43859649122807015</v>
      </c>
      <c r="AB182" s="3">
        <v>0.74692982456140355</v>
      </c>
      <c r="AC182" s="3" t="s">
        <v>26</v>
      </c>
      <c r="AD182" s="3" t="s">
        <v>1862</v>
      </c>
      <c r="AE182" s="3" t="s">
        <v>2104</v>
      </c>
      <c r="AF182" s="3">
        <v>46</v>
      </c>
      <c r="AG182" s="3">
        <v>12</v>
      </c>
      <c r="AH182" s="3" t="s">
        <v>2105</v>
      </c>
      <c r="AI182" s="3">
        <v>0</v>
      </c>
      <c r="AJ182" s="3">
        <v>281</v>
      </c>
      <c r="AK182" s="3">
        <v>8</v>
      </c>
      <c r="AL182" s="3">
        <v>15</v>
      </c>
      <c r="AM182" s="3">
        <v>751</v>
      </c>
      <c r="AN182" s="3">
        <v>120</v>
      </c>
      <c r="AO182" s="3">
        <v>0</v>
      </c>
      <c r="AP182" s="3">
        <v>0</v>
      </c>
      <c r="AQ182" s="3">
        <v>4612</v>
      </c>
    </row>
    <row r="183" spans="1:43" x14ac:dyDescent="0.25">
      <c r="A183" s="3" t="s">
        <v>1547</v>
      </c>
      <c r="B183" s="3">
        <v>2019</v>
      </c>
      <c r="C183" s="3">
        <v>1</v>
      </c>
      <c r="D183" s="3" t="s">
        <v>71</v>
      </c>
      <c r="E183" s="3" t="s">
        <v>41</v>
      </c>
      <c r="F183" s="3">
        <v>82</v>
      </c>
      <c r="G183" s="3">
        <v>324</v>
      </c>
      <c r="H183" s="3">
        <v>47</v>
      </c>
      <c r="I183" s="3">
        <v>77</v>
      </c>
      <c r="J183" s="3">
        <v>14</v>
      </c>
      <c r="K183" s="3">
        <v>2</v>
      </c>
      <c r="L183" s="3">
        <v>61</v>
      </c>
      <c r="M183" s="3">
        <v>2</v>
      </c>
      <c r="N183" s="3">
        <v>1</v>
      </c>
      <c r="O183" s="3">
        <v>17</v>
      </c>
      <c r="P183" s="3">
        <v>53</v>
      </c>
      <c r="Q183" s="3">
        <v>1</v>
      </c>
      <c r="R183" s="3">
        <v>1</v>
      </c>
      <c r="S183" s="3">
        <v>0</v>
      </c>
      <c r="T183" s="3">
        <v>2</v>
      </c>
      <c r="U183" s="3">
        <v>5</v>
      </c>
      <c r="V183" s="3" t="s">
        <v>2675</v>
      </c>
      <c r="W183" s="3" t="s">
        <v>1455</v>
      </c>
      <c r="X183" s="3">
        <v>344</v>
      </c>
      <c r="Y183" s="3">
        <v>143</v>
      </c>
      <c r="Z183" s="3">
        <v>0.27616279069767441</v>
      </c>
      <c r="AA183" s="3">
        <v>0.44135802469135804</v>
      </c>
      <c r="AB183" s="3">
        <v>0.71752081538903245</v>
      </c>
      <c r="AC183" s="3" t="s">
        <v>6</v>
      </c>
      <c r="AD183" s="3" t="s">
        <v>2106</v>
      </c>
      <c r="AE183" s="3" t="s">
        <v>2107</v>
      </c>
      <c r="AF183" s="3">
        <v>46</v>
      </c>
      <c r="AG183" s="3">
        <v>13</v>
      </c>
      <c r="AH183" s="3" t="s">
        <v>2108</v>
      </c>
      <c r="AI183" s="3">
        <v>1</v>
      </c>
      <c r="AJ183" s="3">
        <v>238</v>
      </c>
      <c r="AK183" s="3">
        <v>16</v>
      </c>
      <c r="AL183" s="3">
        <v>22</v>
      </c>
      <c r="AM183" s="3">
        <v>791</v>
      </c>
      <c r="AN183" s="3">
        <v>122</v>
      </c>
      <c r="AO183" s="3">
        <v>1</v>
      </c>
      <c r="AP183" s="3">
        <v>0</v>
      </c>
      <c r="AQ183" s="3">
        <v>4613</v>
      </c>
    </row>
    <row r="184" spans="1:43" x14ac:dyDescent="0.25">
      <c r="A184" s="3" t="s">
        <v>1447</v>
      </c>
      <c r="B184" s="3">
        <v>2019</v>
      </c>
      <c r="C184" s="3">
        <v>1</v>
      </c>
      <c r="D184" s="3" t="s">
        <v>51</v>
      </c>
      <c r="E184" s="3" t="s">
        <v>41</v>
      </c>
      <c r="F184" s="3">
        <v>87</v>
      </c>
      <c r="G184" s="3">
        <v>271</v>
      </c>
      <c r="H184" s="3">
        <v>48</v>
      </c>
      <c r="I184" s="3">
        <v>71</v>
      </c>
      <c r="J184" s="3">
        <v>30</v>
      </c>
      <c r="K184" s="3">
        <v>4</v>
      </c>
      <c r="L184" s="3">
        <v>46</v>
      </c>
      <c r="M184" s="3">
        <v>14</v>
      </c>
      <c r="N184" s="3">
        <v>3</v>
      </c>
      <c r="O184" s="3">
        <v>19</v>
      </c>
      <c r="P184" s="3">
        <v>68</v>
      </c>
      <c r="Q184" s="3">
        <v>1</v>
      </c>
      <c r="R184" s="3">
        <v>2</v>
      </c>
      <c r="S184" s="3">
        <v>2</v>
      </c>
      <c r="T184" s="3">
        <v>1</v>
      </c>
      <c r="U184" s="3">
        <v>3</v>
      </c>
      <c r="V184" s="3" t="s">
        <v>2691</v>
      </c>
      <c r="W184" s="3" t="s">
        <v>1456</v>
      </c>
      <c r="X184" s="3">
        <v>295</v>
      </c>
      <c r="Y184" s="3">
        <v>139</v>
      </c>
      <c r="Z184" s="3">
        <v>0.31186440677966104</v>
      </c>
      <c r="AA184" s="3">
        <v>0.51291512915129156</v>
      </c>
      <c r="AB184" s="3">
        <v>0.82477953593095266</v>
      </c>
      <c r="AC184" s="3" t="s">
        <v>26</v>
      </c>
      <c r="AD184" s="3" t="s">
        <v>2109</v>
      </c>
      <c r="AE184" s="3" t="s">
        <v>2110</v>
      </c>
      <c r="AF184" s="3">
        <v>59</v>
      </c>
      <c r="AG184" s="3">
        <v>0</v>
      </c>
      <c r="AH184" s="3" t="s">
        <v>2111</v>
      </c>
      <c r="AI184" s="3">
        <v>0</v>
      </c>
      <c r="AJ184" s="3">
        <v>262</v>
      </c>
      <c r="AK184" s="3">
        <v>10</v>
      </c>
      <c r="AL184" s="3">
        <v>19</v>
      </c>
      <c r="AM184" s="3">
        <v>771</v>
      </c>
      <c r="AN184" s="3">
        <v>131</v>
      </c>
      <c r="AO184" s="3">
        <v>2</v>
      </c>
      <c r="AP184" s="3">
        <v>0</v>
      </c>
      <c r="AQ184" s="3">
        <v>5900</v>
      </c>
    </row>
    <row r="185" spans="1:43" x14ac:dyDescent="0.25">
      <c r="A185" s="3" t="s">
        <v>1445</v>
      </c>
      <c r="B185" s="3">
        <v>2019</v>
      </c>
      <c r="C185" s="3">
        <v>1</v>
      </c>
      <c r="D185" s="3" t="s">
        <v>51</v>
      </c>
      <c r="E185" s="3" t="s">
        <v>41</v>
      </c>
      <c r="F185" s="3">
        <v>93</v>
      </c>
      <c r="G185" s="3">
        <v>311</v>
      </c>
      <c r="H185" s="3">
        <v>70</v>
      </c>
      <c r="I185" s="3">
        <v>85</v>
      </c>
      <c r="J185" s="3">
        <v>16</v>
      </c>
      <c r="K185" s="3">
        <v>1</v>
      </c>
      <c r="L185" s="3">
        <v>67</v>
      </c>
      <c r="M185" s="3">
        <v>0</v>
      </c>
      <c r="N185" s="3">
        <v>0</v>
      </c>
      <c r="O185" s="3">
        <v>41</v>
      </c>
      <c r="P185" s="3">
        <v>87</v>
      </c>
      <c r="Q185" s="3">
        <v>0</v>
      </c>
      <c r="R185" s="3">
        <v>5</v>
      </c>
      <c r="S185" s="3">
        <v>0</v>
      </c>
      <c r="T185" s="3">
        <v>2</v>
      </c>
      <c r="U185" s="3">
        <v>5</v>
      </c>
      <c r="V185" s="3" t="s">
        <v>2690</v>
      </c>
      <c r="W185" s="3" t="s">
        <v>1458</v>
      </c>
      <c r="X185" s="3">
        <v>359</v>
      </c>
      <c r="Y185" s="3">
        <v>196</v>
      </c>
      <c r="Z185" s="3">
        <v>0.36490250696378829</v>
      </c>
      <c r="AA185" s="3">
        <v>0.63022508038585212</v>
      </c>
      <c r="AB185" s="3">
        <v>0.99512758734964035</v>
      </c>
      <c r="AC185" s="3" t="s">
        <v>26</v>
      </c>
      <c r="AD185" s="3" t="s">
        <v>1952</v>
      </c>
      <c r="AE185" s="3" t="s">
        <v>2112</v>
      </c>
      <c r="AF185" s="3">
        <v>59</v>
      </c>
      <c r="AG185" s="3">
        <v>1</v>
      </c>
      <c r="AH185" s="3" t="s">
        <v>2113</v>
      </c>
      <c r="AI185" s="3">
        <v>0</v>
      </c>
      <c r="AJ185" s="3">
        <v>273</v>
      </c>
      <c r="AK185" s="3">
        <v>31</v>
      </c>
      <c r="AL185" s="3">
        <v>17</v>
      </c>
      <c r="AM185" s="3">
        <v>888</v>
      </c>
      <c r="AN185" s="3">
        <v>120</v>
      </c>
      <c r="AO185" s="3">
        <v>0</v>
      </c>
      <c r="AP185" s="3">
        <v>0</v>
      </c>
      <c r="AQ185" s="3">
        <v>5901</v>
      </c>
    </row>
    <row r="186" spans="1:43" x14ac:dyDescent="0.25">
      <c r="A186" s="3" t="s">
        <v>1444</v>
      </c>
      <c r="B186" s="3">
        <v>2019</v>
      </c>
      <c r="C186" s="3">
        <v>1</v>
      </c>
      <c r="D186" s="3" t="s">
        <v>51</v>
      </c>
      <c r="E186" s="3" t="s">
        <v>41</v>
      </c>
      <c r="F186" s="3">
        <v>105</v>
      </c>
      <c r="G186" s="3">
        <v>380</v>
      </c>
      <c r="H186" s="3">
        <v>76</v>
      </c>
      <c r="I186" s="3">
        <v>94</v>
      </c>
      <c r="J186" s="3">
        <v>19</v>
      </c>
      <c r="K186" s="3">
        <v>2</v>
      </c>
      <c r="L186" s="3">
        <v>79</v>
      </c>
      <c r="M186" s="3">
        <v>0</v>
      </c>
      <c r="N186" s="3">
        <v>1</v>
      </c>
      <c r="O186" s="3">
        <v>55</v>
      </c>
      <c r="P186" s="3">
        <v>159</v>
      </c>
      <c r="Q186" s="3">
        <v>0</v>
      </c>
      <c r="R186" s="3">
        <v>3</v>
      </c>
      <c r="S186" s="3">
        <v>0</v>
      </c>
      <c r="T186" s="3">
        <v>1</v>
      </c>
      <c r="U186" s="3">
        <v>5</v>
      </c>
      <c r="V186" s="3" t="s">
        <v>2688</v>
      </c>
      <c r="W186" s="3" t="s">
        <v>1455</v>
      </c>
      <c r="X186" s="3">
        <v>439</v>
      </c>
      <c r="Y186" s="3">
        <v>219</v>
      </c>
      <c r="Z186" s="3">
        <v>0.34624145785876992</v>
      </c>
      <c r="AA186" s="3">
        <v>0.57631578947368423</v>
      </c>
      <c r="AB186" s="3">
        <v>0.92255724733245414</v>
      </c>
      <c r="AC186" s="3" t="s">
        <v>26</v>
      </c>
      <c r="AD186" s="3" t="s">
        <v>798</v>
      </c>
      <c r="AE186" s="3" t="s">
        <v>2114</v>
      </c>
      <c r="AF186" s="3">
        <v>59</v>
      </c>
      <c r="AG186" s="3">
        <v>2</v>
      </c>
      <c r="AH186" s="3" t="s">
        <v>2115</v>
      </c>
      <c r="AI186" s="3">
        <v>0</v>
      </c>
      <c r="AJ186" s="3">
        <v>247</v>
      </c>
      <c r="AK186" s="3">
        <v>34</v>
      </c>
      <c r="AL186" s="3">
        <v>21</v>
      </c>
      <c r="AM186" s="3">
        <v>897</v>
      </c>
      <c r="AN186" s="3">
        <v>120</v>
      </c>
      <c r="AO186" s="3">
        <v>1</v>
      </c>
      <c r="AP186" s="3">
        <v>0</v>
      </c>
      <c r="AQ186" s="3">
        <v>5902</v>
      </c>
    </row>
    <row r="187" spans="1:43" x14ac:dyDescent="0.25">
      <c r="A187" s="3" t="s">
        <v>1440</v>
      </c>
      <c r="B187" s="3">
        <v>2019</v>
      </c>
      <c r="C187" s="3">
        <v>1</v>
      </c>
      <c r="D187" s="3" t="s">
        <v>51</v>
      </c>
      <c r="E187" s="3" t="s">
        <v>41</v>
      </c>
      <c r="F187" s="3">
        <v>134</v>
      </c>
      <c r="G187" s="3">
        <v>524</v>
      </c>
      <c r="H187" s="3">
        <v>98</v>
      </c>
      <c r="I187" s="3">
        <v>132</v>
      </c>
      <c r="J187" s="3">
        <v>32</v>
      </c>
      <c r="K187" s="3">
        <v>0</v>
      </c>
      <c r="L187" s="3">
        <v>90</v>
      </c>
      <c r="M187" s="3">
        <v>1</v>
      </c>
      <c r="N187" s="3">
        <v>5</v>
      </c>
      <c r="O187" s="3">
        <v>60</v>
      </c>
      <c r="P187" s="3">
        <v>99</v>
      </c>
      <c r="Q187" s="3">
        <v>0</v>
      </c>
      <c r="R187" s="3">
        <v>8</v>
      </c>
      <c r="S187" s="3">
        <v>0</v>
      </c>
      <c r="T187" s="3">
        <v>4</v>
      </c>
      <c r="U187" s="3">
        <v>5</v>
      </c>
      <c r="V187" s="3" t="s">
        <v>2683</v>
      </c>
      <c r="W187" s="3" t="s">
        <v>1456</v>
      </c>
      <c r="X187" s="3">
        <v>596</v>
      </c>
      <c r="Y187" s="3">
        <v>272</v>
      </c>
      <c r="Z187" s="3">
        <v>0.33557046979865773</v>
      </c>
      <c r="AA187" s="3">
        <v>0.51908396946564883</v>
      </c>
      <c r="AB187" s="3">
        <v>0.85465443926430651</v>
      </c>
      <c r="AC187" s="3" t="s">
        <v>6</v>
      </c>
      <c r="AD187" s="3" t="s">
        <v>759</v>
      </c>
      <c r="AE187" s="3" t="s">
        <v>2116</v>
      </c>
      <c r="AF187" s="3">
        <v>59</v>
      </c>
      <c r="AG187" s="3">
        <v>3</v>
      </c>
      <c r="AH187" s="3" t="s">
        <v>2117</v>
      </c>
      <c r="AI187" s="3">
        <v>1</v>
      </c>
      <c r="AJ187" s="3">
        <v>252</v>
      </c>
      <c r="AK187" s="3">
        <v>36</v>
      </c>
      <c r="AL187" s="3">
        <v>20</v>
      </c>
      <c r="AM187" s="3">
        <v>900</v>
      </c>
      <c r="AN187" s="3">
        <v>118</v>
      </c>
      <c r="AO187" s="3">
        <v>2</v>
      </c>
      <c r="AP187" s="3">
        <v>0</v>
      </c>
      <c r="AQ187" s="3">
        <v>5903</v>
      </c>
    </row>
    <row r="188" spans="1:43" x14ac:dyDescent="0.25">
      <c r="A188" s="3" t="s">
        <v>1438</v>
      </c>
      <c r="B188" s="3">
        <v>2019</v>
      </c>
      <c r="C188" s="3">
        <v>1</v>
      </c>
      <c r="D188" s="3" t="s">
        <v>51</v>
      </c>
      <c r="E188" s="3" t="s">
        <v>41</v>
      </c>
      <c r="F188" s="3">
        <v>153</v>
      </c>
      <c r="G188" s="3">
        <v>631</v>
      </c>
      <c r="H188" s="3">
        <v>107</v>
      </c>
      <c r="I188" s="3">
        <v>186</v>
      </c>
      <c r="J188" s="3">
        <v>40</v>
      </c>
      <c r="K188" s="3">
        <v>7</v>
      </c>
      <c r="L188" s="3">
        <v>79</v>
      </c>
      <c r="M188" s="3">
        <v>4</v>
      </c>
      <c r="N188" s="3">
        <v>3</v>
      </c>
      <c r="O188" s="3">
        <v>60</v>
      </c>
      <c r="P188" s="3">
        <v>116</v>
      </c>
      <c r="Q188" s="3">
        <v>2</v>
      </c>
      <c r="R188" s="3">
        <v>4</v>
      </c>
      <c r="S188" s="3">
        <v>2</v>
      </c>
      <c r="T188" s="3">
        <v>7</v>
      </c>
      <c r="U188" s="3">
        <v>11</v>
      </c>
      <c r="V188" s="3" t="s">
        <v>2682</v>
      </c>
      <c r="W188" s="3" t="s">
        <v>1455</v>
      </c>
      <c r="X188" s="3">
        <v>704</v>
      </c>
      <c r="Y188" s="3">
        <v>306</v>
      </c>
      <c r="Z188" s="3">
        <v>0.35511363636363635</v>
      </c>
      <c r="AA188" s="3">
        <v>0.48494453248811409</v>
      </c>
      <c r="AB188" s="3">
        <v>0.84005816885175044</v>
      </c>
      <c r="AC188" s="3" t="s">
        <v>1773</v>
      </c>
      <c r="AD188" s="3" t="s">
        <v>988</v>
      </c>
      <c r="AE188" s="3" t="s">
        <v>2001</v>
      </c>
      <c r="AF188" s="3">
        <v>59</v>
      </c>
      <c r="AG188" s="3">
        <v>4</v>
      </c>
      <c r="AH188" s="3" t="s">
        <v>2001</v>
      </c>
      <c r="AI188" s="3">
        <v>0</v>
      </c>
      <c r="AJ188" s="3">
        <v>295</v>
      </c>
      <c r="AK188" s="3">
        <v>22</v>
      </c>
      <c r="AL188" s="3">
        <v>13</v>
      </c>
      <c r="AM188" s="3">
        <v>827</v>
      </c>
      <c r="AN188" s="3">
        <v>124</v>
      </c>
      <c r="AO188" s="3">
        <v>1</v>
      </c>
      <c r="AP188" s="3">
        <v>1</v>
      </c>
      <c r="AQ188" s="3">
        <v>5904</v>
      </c>
    </row>
    <row r="189" spans="1:43" x14ac:dyDescent="0.25">
      <c r="A189" s="3" t="s">
        <v>1446</v>
      </c>
      <c r="B189" s="3">
        <v>2019</v>
      </c>
      <c r="C189" s="3">
        <v>1</v>
      </c>
      <c r="D189" s="3" t="s">
        <v>51</v>
      </c>
      <c r="E189" s="3" t="s">
        <v>41</v>
      </c>
      <c r="F189" s="3">
        <v>92</v>
      </c>
      <c r="G189" s="3">
        <v>326</v>
      </c>
      <c r="H189" s="3">
        <v>54</v>
      </c>
      <c r="I189" s="3">
        <v>109</v>
      </c>
      <c r="J189" s="3">
        <v>20</v>
      </c>
      <c r="K189" s="3">
        <v>1</v>
      </c>
      <c r="L189" s="3">
        <v>28</v>
      </c>
      <c r="M189" s="3">
        <v>2</v>
      </c>
      <c r="N189" s="3">
        <v>2</v>
      </c>
      <c r="O189" s="3">
        <v>36</v>
      </c>
      <c r="P189" s="3">
        <v>29</v>
      </c>
      <c r="Q189" s="3">
        <v>1</v>
      </c>
      <c r="R189" s="3">
        <v>1</v>
      </c>
      <c r="S189" s="3">
        <v>0</v>
      </c>
      <c r="T189" s="3">
        <v>3</v>
      </c>
      <c r="U189" s="3">
        <v>2</v>
      </c>
      <c r="V189" s="3" t="s">
        <v>2689</v>
      </c>
      <c r="W189" s="3" t="s">
        <v>1455</v>
      </c>
      <c r="X189" s="3">
        <v>366</v>
      </c>
      <c r="Y189" s="3">
        <v>143</v>
      </c>
      <c r="Z189" s="3">
        <v>0.39890710382513661</v>
      </c>
      <c r="AA189" s="3">
        <v>0.43865030674846628</v>
      </c>
      <c r="AB189" s="3">
        <v>0.83755741057360289</v>
      </c>
      <c r="AC189" s="3" t="s">
        <v>6</v>
      </c>
      <c r="AD189" s="3" t="s">
        <v>872</v>
      </c>
      <c r="AE189" s="3" t="s">
        <v>2118</v>
      </c>
      <c r="AF189" s="3">
        <v>59</v>
      </c>
      <c r="AG189" s="3">
        <v>5</v>
      </c>
      <c r="AH189" s="3" t="s">
        <v>2119</v>
      </c>
      <c r="AI189" s="3">
        <v>1</v>
      </c>
      <c r="AJ189" s="3">
        <v>334</v>
      </c>
      <c r="AK189" s="3">
        <v>4</v>
      </c>
      <c r="AL189" s="3">
        <v>5</v>
      </c>
      <c r="AM189" s="3">
        <v>732</v>
      </c>
      <c r="AN189" s="3">
        <v>122</v>
      </c>
      <c r="AO189" s="3">
        <v>1</v>
      </c>
      <c r="AP189" s="3">
        <v>0</v>
      </c>
      <c r="AQ189" s="3">
        <v>5905</v>
      </c>
    </row>
    <row r="190" spans="1:43" x14ac:dyDescent="0.25">
      <c r="A190" s="3" t="s">
        <v>1450</v>
      </c>
      <c r="B190" s="3">
        <v>2019</v>
      </c>
      <c r="C190" s="3">
        <v>1</v>
      </c>
      <c r="D190" s="3" t="s">
        <v>51</v>
      </c>
      <c r="E190" s="3" t="s">
        <v>41</v>
      </c>
      <c r="F190" s="3">
        <v>72</v>
      </c>
      <c r="G190" s="3">
        <v>198</v>
      </c>
      <c r="H190" s="3">
        <v>28</v>
      </c>
      <c r="I190" s="3">
        <v>51</v>
      </c>
      <c r="J190" s="3">
        <v>11</v>
      </c>
      <c r="K190" s="3">
        <v>2</v>
      </c>
      <c r="L190" s="3">
        <v>25</v>
      </c>
      <c r="M190" s="3">
        <v>0</v>
      </c>
      <c r="N190" s="3">
        <v>0</v>
      </c>
      <c r="O190" s="3">
        <v>21</v>
      </c>
      <c r="P190" s="3">
        <v>71</v>
      </c>
      <c r="Q190" s="3">
        <v>0</v>
      </c>
      <c r="R190" s="3">
        <v>8</v>
      </c>
      <c r="S190" s="3">
        <v>0</v>
      </c>
      <c r="T190" s="3">
        <v>1</v>
      </c>
      <c r="U190" s="3">
        <v>5</v>
      </c>
      <c r="V190" s="3" t="s">
        <v>2694</v>
      </c>
      <c r="W190" s="3" t="s">
        <v>1456</v>
      </c>
      <c r="X190" s="3">
        <v>228</v>
      </c>
      <c r="Y190" s="3">
        <v>90</v>
      </c>
      <c r="Z190" s="3">
        <v>0.35087719298245612</v>
      </c>
      <c r="AA190" s="3">
        <v>0.45454545454545453</v>
      </c>
      <c r="AB190" s="3">
        <v>0.80542264752791071</v>
      </c>
      <c r="AC190" s="3" t="s">
        <v>6</v>
      </c>
      <c r="AD190" s="3" t="s">
        <v>1089</v>
      </c>
      <c r="AE190" s="3" t="s">
        <v>2120</v>
      </c>
      <c r="AF190" s="3">
        <v>59</v>
      </c>
      <c r="AG190" s="3">
        <v>6</v>
      </c>
      <c r="AH190" s="3" t="s">
        <v>2121</v>
      </c>
      <c r="AI190" s="3">
        <v>1</v>
      </c>
      <c r="AJ190" s="3">
        <v>258</v>
      </c>
      <c r="AK190" s="3">
        <v>8</v>
      </c>
      <c r="AL190" s="3">
        <v>19</v>
      </c>
      <c r="AM190" s="3">
        <v>754</v>
      </c>
      <c r="AN190" s="3">
        <v>121</v>
      </c>
      <c r="AO190" s="3">
        <v>2</v>
      </c>
      <c r="AP190" s="3">
        <v>0</v>
      </c>
      <c r="AQ190" s="3">
        <v>5906</v>
      </c>
    </row>
    <row r="191" spans="1:43" x14ac:dyDescent="0.25">
      <c r="A191" s="3" t="s">
        <v>1439</v>
      </c>
      <c r="B191" s="3">
        <v>2019</v>
      </c>
      <c r="C191" s="3">
        <v>1</v>
      </c>
      <c r="D191" s="3" t="s">
        <v>51</v>
      </c>
      <c r="E191" s="3" t="s">
        <v>41</v>
      </c>
      <c r="F191" s="3">
        <v>137</v>
      </c>
      <c r="G191" s="3">
        <v>562</v>
      </c>
      <c r="H191" s="3">
        <v>91</v>
      </c>
      <c r="I191" s="3">
        <v>155</v>
      </c>
      <c r="J191" s="3">
        <v>28</v>
      </c>
      <c r="K191" s="3">
        <v>1</v>
      </c>
      <c r="L191" s="3">
        <v>109</v>
      </c>
      <c r="M191" s="3">
        <v>3</v>
      </c>
      <c r="N191" s="3">
        <v>1</v>
      </c>
      <c r="O191" s="3">
        <v>22</v>
      </c>
      <c r="P191" s="3">
        <v>86</v>
      </c>
      <c r="Q191" s="3">
        <v>2</v>
      </c>
      <c r="R191" s="3">
        <v>0</v>
      </c>
      <c r="S191" s="3">
        <v>0</v>
      </c>
      <c r="T191" s="3">
        <v>6</v>
      </c>
      <c r="U191" s="3">
        <v>10</v>
      </c>
      <c r="V191" s="3" t="s">
        <v>2684</v>
      </c>
      <c r="W191" s="3" t="s">
        <v>1456</v>
      </c>
      <c r="X191" s="3">
        <v>590</v>
      </c>
      <c r="Y191" s="3">
        <v>281</v>
      </c>
      <c r="Z191" s="3">
        <v>0.3</v>
      </c>
      <c r="AA191" s="3">
        <v>0.5</v>
      </c>
      <c r="AB191" s="3">
        <v>0.8</v>
      </c>
      <c r="AC191" s="3" t="s">
        <v>6</v>
      </c>
      <c r="AD191" s="3" t="s">
        <v>2122</v>
      </c>
      <c r="AE191" s="3" t="s">
        <v>2058</v>
      </c>
      <c r="AF191" s="3">
        <v>59</v>
      </c>
      <c r="AG191" s="3">
        <v>7</v>
      </c>
      <c r="AH191" s="3" t="s">
        <v>2058</v>
      </c>
      <c r="AI191" s="3">
        <v>1</v>
      </c>
      <c r="AJ191" s="3">
        <v>276</v>
      </c>
      <c r="AK191" s="3">
        <v>32</v>
      </c>
      <c r="AL191" s="3">
        <v>16</v>
      </c>
      <c r="AM191" s="3">
        <v>878</v>
      </c>
      <c r="AN191" s="3">
        <v>122</v>
      </c>
      <c r="AO191" s="3">
        <v>2</v>
      </c>
      <c r="AP191" s="3">
        <v>0</v>
      </c>
      <c r="AQ191" s="3">
        <v>5907</v>
      </c>
    </row>
    <row r="192" spans="1:43" x14ac:dyDescent="0.25">
      <c r="A192" s="3" t="s">
        <v>1441</v>
      </c>
      <c r="B192" s="3">
        <v>2019</v>
      </c>
      <c r="C192" s="3">
        <v>1</v>
      </c>
      <c r="D192" s="3" t="s">
        <v>51</v>
      </c>
      <c r="E192" s="3" t="s">
        <v>41</v>
      </c>
      <c r="F192" s="3">
        <v>125</v>
      </c>
      <c r="G192" s="3">
        <v>458</v>
      </c>
      <c r="H192" s="3">
        <v>51</v>
      </c>
      <c r="I192" s="3">
        <v>116</v>
      </c>
      <c r="J192" s="3">
        <v>24</v>
      </c>
      <c r="K192" s="3">
        <v>0</v>
      </c>
      <c r="L192" s="3">
        <v>78</v>
      </c>
      <c r="M192" s="3">
        <v>0</v>
      </c>
      <c r="N192" s="3">
        <v>0</v>
      </c>
      <c r="O192" s="3">
        <v>29</v>
      </c>
      <c r="P192" s="3">
        <v>107</v>
      </c>
      <c r="Q192" s="3">
        <v>3</v>
      </c>
      <c r="R192" s="3">
        <v>10</v>
      </c>
      <c r="S192" s="3">
        <v>0</v>
      </c>
      <c r="T192" s="3">
        <v>2</v>
      </c>
      <c r="U192" s="3">
        <v>13</v>
      </c>
      <c r="V192" s="3" t="s">
        <v>2685</v>
      </c>
      <c r="W192" s="3" t="s">
        <v>1455</v>
      </c>
      <c r="X192" s="3">
        <v>499</v>
      </c>
      <c r="Y192" s="3">
        <v>215</v>
      </c>
      <c r="Z192" s="3">
        <v>0.31062124248496992</v>
      </c>
      <c r="AA192" s="3">
        <v>0.46943231441048033</v>
      </c>
      <c r="AB192" s="3">
        <v>0.78005355689545031</v>
      </c>
      <c r="AC192" s="3" t="s">
        <v>26</v>
      </c>
      <c r="AD192" s="3" t="s">
        <v>2123</v>
      </c>
      <c r="AE192" s="3" t="s">
        <v>2124</v>
      </c>
      <c r="AF192" s="3">
        <v>59</v>
      </c>
      <c r="AG192" s="3">
        <v>8</v>
      </c>
      <c r="AH192" s="3" t="s">
        <v>2125</v>
      </c>
      <c r="AI192" s="3">
        <v>0</v>
      </c>
      <c r="AJ192" s="3">
        <v>253</v>
      </c>
      <c r="AK192" s="3">
        <v>25</v>
      </c>
      <c r="AL192" s="3">
        <v>20</v>
      </c>
      <c r="AM192" s="3">
        <v>840</v>
      </c>
      <c r="AN192" s="3">
        <v>120</v>
      </c>
      <c r="AO192" s="3">
        <v>1</v>
      </c>
      <c r="AP192" s="3">
        <v>0</v>
      </c>
      <c r="AQ192" s="3">
        <v>5908</v>
      </c>
    </row>
    <row r="193" spans="1:43" x14ac:dyDescent="0.25">
      <c r="A193" s="3" t="s">
        <v>1442</v>
      </c>
      <c r="B193" s="3">
        <v>2019</v>
      </c>
      <c r="C193" s="3">
        <v>1</v>
      </c>
      <c r="D193" s="3" t="s">
        <v>51</v>
      </c>
      <c r="E193" s="3" t="s">
        <v>41</v>
      </c>
      <c r="F193" s="3">
        <v>121</v>
      </c>
      <c r="G193" s="3">
        <v>433</v>
      </c>
      <c r="H193" s="3">
        <v>61</v>
      </c>
      <c r="I193" s="3">
        <v>111</v>
      </c>
      <c r="J193" s="3">
        <v>23</v>
      </c>
      <c r="K193" s="3">
        <v>1</v>
      </c>
      <c r="L193" s="3">
        <v>59</v>
      </c>
      <c r="M193" s="3">
        <v>1</v>
      </c>
      <c r="N193" s="3">
        <v>1</v>
      </c>
      <c r="O193" s="3">
        <v>20</v>
      </c>
      <c r="P193" s="3">
        <v>116</v>
      </c>
      <c r="Q193" s="3">
        <v>1</v>
      </c>
      <c r="R193" s="3">
        <v>10</v>
      </c>
      <c r="S193" s="3">
        <v>0</v>
      </c>
      <c r="T193" s="3">
        <v>1</v>
      </c>
      <c r="U193" s="3">
        <v>13</v>
      </c>
      <c r="V193" s="3" t="s">
        <v>2686</v>
      </c>
      <c r="W193" s="3" t="s">
        <v>1455</v>
      </c>
      <c r="X193" s="3">
        <v>464</v>
      </c>
      <c r="Y193" s="3">
        <v>205</v>
      </c>
      <c r="Z193" s="3">
        <v>0.30387931034482757</v>
      </c>
      <c r="AA193" s="3">
        <v>0.47344110854503463</v>
      </c>
      <c r="AB193" s="3">
        <v>0.77732041888986214</v>
      </c>
      <c r="AC193" s="3" t="s">
        <v>26</v>
      </c>
      <c r="AD193" s="3" t="s">
        <v>2126</v>
      </c>
      <c r="AE193" s="3" t="s">
        <v>2127</v>
      </c>
      <c r="AF193" s="3">
        <v>59</v>
      </c>
      <c r="AG193" s="3">
        <v>9</v>
      </c>
      <c r="AH193" s="3" t="s">
        <v>2128</v>
      </c>
      <c r="AI193" s="3">
        <v>0</v>
      </c>
      <c r="AJ193" s="3">
        <v>256</v>
      </c>
      <c r="AK193" s="3">
        <v>23</v>
      </c>
      <c r="AL193" s="3">
        <v>20</v>
      </c>
      <c r="AM193" s="3">
        <v>830</v>
      </c>
      <c r="AN193" s="3">
        <v>121</v>
      </c>
      <c r="AO193" s="3">
        <v>1</v>
      </c>
      <c r="AP193" s="3">
        <v>0</v>
      </c>
      <c r="AQ193" s="3">
        <v>5909</v>
      </c>
    </row>
    <row r="194" spans="1:43" x14ac:dyDescent="0.25">
      <c r="A194" s="3" t="s">
        <v>1449</v>
      </c>
      <c r="B194" s="3">
        <v>2019</v>
      </c>
      <c r="C194" s="3">
        <v>1</v>
      </c>
      <c r="D194" s="3" t="s">
        <v>51</v>
      </c>
      <c r="E194" s="3" t="s">
        <v>41</v>
      </c>
      <c r="F194" s="3">
        <v>79</v>
      </c>
      <c r="G194" s="3">
        <v>237</v>
      </c>
      <c r="H194" s="3">
        <v>39</v>
      </c>
      <c r="I194" s="3">
        <v>55</v>
      </c>
      <c r="J194" s="3">
        <v>9</v>
      </c>
      <c r="K194" s="3">
        <v>0</v>
      </c>
      <c r="L194" s="3">
        <v>30</v>
      </c>
      <c r="M194" s="3">
        <v>0</v>
      </c>
      <c r="N194" s="3">
        <v>0</v>
      </c>
      <c r="O194" s="3">
        <v>33</v>
      </c>
      <c r="P194" s="3">
        <v>88</v>
      </c>
      <c r="Q194" s="3">
        <v>0</v>
      </c>
      <c r="R194" s="3">
        <v>3</v>
      </c>
      <c r="S194" s="3">
        <v>1</v>
      </c>
      <c r="T194" s="3">
        <v>1</v>
      </c>
      <c r="U194" s="3">
        <v>0</v>
      </c>
      <c r="V194" s="3" t="s">
        <v>2692</v>
      </c>
      <c r="W194" s="3" t="s">
        <v>1458</v>
      </c>
      <c r="X194" s="3">
        <v>275</v>
      </c>
      <c r="Y194" s="3">
        <v>103</v>
      </c>
      <c r="Z194" s="3">
        <v>0.33090909090909093</v>
      </c>
      <c r="AA194" s="3">
        <v>0.43459915611814348</v>
      </c>
      <c r="AB194" s="3">
        <v>0.76550824702723441</v>
      </c>
      <c r="AC194" s="3" t="s">
        <v>6</v>
      </c>
      <c r="AD194" s="3" t="s">
        <v>1141</v>
      </c>
      <c r="AE194" s="3" t="s">
        <v>799</v>
      </c>
      <c r="AF194" s="3">
        <v>59</v>
      </c>
      <c r="AG194" s="3">
        <v>10</v>
      </c>
      <c r="AH194" s="3" t="s">
        <v>2129</v>
      </c>
      <c r="AI194" s="3">
        <v>1</v>
      </c>
      <c r="AJ194" s="3">
        <v>232</v>
      </c>
      <c r="AK194" s="3">
        <v>13</v>
      </c>
      <c r="AL194" s="3">
        <v>23</v>
      </c>
      <c r="AM194" s="3">
        <v>776</v>
      </c>
      <c r="AN194" s="3">
        <v>120</v>
      </c>
      <c r="AO194" s="3">
        <v>0</v>
      </c>
      <c r="AP194" s="3">
        <v>0</v>
      </c>
      <c r="AQ194" s="3">
        <v>5910</v>
      </c>
    </row>
    <row r="195" spans="1:43" x14ac:dyDescent="0.25">
      <c r="A195" s="3" t="s">
        <v>1448</v>
      </c>
      <c r="B195" s="3">
        <v>2019</v>
      </c>
      <c r="C195" s="3">
        <v>1</v>
      </c>
      <c r="D195" s="3" t="s">
        <v>51</v>
      </c>
      <c r="E195" s="3" t="s">
        <v>41</v>
      </c>
      <c r="F195" s="3">
        <v>84</v>
      </c>
      <c r="G195" s="3">
        <v>202</v>
      </c>
      <c r="H195" s="3">
        <v>34</v>
      </c>
      <c r="I195" s="3">
        <v>55</v>
      </c>
      <c r="J195" s="3">
        <v>8</v>
      </c>
      <c r="K195" s="3">
        <v>3</v>
      </c>
      <c r="L195" s="3">
        <v>22</v>
      </c>
      <c r="M195" s="3">
        <v>0</v>
      </c>
      <c r="N195" s="3">
        <v>2</v>
      </c>
      <c r="O195" s="3">
        <v>20</v>
      </c>
      <c r="P195" s="3">
        <v>40</v>
      </c>
      <c r="Q195" s="3">
        <v>1</v>
      </c>
      <c r="R195" s="3">
        <v>6</v>
      </c>
      <c r="S195" s="3">
        <v>2</v>
      </c>
      <c r="T195" s="3">
        <v>4</v>
      </c>
      <c r="U195" s="3">
        <v>2</v>
      </c>
      <c r="V195" s="3" t="s">
        <v>2693</v>
      </c>
      <c r="W195" s="3" t="s">
        <v>1455</v>
      </c>
      <c r="X195" s="3">
        <v>234</v>
      </c>
      <c r="Y195" s="3">
        <v>84</v>
      </c>
      <c r="Z195" s="3">
        <v>0.34615384615384615</v>
      </c>
      <c r="AA195" s="3">
        <v>0.41584158415841582</v>
      </c>
      <c r="AB195" s="3">
        <v>0.76199543031226202</v>
      </c>
      <c r="AC195" s="3" t="s">
        <v>1773</v>
      </c>
      <c r="AD195" s="3" t="s">
        <v>2130</v>
      </c>
      <c r="AE195" s="3" t="s">
        <v>2131</v>
      </c>
      <c r="AF195" s="3">
        <v>59</v>
      </c>
      <c r="AG195" s="3">
        <v>11</v>
      </c>
      <c r="AH195" s="3" t="s">
        <v>2131</v>
      </c>
      <c r="AI195" s="3">
        <v>0</v>
      </c>
      <c r="AJ195" s="3">
        <v>272</v>
      </c>
      <c r="AK195" s="3">
        <v>5</v>
      </c>
      <c r="AL195" s="3">
        <v>17</v>
      </c>
      <c r="AM195" s="3">
        <v>733</v>
      </c>
      <c r="AN195" s="3">
        <v>120</v>
      </c>
      <c r="AO195" s="3">
        <v>1</v>
      </c>
      <c r="AP195" s="3">
        <v>1</v>
      </c>
      <c r="AQ195" s="3">
        <v>5911</v>
      </c>
    </row>
    <row r="196" spans="1:43" x14ac:dyDescent="0.25">
      <c r="A196" s="3" t="s">
        <v>1443</v>
      </c>
      <c r="B196" s="3">
        <v>2019</v>
      </c>
      <c r="C196" s="3">
        <v>1</v>
      </c>
      <c r="D196" s="3" t="s">
        <v>51</v>
      </c>
      <c r="E196" s="3" t="s">
        <v>41</v>
      </c>
      <c r="F196" s="3">
        <v>114</v>
      </c>
      <c r="G196" s="3">
        <v>425</v>
      </c>
      <c r="H196" s="3">
        <v>52</v>
      </c>
      <c r="I196" s="3">
        <v>112</v>
      </c>
      <c r="J196" s="3">
        <v>19</v>
      </c>
      <c r="K196" s="3">
        <v>0</v>
      </c>
      <c r="L196" s="3">
        <v>55</v>
      </c>
      <c r="M196" s="3">
        <v>1</v>
      </c>
      <c r="N196" s="3">
        <v>0</v>
      </c>
      <c r="O196" s="3">
        <v>31</v>
      </c>
      <c r="P196" s="3">
        <v>98</v>
      </c>
      <c r="Q196" s="3">
        <v>2</v>
      </c>
      <c r="R196" s="3">
        <v>6</v>
      </c>
      <c r="S196" s="3">
        <v>0</v>
      </c>
      <c r="T196" s="3">
        <v>1</v>
      </c>
      <c r="U196" s="3">
        <v>7</v>
      </c>
      <c r="V196" s="3" t="s">
        <v>2687</v>
      </c>
      <c r="W196" s="3" t="s">
        <v>1455</v>
      </c>
      <c r="X196" s="3">
        <v>463</v>
      </c>
      <c r="Y196" s="3">
        <v>176</v>
      </c>
      <c r="Z196" s="3">
        <v>0.32181425485961124</v>
      </c>
      <c r="AA196" s="3">
        <v>0.41411764705882353</v>
      </c>
      <c r="AB196" s="3">
        <v>0.73593190191843472</v>
      </c>
      <c r="AC196" s="3" t="s">
        <v>1773</v>
      </c>
      <c r="AD196" s="3" t="s">
        <v>2132</v>
      </c>
      <c r="AE196" s="3" t="s">
        <v>1081</v>
      </c>
      <c r="AF196" s="3">
        <v>59</v>
      </c>
      <c r="AG196" s="3">
        <v>12</v>
      </c>
      <c r="AH196" s="3" t="s">
        <v>1081</v>
      </c>
      <c r="AI196" s="3">
        <v>0</v>
      </c>
      <c r="AJ196" s="3">
        <v>264</v>
      </c>
      <c r="AK196" s="3">
        <v>15</v>
      </c>
      <c r="AL196" s="3">
        <v>18</v>
      </c>
      <c r="AM196" s="3">
        <v>783</v>
      </c>
      <c r="AN196" s="3">
        <v>121</v>
      </c>
      <c r="AO196" s="3">
        <v>1</v>
      </c>
      <c r="AP196" s="3">
        <v>1</v>
      </c>
      <c r="AQ196" s="3">
        <v>5912</v>
      </c>
    </row>
    <row r="197" spans="1:43" x14ac:dyDescent="0.25">
      <c r="A197" s="3" t="s">
        <v>1748</v>
      </c>
      <c r="B197" s="3">
        <v>2019</v>
      </c>
      <c r="C197" s="3">
        <v>1</v>
      </c>
      <c r="D197" s="3" t="s">
        <v>51</v>
      </c>
      <c r="E197" s="3" t="s">
        <v>41</v>
      </c>
      <c r="F197" s="3">
        <v>58</v>
      </c>
      <c r="G197" s="3">
        <v>190</v>
      </c>
      <c r="H197" s="3">
        <v>28</v>
      </c>
      <c r="I197" s="3">
        <v>51</v>
      </c>
      <c r="J197" s="3">
        <v>9</v>
      </c>
      <c r="K197" s="3">
        <v>0</v>
      </c>
      <c r="L197" s="3">
        <v>21</v>
      </c>
      <c r="M197" s="3">
        <v>0</v>
      </c>
      <c r="N197" s="3">
        <v>0</v>
      </c>
      <c r="O197" s="3">
        <v>5</v>
      </c>
      <c r="P197" s="3">
        <v>8</v>
      </c>
      <c r="Q197" s="3">
        <v>0</v>
      </c>
      <c r="R197" s="3">
        <v>5</v>
      </c>
      <c r="S197" s="3">
        <v>0</v>
      </c>
      <c r="T197" s="3">
        <v>4</v>
      </c>
      <c r="U197" s="3">
        <v>6</v>
      </c>
      <c r="V197" s="3" t="s">
        <v>2695</v>
      </c>
      <c r="W197" s="3" t="s">
        <v>1455</v>
      </c>
      <c r="X197" s="3">
        <v>204</v>
      </c>
      <c r="Y197" s="3">
        <v>72</v>
      </c>
      <c r="Z197" s="3">
        <v>0.29901960784313725</v>
      </c>
      <c r="AA197" s="3">
        <v>0.37894736842105264</v>
      </c>
      <c r="AB197" s="3">
        <v>0.67796697626418989</v>
      </c>
      <c r="AC197" s="3" t="s">
        <v>26</v>
      </c>
      <c r="AD197" s="3" t="s">
        <v>2133</v>
      </c>
      <c r="AE197" s="3" t="s">
        <v>2134</v>
      </c>
      <c r="AF197" s="3">
        <v>59</v>
      </c>
      <c r="AG197" s="3">
        <v>13</v>
      </c>
      <c r="AH197" s="3" t="s">
        <v>2135</v>
      </c>
      <c r="AI197" s="3">
        <v>0</v>
      </c>
      <c r="AJ197" s="3">
        <v>268</v>
      </c>
      <c r="AK197" s="3">
        <v>4</v>
      </c>
      <c r="AL197" s="3">
        <v>18</v>
      </c>
      <c r="AM197" s="3">
        <v>725</v>
      </c>
      <c r="AN197" s="3">
        <v>120</v>
      </c>
      <c r="AO197" s="3">
        <v>1</v>
      </c>
      <c r="AP197" s="3">
        <v>0</v>
      </c>
      <c r="AQ197" s="3">
        <v>5913</v>
      </c>
    </row>
    <row r="198" spans="1:43" x14ac:dyDescent="0.25">
      <c r="A198" s="3" t="s">
        <v>1576</v>
      </c>
      <c r="B198" s="3">
        <v>2019</v>
      </c>
      <c r="C198" s="3">
        <v>1</v>
      </c>
      <c r="D198" s="3" t="s">
        <v>91</v>
      </c>
      <c r="E198" s="3" t="s">
        <v>35</v>
      </c>
      <c r="F198" s="3">
        <v>148</v>
      </c>
      <c r="G198" s="3">
        <v>562</v>
      </c>
      <c r="H198" s="3">
        <v>75</v>
      </c>
      <c r="I198" s="3">
        <v>146</v>
      </c>
      <c r="J198" s="3">
        <v>30</v>
      </c>
      <c r="K198" s="3">
        <v>0</v>
      </c>
      <c r="L198" s="3">
        <v>48</v>
      </c>
      <c r="M198" s="3">
        <v>18</v>
      </c>
      <c r="N198" s="3">
        <v>8</v>
      </c>
      <c r="O198" s="3">
        <v>50</v>
      </c>
      <c r="P198" s="3">
        <v>106</v>
      </c>
      <c r="Q198" s="3">
        <v>0</v>
      </c>
      <c r="R198" s="3">
        <v>6</v>
      </c>
      <c r="S198" s="3">
        <v>0</v>
      </c>
      <c r="T198" s="3">
        <v>4</v>
      </c>
      <c r="U198" s="3">
        <v>14</v>
      </c>
      <c r="V198" s="3" t="s">
        <v>2697</v>
      </c>
      <c r="W198" s="3" t="s">
        <v>1456</v>
      </c>
      <c r="X198" s="3">
        <v>622</v>
      </c>
      <c r="Y198" s="3">
        <v>209</v>
      </c>
      <c r="Z198" s="3">
        <v>0.32475884244372988</v>
      </c>
      <c r="AA198" s="3">
        <v>0.37188612099644131</v>
      </c>
      <c r="AB198" s="3">
        <v>0.69664496344017124</v>
      </c>
      <c r="AC198" s="3" t="s">
        <v>26</v>
      </c>
      <c r="AD198" s="3" t="s">
        <v>2136</v>
      </c>
      <c r="AE198" s="3" t="s">
        <v>2137</v>
      </c>
      <c r="AF198" s="3">
        <v>44</v>
      </c>
      <c r="AG198" s="3">
        <v>0</v>
      </c>
      <c r="AH198" s="3" t="s">
        <v>2138</v>
      </c>
      <c r="AI198" s="3">
        <v>0</v>
      </c>
      <c r="AJ198" s="3">
        <v>260</v>
      </c>
      <c r="AK198" s="3">
        <v>11</v>
      </c>
      <c r="AL198" s="3">
        <v>19</v>
      </c>
      <c r="AM198" s="3">
        <v>759</v>
      </c>
      <c r="AN198" s="3">
        <v>128</v>
      </c>
      <c r="AO198" s="3">
        <v>2</v>
      </c>
      <c r="AP198" s="3">
        <v>0</v>
      </c>
      <c r="AQ198" s="3">
        <v>4400</v>
      </c>
    </row>
    <row r="199" spans="1:43" x14ac:dyDescent="0.25">
      <c r="A199" s="3" t="s">
        <v>1584</v>
      </c>
      <c r="B199" s="3">
        <v>2019</v>
      </c>
      <c r="C199" s="3">
        <v>1</v>
      </c>
      <c r="D199" s="3" t="s">
        <v>91</v>
      </c>
      <c r="E199" s="3" t="s">
        <v>35</v>
      </c>
      <c r="F199" s="3">
        <v>84</v>
      </c>
      <c r="G199" s="3">
        <v>314</v>
      </c>
      <c r="H199" s="3">
        <v>51</v>
      </c>
      <c r="I199" s="3">
        <v>95</v>
      </c>
      <c r="J199" s="3">
        <v>23</v>
      </c>
      <c r="K199" s="3">
        <v>2</v>
      </c>
      <c r="L199" s="3">
        <v>49</v>
      </c>
      <c r="M199" s="3">
        <v>9</v>
      </c>
      <c r="N199" s="3">
        <v>3</v>
      </c>
      <c r="O199" s="3">
        <v>25</v>
      </c>
      <c r="P199" s="3">
        <v>107</v>
      </c>
      <c r="Q199" s="3">
        <v>1</v>
      </c>
      <c r="R199" s="3">
        <v>8</v>
      </c>
      <c r="S199" s="3">
        <v>0</v>
      </c>
      <c r="T199" s="3">
        <v>1</v>
      </c>
      <c r="U199" s="3">
        <v>6</v>
      </c>
      <c r="V199" s="3" t="s">
        <v>2704</v>
      </c>
      <c r="W199" s="3" t="s">
        <v>1455</v>
      </c>
      <c r="X199" s="3">
        <v>348</v>
      </c>
      <c r="Y199" s="3">
        <v>179</v>
      </c>
      <c r="Z199" s="3">
        <v>0.36781609195402298</v>
      </c>
      <c r="AA199" s="3">
        <v>0.57006369426751591</v>
      </c>
      <c r="AB199" s="3">
        <v>0.93787978622153889</v>
      </c>
      <c r="AC199" s="3" t="s">
        <v>26</v>
      </c>
      <c r="AD199" s="3" t="s">
        <v>2139</v>
      </c>
      <c r="AE199" s="3" t="s">
        <v>2140</v>
      </c>
      <c r="AF199" s="3">
        <v>44</v>
      </c>
      <c r="AG199" s="3">
        <v>1</v>
      </c>
      <c r="AH199" s="3" t="s">
        <v>2141</v>
      </c>
      <c r="AI199" s="3">
        <v>0</v>
      </c>
      <c r="AJ199" s="3">
        <v>303</v>
      </c>
      <c r="AK199" s="3">
        <v>19</v>
      </c>
      <c r="AL199" s="3">
        <v>11</v>
      </c>
      <c r="AM199" s="3">
        <v>822</v>
      </c>
      <c r="AN199" s="3">
        <v>126</v>
      </c>
      <c r="AO199" s="3">
        <v>1</v>
      </c>
      <c r="AP199" s="3">
        <v>0</v>
      </c>
      <c r="AQ199" s="3">
        <v>4401</v>
      </c>
    </row>
    <row r="200" spans="1:43" x14ac:dyDescent="0.25">
      <c r="A200" s="3" t="s">
        <v>1575</v>
      </c>
      <c r="B200" s="3">
        <v>2019</v>
      </c>
      <c r="C200" s="3">
        <v>1</v>
      </c>
      <c r="D200" s="3" t="s">
        <v>91</v>
      </c>
      <c r="E200" s="3" t="s">
        <v>35</v>
      </c>
      <c r="F200" s="3">
        <v>149</v>
      </c>
      <c r="G200" s="3">
        <v>396</v>
      </c>
      <c r="H200" s="3">
        <v>67</v>
      </c>
      <c r="I200" s="3">
        <v>98</v>
      </c>
      <c r="J200" s="3">
        <v>23</v>
      </c>
      <c r="K200" s="3">
        <v>2</v>
      </c>
      <c r="L200" s="3">
        <v>61</v>
      </c>
      <c r="M200" s="3">
        <v>3</v>
      </c>
      <c r="N200" s="3">
        <v>2</v>
      </c>
      <c r="O200" s="3">
        <v>51</v>
      </c>
      <c r="P200" s="3">
        <v>140</v>
      </c>
      <c r="Q200" s="3">
        <v>4</v>
      </c>
      <c r="R200" s="3">
        <v>10</v>
      </c>
      <c r="S200" s="3">
        <v>0</v>
      </c>
      <c r="T200" s="3">
        <v>2</v>
      </c>
      <c r="U200" s="3">
        <v>0</v>
      </c>
      <c r="V200" s="3" t="s">
        <v>2702</v>
      </c>
      <c r="W200" s="3" t="s">
        <v>1455</v>
      </c>
      <c r="X200" s="3">
        <v>459</v>
      </c>
      <c r="Y200" s="3">
        <v>200</v>
      </c>
      <c r="Z200" s="3">
        <v>0.34640522875816993</v>
      </c>
      <c r="AA200" s="3">
        <v>0.50505050505050508</v>
      </c>
      <c r="AB200" s="3">
        <v>0.85145573380867501</v>
      </c>
      <c r="AC200" s="3" t="s">
        <v>6</v>
      </c>
      <c r="AD200" s="3" t="s">
        <v>1203</v>
      </c>
      <c r="AE200" s="3" t="s">
        <v>2142</v>
      </c>
      <c r="AF200" s="3">
        <v>44</v>
      </c>
      <c r="AG200" s="3">
        <v>2</v>
      </c>
      <c r="AH200" s="3" t="s">
        <v>2143</v>
      </c>
      <c r="AI200" s="3">
        <v>1</v>
      </c>
      <c r="AJ200" s="3">
        <v>247</v>
      </c>
      <c r="AK200" s="3">
        <v>25</v>
      </c>
      <c r="AL200" s="3">
        <v>21</v>
      </c>
      <c r="AM200" s="3">
        <v>844</v>
      </c>
      <c r="AN200" s="3">
        <v>122</v>
      </c>
      <c r="AO200" s="3">
        <v>1</v>
      </c>
      <c r="AP200" s="3">
        <v>0</v>
      </c>
      <c r="AQ200" s="3">
        <v>4402</v>
      </c>
    </row>
    <row r="201" spans="1:43" x14ac:dyDescent="0.25">
      <c r="A201" s="3" t="s">
        <v>1580</v>
      </c>
      <c r="B201" s="3">
        <v>2019</v>
      </c>
      <c r="C201" s="3">
        <v>1</v>
      </c>
      <c r="D201" s="3" t="s">
        <v>91</v>
      </c>
      <c r="E201" s="3" t="s">
        <v>35</v>
      </c>
      <c r="F201" s="3">
        <v>130</v>
      </c>
      <c r="G201" s="3">
        <v>489</v>
      </c>
      <c r="H201" s="3">
        <v>100</v>
      </c>
      <c r="I201" s="3">
        <v>161</v>
      </c>
      <c r="J201" s="3">
        <v>29</v>
      </c>
      <c r="K201" s="3">
        <v>3</v>
      </c>
      <c r="L201" s="3">
        <v>97</v>
      </c>
      <c r="M201" s="3">
        <v>30</v>
      </c>
      <c r="N201" s="3">
        <v>2</v>
      </c>
      <c r="O201" s="3">
        <v>80</v>
      </c>
      <c r="P201" s="3">
        <v>118</v>
      </c>
      <c r="Q201" s="3">
        <v>16</v>
      </c>
      <c r="R201" s="3">
        <v>8</v>
      </c>
      <c r="S201" s="3">
        <v>0</v>
      </c>
      <c r="T201" s="3">
        <v>3</v>
      </c>
      <c r="U201" s="3">
        <v>8</v>
      </c>
      <c r="V201" s="3" t="s">
        <v>2699</v>
      </c>
      <c r="W201" s="3" t="s">
        <v>1456</v>
      </c>
      <c r="X201" s="3">
        <v>580</v>
      </c>
      <c r="Y201" s="3">
        <v>328</v>
      </c>
      <c r="Z201" s="3">
        <v>0.42931034482758623</v>
      </c>
      <c r="AA201" s="3">
        <v>0.67075664621676889</v>
      </c>
      <c r="AB201" s="3">
        <v>1.100066991044355</v>
      </c>
      <c r="AC201" s="3" t="s">
        <v>6</v>
      </c>
      <c r="AD201" s="3" t="s">
        <v>2144</v>
      </c>
      <c r="AE201" s="3" t="s">
        <v>2145</v>
      </c>
      <c r="AF201" s="3">
        <v>44</v>
      </c>
      <c r="AG201" s="3">
        <v>3</v>
      </c>
      <c r="AH201" s="3" t="s">
        <v>2146</v>
      </c>
      <c r="AI201" s="3">
        <v>1</v>
      </c>
      <c r="AJ201" s="3">
        <v>329</v>
      </c>
      <c r="AK201" s="3">
        <v>44</v>
      </c>
      <c r="AL201" s="3">
        <v>6</v>
      </c>
      <c r="AM201" s="3">
        <v>956</v>
      </c>
      <c r="AN201" s="3">
        <v>142</v>
      </c>
      <c r="AO201" s="3">
        <v>2</v>
      </c>
      <c r="AP201" s="3">
        <v>0</v>
      </c>
      <c r="AQ201" s="3">
        <v>4403</v>
      </c>
    </row>
    <row r="202" spans="1:43" x14ac:dyDescent="0.25">
      <c r="A202" s="3" t="s">
        <v>1577</v>
      </c>
      <c r="B202" s="3">
        <v>2019</v>
      </c>
      <c r="C202" s="3">
        <v>1</v>
      </c>
      <c r="D202" s="3" t="s">
        <v>91</v>
      </c>
      <c r="E202" s="3" t="s">
        <v>35</v>
      </c>
      <c r="F202" s="3">
        <v>144</v>
      </c>
      <c r="G202" s="3">
        <v>459</v>
      </c>
      <c r="H202" s="3">
        <v>70</v>
      </c>
      <c r="I202" s="3">
        <v>131</v>
      </c>
      <c r="J202" s="3">
        <v>31</v>
      </c>
      <c r="K202" s="3">
        <v>2</v>
      </c>
      <c r="L202" s="3">
        <v>75</v>
      </c>
      <c r="M202" s="3">
        <v>11</v>
      </c>
      <c r="N202" s="3">
        <v>1</v>
      </c>
      <c r="O202" s="3">
        <v>34</v>
      </c>
      <c r="P202" s="3">
        <v>105</v>
      </c>
      <c r="Q202" s="3">
        <v>1</v>
      </c>
      <c r="R202" s="3">
        <v>8</v>
      </c>
      <c r="S202" s="3">
        <v>0</v>
      </c>
      <c r="T202" s="3">
        <v>3</v>
      </c>
      <c r="U202" s="3">
        <v>15</v>
      </c>
      <c r="V202" s="3" t="s">
        <v>2701</v>
      </c>
      <c r="W202" s="3" t="s">
        <v>1456</v>
      </c>
      <c r="X202" s="3">
        <v>504</v>
      </c>
      <c r="Y202" s="3">
        <v>232</v>
      </c>
      <c r="Z202" s="3">
        <v>0.34325396825396826</v>
      </c>
      <c r="AA202" s="3">
        <v>0.50544662309368193</v>
      </c>
      <c r="AB202" s="3">
        <v>0.84870059134765019</v>
      </c>
      <c r="AC202" s="3" t="s">
        <v>26</v>
      </c>
      <c r="AD202" s="3" t="s">
        <v>716</v>
      </c>
      <c r="AE202" s="3" t="s">
        <v>2147</v>
      </c>
      <c r="AF202" s="3">
        <v>44</v>
      </c>
      <c r="AG202" s="3">
        <v>4</v>
      </c>
      <c r="AH202" s="3" t="s">
        <v>2148</v>
      </c>
      <c r="AI202" s="3">
        <v>0</v>
      </c>
      <c r="AJ202" s="3">
        <v>285</v>
      </c>
      <c r="AK202" s="3">
        <v>22</v>
      </c>
      <c r="AL202" s="3">
        <v>15</v>
      </c>
      <c r="AM202" s="3">
        <v>829</v>
      </c>
      <c r="AN202" s="3">
        <v>129</v>
      </c>
      <c r="AO202" s="3">
        <v>2</v>
      </c>
      <c r="AP202" s="3">
        <v>0</v>
      </c>
      <c r="AQ202" s="3">
        <v>4404</v>
      </c>
    </row>
    <row r="203" spans="1:43" x14ac:dyDescent="0.25">
      <c r="A203" s="3" t="s">
        <v>1573</v>
      </c>
      <c r="B203" s="3">
        <v>2019</v>
      </c>
      <c r="C203" s="3">
        <v>1</v>
      </c>
      <c r="D203" s="3" t="s">
        <v>91</v>
      </c>
      <c r="E203" s="3" t="s">
        <v>35</v>
      </c>
      <c r="F203" s="3">
        <v>153</v>
      </c>
      <c r="G203" s="3">
        <v>513</v>
      </c>
      <c r="H203" s="3">
        <v>79</v>
      </c>
      <c r="I203" s="3">
        <v>126</v>
      </c>
      <c r="J203" s="3">
        <v>26</v>
      </c>
      <c r="K203" s="3">
        <v>2</v>
      </c>
      <c r="L203" s="3">
        <v>77</v>
      </c>
      <c r="M203" s="3">
        <v>5</v>
      </c>
      <c r="N203" s="3">
        <v>1</v>
      </c>
      <c r="O203" s="3">
        <v>109</v>
      </c>
      <c r="P203" s="3">
        <v>139</v>
      </c>
      <c r="Q203" s="3">
        <v>2</v>
      </c>
      <c r="R203" s="3">
        <v>5</v>
      </c>
      <c r="S203" s="3">
        <v>0</v>
      </c>
      <c r="T203" s="3">
        <v>5</v>
      </c>
      <c r="U203" s="3">
        <v>16</v>
      </c>
      <c r="V203" s="3" t="s">
        <v>2696</v>
      </c>
      <c r="W203" s="3" t="s">
        <v>1458</v>
      </c>
      <c r="X203" s="3">
        <v>632</v>
      </c>
      <c r="Y203" s="3">
        <v>240</v>
      </c>
      <c r="Z203" s="3">
        <v>0.379746835443038</v>
      </c>
      <c r="AA203" s="3">
        <v>0.46783625730994149</v>
      </c>
      <c r="AB203" s="3">
        <v>0.84758309275297949</v>
      </c>
      <c r="AC203" s="3" t="s">
        <v>1773</v>
      </c>
      <c r="AD203" s="3" t="s">
        <v>2149</v>
      </c>
      <c r="AE203" s="3" t="s">
        <v>2150</v>
      </c>
      <c r="AF203" s="3">
        <v>44</v>
      </c>
      <c r="AG203" s="3">
        <v>5</v>
      </c>
      <c r="AH203" s="3" t="s">
        <v>2150</v>
      </c>
      <c r="AI203" s="3">
        <v>0</v>
      </c>
      <c r="AJ203" s="3">
        <v>246</v>
      </c>
      <c r="AK203" s="3">
        <v>28</v>
      </c>
      <c r="AL203" s="3">
        <v>21</v>
      </c>
      <c r="AM203" s="3">
        <v>854</v>
      </c>
      <c r="AN203" s="3">
        <v>124</v>
      </c>
      <c r="AO203" s="3">
        <v>0</v>
      </c>
      <c r="AP203" s="3">
        <v>1</v>
      </c>
      <c r="AQ203" s="3">
        <v>4405</v>
      </c>
    </row>
    <row r="204" spans="1:43" x14ac:dyDescent="0.25">
      <c r="A204" s="3" t="s">
        <v>1578</v>
      </c>
      <c r="B204" s="3">
        <v>2019</v>
      </c>
      <c r="C204" s="3">
        <v>1</v>
      </c>
      <c r="D204" s="3" t="s">
        <v>91</v>
      </c>
      <c r="E204" s="3" t="s">
        <v>35</v>
      </c>
      <c r="F204" s="3">
        <v>143</v>
      </c>
      <c r="G204" s="3">
        <v>523</v>
      </c>
      <c r="H204" s="3">
        <v>80</v>
      </c>
      <c r="I204" s="3">
        <v>133</v>
      </c>
      <c r="J204" s="3">
        <v>30</v>
      </c>
      <c r="K204" s="3">
        <v>1</v>
      </c>
      <c r="L204" s="3">
        <v>87</v>
      </c>
      <c r="M204" s="3">
        <v>3</v>
      </c>
      <c r="N204" s="3">
        <v>0</v>
      </c>
      <c r="O204" s="3">
        <v>53</v>
      </c>
      <c r="P204" s="3">
        <v>98</v>
      </c>
      <c r="Q204" s="3">
        <v>5</v>
      </c>
      <c r="R204" s="3">
        <v>6</v>
      </c>
      <c r="S204" s="3">
        <v>0</v>
      </c>
      <c r="T204" s="3">
        <v>2</v>
      </c>
      <c r="U204" s="3">
        <v>12</v>
      </c>
      <c r="V204" s="3" t="s">
        <v>2698</v>
      </c>
      <c r="W204" s="3" t="s">
        <v>1455</v>
      </c>
      <c r="X204" s="3">
        <v>584</v>
      </c>
      <c r="Y204" s="3">
        <v>270</v>
      </c>
      <c r="Z204" s="3">
        <v>0.32876712328767121</v>
      </c>
      <c r="AA204" s="3">
        <v>0.51625239005736134</v>
      </c>
      <c r="AB204" s="3">
        <v>0.84501951334503256</v>
      </c>
      <c r="AC204" s="3" t="s">
        <v>6</v>
      </c>
      <c r="AD204" s="3" t="s">
        <v>762</v>
      </c>
      <c r="AE204" s="3" t="s">
        <v>2151</v>
      </c>
      <c r="AF204" s="3">
        <v>44</v>
      </c>
      <c r="AG204" s="3">
        <v>6</v>
      </c>
      <c r="AH204" s="3" t="s">
        <v>2152</v>
      </c>
      <c r="AI204" s="3">
        <v>1</v>
      </c>
      <c r="AJ204" s="3">
        <v>254</v>
      </c>
      <c r="AK204" s="3">
        <v>35</v>
      </c>
      <c r="AL204" s="3">
        <v>20</v>
      </c>
      <c r="AM204" s="3">
        <v>895</v>
      </c>
      <c r="AN204" s="3">
        <v>123</v>
      </c>
      <c r="AO204" s="3">
        <v>1</v>
      </c>
      <c r="AP204" s="3">
        <v>0</v>
      </c>
      <c r="AQ204" s="3">
        <v>4406</v>
      </c>
    </row>
    <row r="205" spans="1:43" x14ac:dyDescent="0.25">
      <c r="A205" s="3" t="s">
        <v>1747</v>
      </c>
      <c r="B205" s="3">
        <v>2019</v>
      </c>
      <c r="C205" s="3">
        <v>1</v>
      </c>
      <c r="D205" s="3" t="s">
        <v>91</v>
      </c>
      <c r="E205" s="3" t="s">
        <v>35</v>
      </c>
      <c r="F205" s="3">
        <v>51</v>
      </c>
      <c r="G205" s="3">
        <v>156</v>
      </c>
      <c r="H205" s="3">
        <v>24</v>
      </c>
      <c r="I205" s="3">
        <v>36</v>
      </c>
      <c r="J205" s="3">
        <v>6</v>
      </c>
      <c r="K205" s="3">
        <v>2</v>
      </c>
      <c r="L205" s="3">
        <v>24</v>
      </c>
      <c r="M205" s="3">
        <v>1</v>
      </c>
      <c r="N205" s="3">
        <v>0</v>
      </c>
      <c r="O205" s="3">
        <v>20</v>
      </c>
      <c r="P205" s="3">
        <v>48</v>
      </c>
      <c r="Q205" s="3">
        <v>0</v>
      </c>
      <c r="R205" s="3">
        <v>4</v>
      </c>
      <c r="S205" s="3">
        <v>0</v>
      </c>
      <c r="T205" s="3">
        <v>3</v>
      </c>
      <c r="U205" s="3">
        <v>3</v>
      </c>
      <c r="V205" s="3" t="s">
        <v>2708</v>
      </c>
      <c r="W205" s="3" t="s">
        <v>1456</v>
      </c>
      <c r="X205" s="3">
        <v>183</v>
      </c>
      <c r="Y205" s="3">
        <v>64</v>
      </c>
      <c r="Z205" s="3">
        <v>0.32786885245901637</v>
      </c>
      <c r="AA205" s="3">
        <v>0.41025641025641024</v>
      </c>
      <c r="AB205" s="3">
        <v>0.73812526271542667</v>
      </c>
      <c r="AC205" s="3" t="s">
        <v>6</v>
      </c>
      <c r="AD205" s="3" t="s">
        <v>1320</v>
      </c>
      <c r="AE205" s="3" t="s">
        <v>2153</v>
      </c>
      <c r="AF205" s="3">
        <v>44</v>
      </c>
      <c r="AG205" s="3">
        <v>7</v>
      </c>
      <c r="AH205" s="3" t="s">
        <v>2153</v>
      </c>
      <c r="AI205" s="3">
        <v>1</v>
      </c>
      <c r="AJ205" s="3">
        <v>231</v>
      </c>
      <c r="AK205" s="3">
        <v>6</v>
      </c>
      <c r="AL205" s="3">
        <v>23</v>
      </c>
      <c r="AM205" s="3">
        <v>737</v>
      </c>
      <c r="AN205" s="3">
        <v>122</v>
      </c>
      <c r="AO205" s="3">
        <v>2</v>
      </c>
      <c r="AP205" s="3">
        <v>0</v>
      </c>
      <c r="AQ205" s="3">
        <v>4407</v>
      </c>
    </row>
    <row r="206" spans="1:43" x14ac:dyDescent="0.25">
      <c r="A206" s="3" t="s">
        <v>2709</v>
      </c>
      <c r="B206" s="3">
        <v>2019</v>
      </c>
      <c r="C206" s="3">
        <v>1</v>
      </c>
      <c r="D206" s="3" t="s">
        <v>91</v>
      </c>
      <c r="E206" s="3" t="s">
        <v>35</v>
      </c>
      <c r="F206" s="3">
        <v>76</v>
      </c>
      <c r="G206" s="3">
        <v>158</v>
      </c>
      <c r="H206" s="3">
        <v>10</v>
      </c>
      <c r="I206" s="3">
        <v>36</v>
      </c>
      <c r="J206" s="3">
        <v>8</v>
      </c>
      <c r="K206" s="3">
        <v>0</v>
      </c>
      <c r="L206" s="3">
        <v>25</v>
      </c>
      <c r="M206" s="3">
        <v>0</v>
      </c>
      <c r="N206" s="3">
        <v>0</v>
      </c>
      <c r="O206" s="3">
        <v>16</v>
      </c>
      <c r="P206" s="3">
        <v>50</v>
      </c>
      <c r="Q206" s="3">
        <v>1</v>
      </c>
      <c r="R206" s="3">
        <v>4</v>
      </c>
      <c r="S206" s="3">
        <v>0</v>
      </c>
      <c r="T206" s="3">
        <v>1</v>
      </c>
      <c r="U206" s="3">
        <v>1</v>
      </c>
      <c r="V206" s="3" t="s">
        <v>2710</v>
      </c>
      <c r="W206" s="3" t="s">
        <v>1458</v>
      </c>
      <c r="X206" s="3">
        <v>179</v>
      </c>
      <c r="Y206" s="3">
        <v>65</v>
      </c>
      <c r="Z206" s="3">
        <v>0.31284916201117319</v>
      </c>
      <c r="AA206" s="3">
        <v>0.41139240506329117</v>
      </c>
      <c r="AB206" s="3">
        <v>0.72424156707446441</v>
      </c>
      <c r="AC206" s="3" t="s">
        <v>26</v>
      </c>
      <c r="AD206" s="3" t="s">
        <v>1971</v>
      </c>
      <c r="AE206" s="3" t="s">
        <v>2954</v>
      </c>
      <c r="AF206" s="3">
        <v>44</v>
      </c>
      <c r="AG206" s="3">
        <v>8</v>
      </c>
      <c r="AH206" s="3" t="s">
        <v>2955</v>
      </c>
      <c r="AI206" s="3">
        <v>0</v>
      </c>
      <c r="AJ206" s="3">
        <v>228</v>
      </c>
      <c r="AK206" s="3">
        <v>7</v>
      </c>
      <c r="AL206" s="3">
        <v>24</v>
      </c>
      <c r="AM206" s="3">
        <v>743</v>
      </c>
      <c r="AN206" s="3">
        <v>120</v>
      </c>
      <c r="AO206" s="3">
        <v>0</v>
      </c>
      <c r="AP206" s="3">
        <v>0</v>
      </c>
      <c r="AQ206" s="3">
        <v>4408</v>
      </c>
    </row>
    <row r="207" spans="1:43" x14ac:dyDescent="0.25">
      <c r="A207" s="3" t="s">
        <v>1579</v>
      </c>
      <c r="B207" s="3">
        <v>2019</v>
      </c>
      <c r="C207" s="3">
        <v>1</v>
      </c>
      <c r="D207" s="3" t="s">
        <v>91</v>
      </c>
      <c r="E207" s="3" t="s">
        <v>35</v>
      </c>
      <c r="F207" s="3">
        <v>134</v>
      </c>
      <c r="G207" s="3">
        <v>311</v>
      </c>
      <c r="H207" s="3">
        <v>47</v>
      </c>
      <c r="I207" s="3">
        <v>77</v>
      </c>
      <c r="J207" s="3">
        <v>18</v>
      </c>
      <c r="K207" s="3">
        <v>0</v>
      </c>
      <c r="L207" s="3">
        <v>33</v>
      </c>
      <c r="M207" s="3">
        <v>2</v>
      </c>
      <c r="N207" s="3">
        <v>2</v>
      </c>
      <c r="O207" s="3">
        <v>40</v>
      </c>
      <c r="P207" s="3">
        <v>104</v>
      </c>
      <c r="Q207" s="3">
        <v>2</v>
      </c>
      <c r="R207" s="3">
        <v>3</v>
      </c>
      <c r="S207" s="3">
        <v>0</v>
      </c>
      <c r="T207" s="3">
        <v>2</v>
      </c>
      <c r="U207" s="3">
        <v>0</v>
      </c>
      <c r="V207" s="3" t="s">
        <v>2703</v>
      </c>
      <c r="W207" s="3" t="s">
        <v>1456</v>
      </c>
      <c r="X207" s="3">
        <v>356</v>
      </c>
      <c r="Y207" s="3">
        <v>116</v>
      </c>
      <c r="Z207" s="3">
        <v>0.33707865168539325</v>
      </c>
      <c r="AA207" s="3">
        <v>0.37299035369774919</v>
      </c>
      <c r="AB207" s="3">
        <v>0.71006900538314244</v>
      </c>
      <c r="AC207" s="3" t="s">
        <v>6</v>
      </c>
      <c r="AD207" s="3" t="s">
        <v>2154</v>
      </c>
      <c r="AE207" s="3" t="s">
        <v>2155</v>
      </c>
      <c r="AF207" s="3">
        <v>44</v>
      </c>
      <c r="AG207" s="3">
        <v>9</v>
      </c>
      <c r="AH207" s="3" t="s">
        <v>2156</v>
      </c>
      <c r="AI207" s="3">
        <v>1</v>
      </c>
      <c r="AJ207" s="3">
        <v>248</v>
      </c>
      <c r="AK207" s="3">
        <v>7</v>
      </c>
      <c r="AL207" s="3">
        <v>21</v>
      </c>
      <c r="AM207" s="3">
        <v>740</v>
      </c>
      <c r="AN207" s="3">
        <v>121</v>
      </c>
      <c r="AO207" s="3">
        <v>2</v>
      </c>
      <c r="AP207" s="3">
        <v>0</v>
      </c>
      <c r="AQ207" s="3">
        <v>4409</v>
      </c>
    </row>
    <row r="208" spans="1:43" x14ac:dyDescent="0.25">
      <c r="A208" s="3" t="s">
        <v>1581</v>
      </c>
      <c r="B208" s="3">
        <v>2019</v>
      </c>
      <c r="C208" s="3">
        <v>1</v>
      </c>
      <c r="D208" s="3" t="s">
        <v>91</v>
      </c>
      <c r="E208" s="3" t="s">
        <v>35</v>
      </c>
      <c r="F208" s="3">
        <v>94</v>
      </c>
      <c r="G208" s="3">
        <v>222</v>
      </c>
      <c r="H208" s="3">
        <v>26</v>
      </c>
      <c r="I208" s="3">
        <v>50</v>
      </c>
      <c r="J208" s="3">
        <v>9</v>
      </c>
      <c r="K208" s="3">
        <v>0</v>
      </c>
      <c r="L208" s="3">
        <v>34</v>
      </c>
      <c r="M208" s="3">
        <v>0</v>
      </c>
      <c r="N208" s="3">
        <v>0</v>
      </c>
      <c r="O208" s="3">
        <v>31</v>
      </c>
      <c r="P208" s="3">
        <v>59</v>
      </c>
      <c r="Q208" s="3">
        <v>0</v>
      </c>
      <c r="R208" s="3">
        <v>2</v>
      </c>
      <c r="S208" s="3">
        <v>0</v>
      </c>
      <c r="T208" s="3">
        <v>4</v>
      </c>
      <c r="U208" s="3">
        <v>11</v>
      </c>
      <c r="V208" s="3" t="s">
        <v>2706</v>
      </c>
      <c r="W208" s="3" t="s">
        <v>1455</v>
      </c>
      <c r="X208" s="3">
        <v>259</v>
      </c>
      <c r="Y208" s="3">
        <v>83</v>
      </c>
      <c r="Z208" s="3">
        <v>0.32046332046332049</v>
      </c>
      <c r="AA208" s="3">
        <v>0.37387387387387389</v>
      </c>
      <c r="AB208" s="3">
        <v>0.69433719433719432</v>
      </c>
      <c r="AC208" s="3" t="s">
        <v>26</v>
      </c>
      <c r="AD208" s="3" t="s">
        <v>2157</v>
      </c>
      <c r="AE208" s="3" t="s">
        <v>2158</v>
      </c>
      <c r="AF208" s="3">
        <v>44</v>
      </c>
      <c r="AG208" s="3">
        <v>10</v>
      </c>
      <c r="AH208" s="3" t="s">
        <v>2158</v>
      </c>
      <c r="AI208" s="3">
        <v>0</v>
      </c>
      <c r="AJ208" s="3">
        <v>225</v>
      </c>
      <c r="AK208" s="3">
        <v>8</v>
      </c>
      <c r="AL208" s="3">
        <v>24</v>
      </c>
      <c r="AM208" s="3">
        <v>745</v>
      </c>
      <c r="AN208" s="3">
        <v>120</v>
      </c>
      <c r="AO208" s="3">
        <v>1</v>
      </c>
      <c r="AP208" s="3">
        <v>0</v>
      </c>
      <c r="AQ208" s="3">
        <v>4410</v>
      </c>
    </row>
    <row r="209" spans="1:43" x14ac:dyDescent="0.25">
      <c r="A209" s="3" t="s">
        <v>1582</v>
      </c>
      <c r="B209" s="3">
        <v>2019</v>
      </c>
      <c r="C209" s="3">
        <v>1</v>
      </c>
      <c r="D209" s="3" t="s">
        <v>91</v>
      </c>
      <c r="E209" s="3" t="s">
        <v>35</v>
      </c>
      <c r="F209" s="3">
        <v>91</v>
      </c>
      <c r="G209" s="3">
        <v>232</v>
      </c>
      <c r="H209" s="3">
        <v>29</v>
      </c>
      <c r="I209" s="3">
        <v>53</v>
      </c>
      <c r="J209" s="3">
        <v>11</v>
      </c>
      <c r="K209" s="3">
        <v>0</v>
      </c>
      <c r="L209" s="3">
        <v>18</v>
      </c>
      <c r="M209" s="3">
        <v>5</v>
      </c>
      <c r="N209" s="3">
        <v>1</v>
      </c>
      <c r="O209" s="3">
        <v>11</v>
      </c>
      <c r="P209" s="3">
        <v>66</v>
      </c>
      <c r="Q209" s="3">
        <v>0</v>
      </c>
      <c r="R209" s="3">
        <v>0</v>
      </c>
      <c r="S209" s="3">
        <v>2</v>
      </c>
      <c r="T209" s="3">
        <v>1</v>
      </c>
      <c r="U209" s="3">
        <v>9</v>
      </c>
      <c r="V209" s="3" t="s">
        <v>2707</v>
      </c>
      <c r="W209" s="3" t="s">
        <v>1455</v>
      </c>
      <c r="X209" s="3">
        <v>246</v>
      </c>
      <c r="Y209" s="3">
        <v>88</v>
      </c>
      <c r="Z209" s="3">
        <v>0.26016260162601629</v>
      </c>
      <c r="AA209" s="3">
        <v>0.37931034482758619</v>
      </c>
      <c r="AB209" s="3">
        <v>0.63947294645360242</v>
      </c>
      <c r="AC209" s="3" t="s">
        <v>26</v>
      </c>
      <c r="AD209" s="3" t="s">
        <v>2159</v>
      </c>
      <c r="AE209" s="3" t="s">
        <v>712</v>
      </c>
      <c r="AF209" s="3">
        <v>44</v>
      </c>
      <c r="AG209" s="3">
        <v>11</v>
      </c>
      <c r="AH209" s="3" t="s">
        <v>2160</v>
      </c>
      <c r="AI209" s="3">
        <v>0</v>
      </c>
      <c r="AJ209" s="3">
        <v>228</v>
      </c>
      <c r="AK209" s="3">
        <v>8</v>
      </c>
      <c r="AL209" s="3">
        <v>24</v>
      </c>
      <c r="AM209" s="3">
        <v>745</v>
      </c>
      <c r="AN209" s="3">
        <v>123</v>
      </c>
      <c r="AO209" s="3">
        <v>1</v>
      </c>
      <c r="AP209" s="3">
        <v>0</v>
      </c>
      <c r="AQ209" s="3">
        <v>4411</v>
      </c>
    </row>
    <row r="210" spans="1:43" x14ac:dyDescent="0.25">
      <c r="A210" s="3" t="s">
        <v>1574</v>
      </c>
      <c r="B210" s="3">
        <v>2019</v>
      </c>
      <c r="C210" s="3">
        <v>1</v>
      </c>
      <c r="D210" s="3" t="s">
        <v>91</v>
      </c>
      <c r="E210" s="3" t="s">
        <v>35</v>
      </c>
      <c r="F210" s="3">
        <v>152</v>
      </c>
      <c r="G210" s="3">
        <v>494</v>
      </c>
      <c r="H210" s="3">
        <v>51</v>
      </c>
      <c r="I210" s="3">
        <v>110</v>
      </c>
      <c r="J210" s="3">
        <v>16</v>
      </c>
      <c r="K210" s="3">
        <v>1</v>
      </c>
      <c r="L210" s="3">
        <v>59</v>
      </c>
      <c r="M210" s="3">
        <v>8</v>
      </c>
      <c r="N210" s="3">
        <v>5</v>
      </c>
      <c r="O210" s="3">
        <v>43</v>
      </c>
      <c r="P210" s="3">
        <v>109</v>
      </c>
      <c r="Q210" s="3">
        <v>5</v>
      </c>
      <c r="R210" s="3">
        <v>1</v>
      </c>
      <c r="S210" s="3">
        <v>2</v>
      </c>
      <c r="T210" s="3">
        <v>6</v>
      </c>
      <c r="U210" s="3">
        <v>15</v>
      </c>
      <c r="V210" s="3" t="s">
        <v>2700</v>
      </c>
      <c r="W210" s="3" t="s">
        <v>1455</v>
      </c>
      <c r="X210" s="3">
        <v>546</v>
      </c>
      <c r="Y210" s="3">
        <v>173</v>
      </c>
      <c r="Z210" s="3">
        <v>0.28205128205128205</v>
      </c>
      <c r="AA210" s="3">
        <v>0.35020242914979755</v>
      </c>
      <c r="AB210" s="3">
        <v>0.63225371120107954</v>
      </c>
      <c r="AC210" s="3" t="s">
        <v>26</v>
      </c>
      <c r="AD210" s="3" t="s">
        <v>2161</v>
      </c>
      <c r="AE210" s="3" t="s">
        <v>2162</v>
      </c>
      <c r="AF210" s="3">
        <v>44</v>
      </c>
      <c r="AG210" s="3">
        <v>12</v>
      </c>
      <c r="AH210" s="3" t="s">
        <v>2163</v>
      </c>
      <c r="AI210" s="3">
        <v>0</v>
      </c>
      <c r="AJ210" s="3">
        <v>223</v>
      </c>
      <c r="AK210" s="3">
        <v>15</v>
      </c>
      <c r="AL210" s="3">
        <v>25</v>
      </c>
      <c r="AM210" s="3">
        <v>779</v>
      </c>
      <c r="AN210" s="3">
        <v>123</v>
      </c>
      <c r="AO210" s="3">
        <v>1</v>
      </c>
      <c r="AP210" s="3">
        <v>0</v>
      </c>
      <c r="AQ210" s="3">
        <v>4412</v>
      </c>
    </row>
    <row r="211" spans="1:43" x14ac:dyDescent="0.25">
      <c r="A211" s="3" t="s">
        <v>1583</v>
      </c>
      <c r="B211" s="3">
        <v>2019</v>
      </c>
      <c r="C211" s="3">
        <v>1</v>
      </c>
      <c r="D211" s="3" t="s">
        <v>91</v>
      </c>
      <c r="E211" s="3" t="s">
        <v>35</v>
      </c>
      <c r="F211" s="3">
        <v>86</v>
      </c>
      <c r="G211" s="3">
        <v>230</v>
      </c>
      <c r="H211" s="3">
        <v>22</v>
      </c>
      <c r="I211" s="3">
        <v>36</v>
      </c>
      <c r="J211" s="3">
        <v>5</v>
      </c>
      <c r="K211" s="3">
        <v>0</v>
      </c>
      <c r="L211" s="3">
        <v>16</v>
      </c>
      <c r="M211" s="3">
        <v>0</v>
      </c>
      <c r="N211" s="3">
        <v>0</v>
      </c>
      <c r="O211" s="3">
        <v>36</v>
      </c>
      <c r="P211" s="3">
        <v>89</v>
      </c>
      <c r="Q211" s="3">
        <v>3</v>
      </c>
      <c r="R211" s="3">
        <v>4</v>
      </c>
      <c r="S211" s="3">
        <v>0</v>
      </c>
      <c r="T211" s="3">
        <v>0</v>
      </c>
      <c r="U211" s="3">
        <v>5</v>
      </c>
      <c r="V211" s="3" t="s">
        <v>2705</v>
      </c>
      <c r="W211" s="3" t="s">
        <v>1455</v>
      </c>
      <c r="X211" s="3">
        <v>270</v>
      </c>
      <c r="Y211" s="3">
        <v>62</v>
      </c>
      <c r="Z211" s="3">
        <v>0.2814814814814815</v>
      </c>
      <c r="AA211" s="3">
        <v>0.26956521739130435</v>
      </c>
      <c r="AB211" s="3">
        <v>0.55104669887278579</v>
      </c>
      <c r="AC211" s="3" t="s">
        <v>6</v>
      </c>
      <c r="AD211" s="3" t="s">
        <v>1868</v>
      </c>
      <c r="AE211" s="3" t="s">
        <v>718</v>
      </c>
      <c r="AF211" s="3">
        <v>44</v>
      </c>
      <c r="AG211" s="3">
        <v>13</v>
      </c>
      <c r="AH211" s="3" t="s">
        <v>2164</v>
      </c>
      <c r="AI211" s="3">
        <v>1</v>
      </c>
      <c r="AJ211" s="3">
        <v>157</v>
      </c>
      <c r="AK211" s="3">
        <v>7</v>
      </c>
      <c r="AL211" s="3">
        <v>32</v>
      </c>
      <c r="AM211" s="3">
        <v>740</v>
      </c>
      <c r="AN211" s="3">
        <v>120</v>
      </c>
      <c r="AO211" s="3">
        <v>1</v>
      </c>
      <c r="AP211" s="3">
        <v>0</v>
      </c>
      <c r="AQ211" s="3">
        <v>4413</v>
      </c>
    </row>
    <row r="212" spans="1:43" x14ac:dyDescent="0.25">
      <c r="A212" s="3" t="s">
        <v>1607</v>
      </c>
      <c r="B212" s="3">
        <v>2019</v>
      </c>
      <c r="C212" s="3">
        <v>1</v>
      </c>
      <c r="D212" s="3" t="s">
        <v>96</v>
      </c>
      <c r="E212" s="3" t="s">
        <v>35</v>
      </c>
      <c r="F212" s="3">
        <v>73</v>
      </c>
      <c r="G212" s="3">
        <v>256</v>
      </c>
      <c r="H212" s="3">
        <v>52</v>
      </c>
      <c r="I212" s="3">
        <v>70</v>
      </c>
      <c r="J212" s="3">
        <v>14</v>
      </c>
      <c r="K212" s="3">
        <v>1</v>
      </c>
      <c r="L212" s="3">
        <v>24</v>
      </c>
      <c r="M212" s="3">
        <v>17</v>
      </c>
      <c r="N212" s="3">
        <v>3</v>
      </c>
      <c r="O212" s="3">
        <v>24</v>
      </c>
      <c r="P212" s="3">
        <v>73</v>
      </c>
      <c r="Q212" s="3">
        <v>0</v>
      </c>
      <c r="R212" s="3">
        <v>6</v>
      </c>
      <c r="S212" s="3">
        <v>0</v>
      </c>
      <c r="T212" s="3">
        <v>1</v>
      </c>
      <c r="U212" s="3">
        <v>2</v>
      </c>
      <c r="V212" s="3" t="s">
        <v>2719</v>
      </c>
      <c r="W212" s="3" t="s">
        <v>1455</v>
      </c>
      <c r="X212" s="3">
        <v>287</v>
      </c>
      <c r="Y212" s="3">
        <v>104</v>
      </c>
      <c r="Z212" s="3">
        <v>0.34843205574912894</v>
      </c>
      <c r="AA212" s="3">
        <v>0.40625</v>
      </c>
      <c r="AB212" s="3">
        <v>0.75468205574912894</v>
      </c>
      <c r="AC212" s="3" t="s">
        <v>26</v>
      </c>
      <c r="AD212" s="3" t="s">
        <v>854</v>
      </c>
      <c r="AE212" s="3" t="s">
        <v>2165</v>
      </c>
      <c r="AF212" s="3">
        <v>37</v>
      </c>
      <c r="AG212" s="3">
        <v>0</v>
      </c>
      <c r="AH212" s="3" t="s">
        <v>2166</v>
      </c>
      <c r="AI212" s="3">
        <v>0</v>
      </c>
      <c r="AJ212" s="3">
        <v>273</v>
      </c>
      <c r="AK212" s="3">
        <v>6</v>
      </c>
      <c r="AL212" s="3">
        <v>17</v>
      </c>
      <c r="AM212" s="3">
        <v>737</v>
      </c>
      <c r="AN212" s="3">
        <v>131</v>
      </c>
      <c r="AO212" s="3">
        <v>1</v>
      </c>
      <c r="AP212" s="3">
        <v>0</v>
      </c>
      <c r="AQ212" s="3">
        <v>3700</v>
      </c>
    </row>
    <row r="213" spans="1:43" x14ac:dyDescent="0.25">
      <c r="A213" s="3" t="s">
        <v>1601</v>
      </c>
      <c r="B213" s="3">
        <v>2019</v>
      </c>
      <c r="C213" s="3">
        <v>1</v>
      </c>
      <c r="D213" s="3" t="s">
        <v>96</v>
      </c>
      <c r="E213" s="3" t="s">
        <v>35</v>
      </c>
      <c r="F213" s="3">
        <v>126</v>
      </c>
      <c r="G213" s="3">
        <v>459</v>
      </c>
      <c r="H213" s="3">
        <v>57</v>
      </c>
      <c r="I213" s="3">
        <v>120</v>
      </c>
      <c r="J213" s="3">
        <v>33</v>
      </c>
      <c r="K213" s="3">
        <v>1</v>
      </c>
      <c r="L213" s="3">
        <v>66</v>
      </c>
      <c r="M213" s="3">
        <v>5</v>
      </c>
      <c r="N213" s="3">
        <v>1</v>
      </c>
      <c r="O213" s="3">
        <v>44</v>
      </c>
      <c r="P213" s="3">
        <v>114</v>
      </c>
      <c r="Q213" s="3">
        <v>1</v>
      </c>
      <c r="R213" s="3">
        <v>14</v>
      </c>
      <c r="S213" s="3">
        <v>0</v>
      </c>
      <c r="T213" s="3">
        <v>3</v>
      </c>
      <c r="U213" s="3">
        <v>15</v>
      </c>
      <c r="V213" s="3" t="s">
        <v>2713</v>
      </c>
      <c r="W213" s="3" t="s">
        <v>1455</v>
      </c>
      <c r="X213" s="3">
        <v>520</v>
      </c>
      <c r="Y213" s="3">
        <v>215</v>
      </c>
      <c r="Z213" s="3">
        <v>0.34230769230769231</v>
      </c>
      <c r="AA213" s="3">
        <v>0.4684095860566449</v>
      </c>
      <c r="AB213" s="3">
        <v>0.81071727836433727</v>
      </c>
      <c r="AC213" s="3" t="s">
        <v>26</v>
      </c>
      <c r="AD213" s="3" t="s">
        <v>1787</v>
      </c>
      <c r="AE213" s="3" t="s">
        <v>704</v>
      </c>
      <c r="AF213" s="3">
        <v>37</v>
      </c>
      <c r="AG213" s="3">
        <v>1</v>
      </c>
      <c r="AH213" s="3" t="s">
        <v>704</v>
      </c>
      <c r="AI213" s="3">
        <v>0</v>
      </c>
      <c r="AJ213" s="3">
        <v>261</v>
      </c>
      <c r="AK213" s="3">
        <v>20</v>
      </c>
      <c r="AL213" s="3">
        <v>19</v>
      </c>
      <c r="AM213" s="3">
        <v>815</v>
      </c>
      <c r="AN213" s="3">
        <v>124</v>
      </c>
      <c r="AO213" s="3">
        <v>1</v>
      </c>
      <c r="AP213" s="3">
        <v>0</v>
      </c>
      <c r="AQ213" s="3">
        <v>3701</v>
      </c>
    </row>
    <row r="214" spans="1:43" x14ac:dyDescent="0.25">
      <c r="A214" s="3" t="s">
        <v>1604</v>
      </c>
      <c r="B214" s="3">
        <v>2019</v>
      </c>
      <c r="C214" s="3">
        <v>1</v>
      </c>
      <c r="D214" s="3" t="s">
        <v>96</v>
      </c>
      <c r="E214" s="3" t="s">
        <v>35</v>
      </c>
      <c r="F214" s="3">
        <v>107</v>
      </c>
      <c r="G214" s="3">
        <v>381</v>
      </c>
      <c r="H214" s="3">
        <v>52</v>
      </c>
      <c r="I214" s="3">
        <v>107</v>
      </c>
      <c r="J214" s="3">
        <v>16</v>
      </c>
      <c r="K214" s="3">
        <v>1</v>
      </c>
      <c r="L214" s="3">
        <v>50</v>
      </c>
      <c r="M214" s="3">
        <v>0</v>
      </c>
      <c r="N214" s="3">
        <v>0</v>
      </c>
      <c r="O214" s="3">
        <v>33</v>
      </c>
      <c r="P214" s="3">
        <v>110</v>
      </c>
      <c r="Q214" s="3">
        <v>0</v>
      </c>
      <c r="R214" s="3">
        <v>5</v>
      </c>
      <c r="S214" s="3">
        <v>0</v>
      </c>
      <c r="T214" s="3">
        <v>2</v>
      </c>
      <c r="U214" s="3">
        <v>10</v>
      </c>
      <c r="V214" s="3" t="s">
        <v>2716</v>
      </c>
      <c r="W214" s="3" t="s">
        <v>1455</v>
      </c>
      <c r="X214" s="3">
        <v>421</v>
      </c>
      <c r="Y214" s="3">
        <v>170</v>
      </c>
      <c r="Z214" s="3">
        <v>0.34441805225653205</v>
      </c>
      <c r="AA214" s="3">
        <v>0.4461942257217848</v>
      </c>
      <c r="AB214" s="3">
        <v>0.7906122779783169</v>
      </c>
      <c r="AC214" s="3" t="s">
        <v>26</v>
      </c>
      <c r="AD214" s="3" t="s">
        <v>894</v>
      </c>
      <c r="AE214" s="3" t="s">
        <v>2167</v>
      </c>
      <c r="AF214" s="3">
        <v>37</v>
      </c>
      <c r="AG214" s="3">
        <v>2</v>
      </c>
      <c r="AH214" s="3" t="s">
        <v>2168</v>
      </c>
      <c r="AI214" s="3">
        <v>0</v>
      </c>
      <c r="AJ214" s="3">
        <v>281</v>
      </c>
      <c r="AK214" s="3">
        <v>15</v>
      </c>
      <c r="AL214" s="3">
        <v>15</v>
      </c>
      <c r="AM214" s="3">
        <v>787</v>
      </c>
      <c r="AN214" s="3">
        <v>120</v>
      </c>
      <c r="AO214" s="3">
        <v>1</v>
      </c>
      <c r="AP214" s="3">
        <v>0</v>
      </c>
      <c r="AQ214" s="3">
        <v>3702</v>
      </c>
    </row>
    <row r="215" spans="1:43" x14ac:dyDescent="0.25">
      <c r="A215" s="3" t="s">
        <v>1597</v>
      </c>
      <c r="B215" s="3">
        <v>2019</v>
      </c>
      <c r="C215" s="3">
        <v>1</v>
      </c>
      <c r="D215" s="3" t="s">
        <v>96</v>
      </c>
      <c r="E215" s="3" t="s">
        <v>35</v>
      </c>
      <c r="F215" s="3">
        <v>162</v>
      </c>
      <c r="G215" s="3">
        <v>636</v>
      </c>
      <c r="H215" s="3">
        <v>68</v>
      </c>
      <c r="I215" s="3">
        <v>172</v>
      </c>
      <c r="J215" s="3">
        <v>31</v>
      </c>
      <c r="K215" s="3">
        <v>4</v>
      </c>
      <c r="L215" s="3">
        <v>86</v>
      </c>
      <c r="M215" s="3">
        <v>2</v>
      </c>
      <c r="N215" s="3">
        <v>2</v>
      </c>
      <c r="O215" s="3">
        <v>28</v>
      </c>
      <c r="P215" s="3">
        <v>111</v>
      </c>
      <c r="Q215" s="3">
        <v>2</v>
      </c>
      <c r="R215" s="3">
        <v>3</v>
      </c>
      <c r="S215" s="3">
        <v>0</v>
      </c>
      <c r="T215" s="3">
        <v>9</v>
      </c>
      <c r="U215" s="3">
        <v>23</v>
      </c>
      <c r="V215" s="3" t="s">
        <v>2711</v>
      </c>
      <c r="W215" s="3" t="s">
        <v>1455</v>
      </c>
      <c r="X215" s="3">
        <v>676</v>
      </c>
      <c r="Y215" s="3">
        <v>277</v>
      </c>
      <c r="Z215" s="3">
        <v>0.30029585798816566</v>
      </c>
      <c r="AA215" s="3">
        <v>0.43553459119496857</v>
      </c>
      <c r="AB215" s="3">
        <v>0.73583044918313423</v>
      </c>
      <c r="AC215" s="3" t="s">
        <v>26</v>
      </c>
      <c r="AD215" s="3" t="s">
        <v>2169</v>
      </c>
      <c r="AE215" s="3" t="s">
        <v>799</v>
      </c>
      <c r="AF215" s="3">
        <v>37</v>
      </c>
      <c r="AG215" s="3">
        <v>3</v>
      </c>
      <c r="AH215" s="3" t="s">
        <v>2170</v>
      </c>
      <c r="AI215" s="3">
        <v>0</v>
      </c>
      <c r="AJ215" s="3">
        <v>270</v>
      </c>
      <c r="AK215" s="3">
        <v>22</v>
      </c>
      <c r="AL215" s="3">
        <v>17</v>
      </c>
      <c r="AM215" s="3">
        <v>820</v>
      </c>
      <c r="AN215" s="3">
        <v>123</v>
      </c>
      <c r="AO215" s="3">
        <v>1</v>
      </c>
      <c r="AP215" s="3">
        <v>0</v>
      </c>
      <c r="AQ215" s="3">
        <v>3703</v>
      </c>
    </row>
    <row r="216" spans="1:43" x14ac:dyDescent="0.25">
      <c r="A216" s="3" t="s">
        <v>1603</v>
      </c>
      <c r="B216" s="3">
        <v>2019</v>
      </c>
      <c r="C216" s="3">
        <v>1</v>
      </c>
      <c r="D216" s="3" t="s">
        <v>96</v>
      </c>
      <c r="E216" s="3" t="s">
        <v>35</v>
      </c>
      <c r="F216" s="3">
        <v>115</v>
      </c>
      <c r="G216" s="3">
        <v>337</v>
      </c>
      <c r="H216" s="3">
        <v>37</v>
      </c>
      <c r="I216" s="3">
        <v>88</v>
      </c>
      <c r="J216" s="3">
        <v>19</v>
      </c>
      <c r="K216" s="3">
        <v>1</v>
      </c>
      <c r="L216" s="3">
        <v>38</v>
      </c>
      <c r="M216" s="3">
        <v>3</v>
      </c>
      <c r="N216" s="3">
        <v>0</v>
      </c>
      <c r="O216" s="3">
        <v>42</v>
      </c>
      <c r="P216" s="3">
        <v>77</v>
      </c>
      <c r="Q216" s="3">
        <v>1</v>
      </c>
      <c r="R216" s="3">
        <v>1</v>
      </c>
      <c r="S216" s="3">
        <v>0</v>
      </c>
      <c r="T216" s="3">
        <v>1</v>
      </c>
      <c r="U216" s="3">
        <v>8</v>
      </c>
      <c r="V216" s="3" t="s">
        <v>2717</v>
      </c>
      <c r="W216" s="3" t="s">
        <v>1455</v>
      </c>
      <c r="X216" s="3">
        <v>381</v>
      </c>
      <c r="Y216" s="3">
        <v>133</v>
      </c>
      <c r="Z216" s="3">
        <v>0.34383202099737531</v>
      </c>
      <c r="AA216" s="3">
        <v>0.39465875370919884</v>
      </c>
      <c r="AB216" s="3">
        <v>0.73849077470657409</v>
      </c>
      <c r="AC216" s="3" t="s">
        <v>1773</v>
      </c>
      <c r="AD216" s="3" t="s">
        <v>2171</v>
      </c>
      <c r="AE216" s="3" t="s">
        <v>721</v>
      </c>
      <c r="AF216" s="3">
        <v>37</v>
      </c>
      <c r="AG216" s="3">
        <v>4</v>
      </c>
      <c r="AH216" s="3" t="s">
        <v>2172</v>
      </c>
      <c r="AI216" s="3">
        <v>0</v>
      </c>
      <c r="AJ216" s="3">
        <v>261</v>
      </c>
      <c r="AK216" s="3">
        <v>8</v>
      </c>
      <c r="AL216" s="3">
        <v>19</v>
      </c>
      <c r="AM216" s="3">
        <v>745</v>
      </c>
      <c r="AN216" s="3">
        <v>123</v>
      </c>
      <c r="AO216" s="3">
        <v>1</v>
      </c>
      <c r="AP216" s="3">
        <v>1</v>
      </c>
      <c r="AQ216" s="3">
        <v>3704</v>
      </c>
    </row>
    <row r="217" spans="1:43" x14ac:dyDescent="0.25">
      <c r="A217" s="3" t="s">
        <v>1600</v>
      </c>
      <c r="B217" s="3">
        <v>2019</v>
      </c>
      <c r="C217" s="3">
        <v>1</v>
      </c>
      <c r="D217" s="3" t="s">
        <v>96</v>
      </c>
      <c r="E217" s="3" t="s">
        <v>35</v>
      </c>
      <c r="F217" s="3">
        <v>130</v>
      </c>
      <c r="G217" s="3">
        <v>431</v>
      </c>
      <c r="H217" s="3">
        <v>44</v>
      </c>
      <c r="I217" s="3">
        <v>113</v>
      </c>
      <c r="J217" s="3">
        <v>14</v>
      </c>
      <c r="K217" s="3">
        <v>1</v>
      </c>
      <c r="L217" s="3">
        <v>57</v>
      </c>
      <c r="M217" s="3">
        <v>4</v>
      </c>
      <c r="N217" s="3">
        <v>4</v>
      </c>
      <c r="O217" s="3">
        <v>22</v>
      </c>
      <c r="P217" s="3">
        <v>154</v>
      </c>
      <c r="Q217" s="3">
        <v>1</v>
      </c>
      <c r="R217" s="3">
        <v>10</v>
      </c>
      <c r="S217" s="3">
        <v>0</v>
      </c>
      <c r="T217" s="3">
        <v>2</v>
      </c>
      <c r="U217" s="3">
        <v>12</v>
      </c>
      <c r="V217" s="3" t="s">
        <v>2714</v>
      </c>
      <c r="W217" s="3" t="s">
        <v>1458</v>
      </c>
      <c r="X217" s="3">
        <v>465</v>
      </c>
      <c r="Y217" s="3">
        <v>183</v>
      </c>
      <c r="Z217" s="3">
        <v>0.31182795698924731</v>
      </c>
      <c r="AA217" s="3">
        <v>0.42459396751740142</v>
      </c>
      <c r="AB217" s="3">
        <v>0.73642192450664878</v>
      </c>
      <c r="AC217" s="3" t="s">
        <v>26</v>
      </c>
      <c r="AD217" s="3" t="s">
        <v>988</v>
      </c>
      <c r="AE217" s="3" t="s">
        <v>2173</v>
      </c>
      <c r="AF217" s="3">
        <v>37</v>
      </c>
      <c r="AG217" s="3">
        <v>5</v>
      </c>
      <c r="AH217" s="3" t="s">
        <v>2174</v>
      </c>
      <c r="AI217" s="3">
        <v>0</v>
      </c>
      <c r="AJ217" s="3">
        <v>262</v>
      </c>
      <c r="AK217" s="3">
        <v>18</v>
      </c>
      <c r="AL217" s="3">
        <v>19</v>
      </c>
      <c r="AM217" s="3">
        <v>799</v>
      </c>
      <c r="AN217" s="3">
        <v>122</v>
      </c>
      <c r="AO217" s="3">
        <v>0</v>
      </c>
      <c r="AP217" s="3">
        <v>0</v>
      </c>
      <c r="AQ217" s="3">
        <v>3705</v>
      </c>
    </row>
    <row r="218" spans="1:43" x14ac:dyDescent="0.25">
      <c r="A218" s="3" t="s">
        <v>1602</v>
      </c>
      <c r="B218" s="3">
        <v>2019</v>
      </c>
      <c r="C218" s="3">
        <v>1</v>
      </c>
      <c r="D218" s="3" t="s">
        <v>96</v>
      </c>
      <c r="E218" s="3" t="s">
        <v>35</v>
      </c>
      <c r="F218" s="3">
        <v>119</v>
      </c>
      <c r="G218" s="3">
        <v>421</v>
      </c>
      <c r="H218" s="3">
        <v>54</v>
      </c>
      <c r="I218" s="3">
        <v>116</v>
      </c>
      <c r="J218" s="3">
        <v>20</v>
      </c>
      <c r="K218" s="3">
        <v>3</v>
      </c>
      <c r="L218" s="3">
        <v>50</v>
      </c>
      <c r="M218" s="3">
        <v>2</v>
      </c>
      <c r="N218" s="3">
        <v>1</v>
      </c>
      <c r="O218" s="3">
        <v>18</v>
      </c>
      <c r="P218" s="3">
        <v>91</v>
      </c>
      <c r="Q218" s="3">
        <v>1</v>
      </c>
      <c r="R218" s="3">
        <v>5</v>
      </c>
      <c r="S218" s="3">
        <v>0</v>
      </c>
      <c r="T218" s="3">
        <v>1</v>
      </c>
      <c r="U218" s="3">
        <v>8</v>
      </c>
      <c r="V218" s="3" t="s">
        <v>2715</v>
      </c>
      <c r="W218" s="3" t="s">
        <v>1456</v>
      </c>
      <c r="X218" s="3">
        <v>445</v>
      </c>
      <c r="Y218" s="3">
        <v>175</v>
      </c>
      <c r="Z218" s="3">
        <v>0.31235955056179776</v>
      </c>
      <c r="AA218" s="3">
        <v>0.41567695961995249</v>
      </c>
      <c r="AB218" s="3">
        <v>0.72803651018175031</v>
      </c>
      <c r="AC218" s="3" t="s">
        <v>26</v>
      </c>
      <c r="AD218" s="3" t="s">
        <v>2175</v>
      </c>
      <c r="AE218" s="3" t="s">
        <v>945</v>
      </c>
      <c r="AF218" s="3">
        <v>37</v>
      </c>
      <c r="AG218" s="3">
        <v>6</v>
      </c>
      <c r="AH218" s="3" t="s">
        <v>945</v>
      </c>
      <c r="AI218" s="3">
        <v>0</v>
      </c>
      <c r="AJ218" s="3">
        <v>276</v>
      </c>
      <c r="AK218" s="3">
        <v>11</v>
      </c>
      <c r="AL218" s="3">
        <v>16</v>
      </c>
      <c r="AM218" s="3">
        <v>763</v>
      </c>
      <c r="AN218" s="3">
        <v>122</v>
      </c>
      <c r="AO218" s="3">
        <v>2</v>
      </c>
      <c r="AP218" s="3">
        <v>0</v>
      </c>
      <c r="AQ218" s="3">
        <v>3706</v>
      </c>
    </row>
    <row r="219" spans="1:43" x14ac:dyDescent="0.25">
      <c r="A219" s="3" t="s">
        <v>1599</v>
      </c>
      <c r="B219" s="3">
        <v>2019</v>
      </c>
      <c r="C219" s="3">
        <v>1</v>
      </c>
      <c r="D219" s="3" t="s">
        <v>96</v>
      </c>
      <c r="E219" s="3" t="s">
        <v>35</v>
      </c>
      <c r="F219" s="3">
        <v>132</v>
      </c>
      <c r="G219" s="3">
        <v>483</v>
      </c>
      <c r="H219" s="3">
        <v>52</v>
      </c>
      <c r="I219" s="3">
        <v>137</v>
      </c>
      <c r="J219" s="3">
        <v>29</v>
      </c>
      <c r="K219" s="3">
        <v>1</v>
      </c>
      <c r="L219" s="3">
        <v>46</v>
      </c>
      <c r="M219" s="3">
        <v>9</v>
      </c>
      <c r="N219" s="3">
        <v>5</v>
      </c>
      <c r="O219" s="3">
        <v>32</v>
      </c>
      <c r="P219" s="3">
        <v>62</v>
      </c>
      <c r="Q219" s="3">
        <v>2</v>
      </c>
      <c r="R219" s="3">
        <v>5</v>
      </c>
      <c r="S219" s="3">
        <v>1</v>
      </c>
      <c r="T219" s="3">
        <v>5</v>
      </c>
      <c r="U219" s="3">
        <v>15</v>
      </c>
      <c r="V219" s="3" t="s">
        <v>2712</v>
      </c>
      <c r="W219" s="3" t="s">
        <v>1455</v>
      </c>
      <c r="X219" s="3">
        <v>526</v>
      </c>
      <c r="Y219" s="3">
        <v>183</v>
      </c>
      <c r="Z219" s="3">
        <v>0.33079847908745247</v>
      </c>
      <c r="AA219" s="3">
        <v>0.37888198757763975</v>
      </c>
      <c r="AB219" s="3">
        <v>0.70968046666509221</v>
      </c>
      <c r="AC219" s="3" t="s">
        <v>26</v>
      </c>
      <c r="AD219" s="3" t="s">
        <v>798</v>
      </c>
      <c r="AE219" s="3" t="s">
        <v>2176</v>
      </c>
      <c r="AF219" s="3">
        <v>37</v>
      </c>
      <c r="AG219" s="3">
        <v>7</v>
      </c>
      <c r="AH219" s="3" t="s">
        <v>2177</v>
      </c>
      <c r="AI219" s="3">
        <v>0</v>
      </c>
      <c r="AJ219" s="3">
        <v>284</v>
      </c>
      <c r="AK219" s="3">
        <v>5</v>
      </c>
      <c r="AL219" s="3">
        <v>15</v>
      </c>
      <c r="AM219" s="3">
        <v>730</v>
      </c>
      <c r="AN219" s="3">
        <v>124</v>
      </c>
      <c r="AO219" s="3">
        <v>1</v>
      </c>
      <c r="AP219" s="3">
        <v>0</v>
      </c>
      <c r="AQ219" s="3">
        <v>3707</v>
      </c>
    </row>
    <row r="220" spans="1:43" x14ac:dyDescent="0.25">
      <c r="A220" s="3" t="s">
        <v>1608</v>
      </c>
      <c r="B220" s="3">
        <v>2019</v>
      </c>
      <c r="C220" s="3">
        <v>1</v>
      </c>
      <c r="D220" s="3" t="s">
        <v>96</v>
      </c>
      <c r="E220" s="3" t="s">
        <v>35</v>
      </c>
      <c r="F220" s="3">
        <v>64</v>
      </c>
      <c r="G220" s="3">
        <v>178</v>
      </c>
      <c r="H220" s="3">
        <v>17</v>
      </c>
      <c r="I220" s="3">
        <v>40</v>
      </c>
      <c r="J220" s="3">
        <v>14</v>
      </c>
      <c r="K220" s="3">
        <v>0</v>
      </c>
      <c r="L220" s="3">
        <v>21</v>
      </c>
      <c r="M220" s="3">
        <v>0</v>
      </c>
      <c r="N220" s="3">
        <v>2</v>
      </c>
      <c r="O220" s="3">
        <v>9</v>
      </c>
      <c r="P220" s="3">
        <v>47</v>
      </c>
      <c r="Q220" s="3">
        <v>1</v>
      </c>
      <c r="R220" s="3">
        <v>0</v>
      </c>
      <c r="S220" s="3">
        <v>1</v>
      </c>
      <c r="T220" s="3">
        <v>1</v>
      </c>
      <c r="U220" s="3">
        <v>5</v>
      </c>
      <c r="V220" s="3" t="s">
        <v>2723</v>
      </c>
      <c r="W220" s="3" t="s">
        <v>1456</v>
      </c>
      <c r="X220" s="3">
        <v>189</v>
      </c>
      <c r="Y220" s="3">
        <v>72</v>
      </c>
      <c r="Z220" s="3">
        <v>0.25925925925925924</v>
      </c>
      <c r="AA220" s="3">
        <v>0.4044943820224719</v>
      </c>
      <c r="AB220" s="3">
        <v>0.66375364128173109</v>
      </c>
      <c r="AC220" s="3" t="s">
        <v>26</v>
      </c>
      <c r="AD220" s="3" t="s">
        <v>1862</v>
      </c>
      <c r="AE220" s="3" t="s">
        <v>2178</v>
      </c>
      <c r="AF220" s="3">
        <v>37</v>
      </c>
      <c r="AG220" s="3">
        <v>8</v>
      </c>
      <c r="AH220" s="3" t="s">
        <v>2179</v>
      </c>
      <c r="AI220" s="3">
        <v>0</v>
      </c>
      <c r="AJ220" s="3">
        <v>225</v>
      </c>
      <c r="AK220" s="3">
        <v>6</v>
      </c>
      <c r="AL220" s="3">
        <v>24</v>
      </c>
      <c r="AM220" s="3">
        <v>736</v>
      </c>
      <c r="AN220" s="3">
        <v>119</v>
      </c>
      <c r="AO220" s="3">
        <v>2</v>
      </c>
      <c r="AP220" s="3">
        <v>0</v>
      </c>
      <c r="AQ220" s="3">
        <v>3708</v>
      </c>
    </row>
    <row r="221" spans="1:43" x14ac:dyDescent="0.25">
      <c r="A221" s="3" t="s">
        <v>1598</v>
      </c>
      <c r="B221" s="3">
        <v>2019</v>
      </c>
      <c r="C221" s="3">
        <v>1</v>
      </c>
      <c r="D221" s="3" t="s">
        <v>96</v>
      </c>
      <c r="E221" s="3" t="s">
        <v>35</v>
      </c>
      <c r="F221" s="3">
        <v>138</v>
      </c>
      <c r="G221" s="3">
        <v>317</v>
      </c>
      <c r="H221" s="3">
        <v>44</v>
      </c>
      <c r="I221" s="3">
        <v>58</v>
      </c>
      <c r="J221" s="3">
        <v>17</v>
      </c>
      <c r="K221" s="3">
        <v>1</v>
      </c>
      <c r="L221" s="3">
        <v>34</v>
      </c>
      <c r="M221" s="3">
        <v>0</v>
      </c>
      <c r="N221" s="3">
        <v>3</v>
      </c>
      <c r="O221" s="3">
        <v>41</v>
      </c>
      <c r="P221" s="3">
        <v>98</v>
      </c>
      <c r="Q221" s="3">
        <v>1</v>
      </c>
      <c r="R221" s="3">
        <v>3</v>
      </c>
      <c r="S221" s="3">
        <v>0</v>
      </c>
      <c r="T221" s="3">
        <v>2</v>
      </c>
      <c r="U221" s="3">
        <v>3</v>
      </c>
      <c r="V221" s="3" t="s">
        <v>2718</v>
      </c>
      <c r="W221" s="3" t="s">
        <v>1456</v>
      </c>
      <c r="X221" s="3">
        <v>363</v>
      </c>
      <c r="Y221" s="3">
        <v>113</v>
      </c>
      <c r="Z221" s="3">
        <v>0.28099173553719009</v>
      </c>
      <c r="AA221" s="3">
        <v>0.35646687697160884</v>
      </c>
      <c r="AB221" s="3">
        <v>0.63745861250879887</v>
      </c>
      <c r="AC221" s="3" t="s">
        <v>6</v>
      </c>
      <c r="AD221" s="3" t="s">
        <v>2180</v>
      </c>
      <c r="AE221" s="3" t="s">
        <v>2181</v>
      </c>
      <c r="AF221" s="3">
        <v>37</v>
      </c>
      <c r="AG221" s="3">
        <v>9</v>
      </c>
      <c r="AH221" s="3" t="s">
        <v>2182</v>
      </c>
      <c r="AI221" s="3">
        <v>1</v>
      </c>
      <c r="AJ221" s="3">
        <v>183</v>
      </c>
      <c r="AK221" s="3">
        <v>12</v>
      </c>
      <c r="AL221" s="3">
        <v>30</v>
      </c>
      <c r="AM221" s="3">
        <v>764</v>
      </c>
      <c r="AN221" s="3">
        <v>119</v>
      </c>
      <c r="AO221" s="3">
        <v>2</v>
      </c>
      <c r="AP221" s="3">
        <v>0</v>
      </c>
      <c r="AQ221" s="3">
        <v>3709</v>
      </c>
    </row>
    <row r="222" spans="1:43" x14ac:dyDescent="0.25">
      <c r="A222" s="3" t="s">
        <v>1746</v>
      </c>
      <c r="B222" s="3">
        <v>2019</v>
      </c>
      <c r="C222" s="3">
        <v>1</v>
      </c>
      <c r="D222" s="3" t="s">
        <v>96</v>
      </c>
      <c r="E222" s="3" t="s">
        <v>35</v>
      </c>
      <c r="F222" s="3">
        <v>51</v>
      </c>
      <c r="G222" s="3">
        <v>132</v>
      </c>
      <c r="H222" s="3">
        <v>15</v>
      </c>
      <c r="I222" s="3">
        <v>25</v>
      </c>
      <c r="J222" s="3">
        <v>6</v>
      </c>
      <c r="K222" s="3">
        <v>0</v>
      </c>
      <c r="L222" s="3">
        <v>12</v>
      </c>
      <c r="M222" s="3">
        <v>0</v>
      </c>
      <c r="N222" s="3">
        <v>0</v>
      </c>
      <c r="O222" s="3">
        <v>5</v>
      </c>
      <c r="P222" s="3">
        <v>42</v>
      </c>
      <c r="Q222" s="3">
        <v>1</v>
      </c>
      <c r="R222" s="3">
        <v>2</v>
      </c>
      <c r="S222" s="3">
        <v>0</v>
      </c>
      <c r="T222" s="3">
        <v>0</v>
      </c>
      <c r="U222" s="3">
        <v>3</v>
      </c>
      <c r="V222" s="3" t="s">
        <v>2724</v>
      </c>
      <c r="W222" s="3" t="s">
        <v>1456</v>
      </c>
      <c r="X222" s="3">
        <v>139</v>
      </c>
      <c r="Y222" s="3">
        <v>49</v>
      </c>
      <c r="Z222" s="3">
        <v>0.23021582733812951</v>
      </c>
      <c r="AA222" s="3">
        <v>0.37121212121212122</v>
      </c>
      <c r="AB222" s="3">
        <v>0.60142794855025072</v>
      </c>
      <c r="AC222" s="3" t="s">
        <v>6</v>
      </c>
      <c r="AD222" s="3" t="s">
        <v>2183</v>
      </c>
      <c r="AE222" s="3" t="s">
        <v>2184</v>
      </c>
      <c r="AF222" s="3">
        <v>37</v>
      </c>
      <c r="AG222" s="3">
        <v>10</v>
      </c>
      <c r="AH222" s="3" t="s">
        <v>2185</v>
      </c>
      <c r="AI222" s="3">
        <v>1</v>
      </c>
      <c r="AJ222" s="3">
        <v>189</v>
      </c>
      <c r="AK222" s="3">
        <v>6</v>
      </c>
      <c r="AL222" s="3">
        <v>29</v>
      </c>
      <c r="AM222" s="3">
        <v>735</v>
      </c>
      <c r="AN222" s="3">
        <v>120</v>
      </c>
      <c r="AO222" s="3">
        <v>2</v>
      </c>
      <c r="AP222" s="3">
        <v>0</v>
      </c>
      <c r="AQ222" s="3">
        <v>3710</v>
      </c>
    </row>
    <row r="223" spans="1:43" x14ac:dyDescent="0.25">
      <c r="A223" s="3" t="s">
        <v>1745</v>
      </c>
      <c r="B223" s="3">
        <v>2019</v>
      </c>
      <c r="C223" s="3">
        <v>1</v>
      </c>
      <c r="D223" s="3" t="s">
        <v>96</v>
      </c>
      <c r="E223" s="3" t="s">
        <v>35</v>
      </c>
      <c r="F223" s="3">
        <v>49</v>
      </c>
      <c r="G223" s="3">
        <v>179</v>
      </c>
      <c r="H223" s="3">
        <v>17</v>
      </c>
      <c r="I223" s="3">
        <v>31</v>
      </c>
      <c r="J223" s="3">
        <v>5</v>
      </c>
      <c r="K223" s="3">
        <v>2</v>
      </c>
      <c r="L223" s="3">
        <v>23</v>
      </c>
      <c r="M223" s="3">
        <v>0</v>
      </c>
      <c r="N223" s="3">
        <v>3</v>
      </c>
      <c r="O223" s="3">
        <v>19</v>
      </c>
      <c r="P223" s="3">
        <v>59</v>
      </c>
      <c r="Q223" s="3">
        <v>0</v>
      </c>
      <c r="R223" s="3">
        <v>2</v>
      </c>
      <c r="S223" s="3">
        <v>0</v>
      </c>
      <c r="T223" s="3">
        <v>1</v>
      </c>
      <c r="U223" s="3">
        <v>2</v>
      </c>
      <c r="V223" s="3" t="s">
        <v>2722</v>
      </c>
      <c r="W223" s="3" t="s">
        <v>1455</v>
      </c>
      <c r="X223" s="3">
        <v>201</v>
      </c>
      <c r="Y223" s="3">
        <v>55</v>
      </c>
      <c r="Z223" s="3">
        <v>0.25870646766169153</v>
      </c>
      <c r="AA223" s="3">
        <v>0.30726256983240224</v>
      </c>
      <c r="AB223" s="3">
        <v>0.56596903749409377</v>
      </c>
      <c r="AC223" s="3" t="s">
        <v>6</v>
      </c>
      <c r="AD223" s="3" t="s">
        <v>2186</v>
      </c>
      <c r="AE223" s="3" t="s">
        <v>1139</v>
      </c>
      <c r="AF223" s="3">
        <v>37</v>
      </c>
      <c r="AG223" s="3">
        <v>11</v>
      </c>
      <c r="AH223" s="3" t="s">
        <v>2187</v>
      </c>
      <c r="AI223" s="3">
        <v>1</v>
      </c>
      <c r="AJ223" s="3">
        <v>173</v>
      </c>
      <c r="AK223" s="3">
        <v>5</v>
      </c>
      <c r="AL223" s="3">
        <v>31</v>
      </c>
      <c r="AM223" s="3">
        <v>730</v>
      </c>
      <c r="AN223" s="3">
        <v>120</v>
      </c>
      <c r="AO223" s="3">
        <v>1</v>
      </c>
      <c r="AP223" s="3">
        <v>0</v>
      </c>
      <c r="AQ223" s="3">
        <v>3711</v>
      </c>
    </row>
    <row r="224" spans="1:43" x14ac:dyDescent="0.25">
      <c r="A224" s="3" t="s">
        <v>1605</v>
      </c>
      <c r="B224" s="3">
        <v>2019</v>
      </c>
      <c r="C224" s="3">
        <v>1</v>
      </c>
      <c r="D224" s="3" t="s">
        <v>96</v>
      </c>
      <c r="E224" s="3" t="s">
        <v>35</v>
      </c>
      <c r="F224" s="3">
        <v>104</v>
      </c>
      <c r="G224" s="3">
        <v>245</v>
      </c>
      <c r="H224" s="3">
        <v>26</v>
      </c>
      <c r="I224" s="3">
        <v>57</v>
      </c>
      <c r="J224" s="3">
        <v>9</v>
      </c>
      <c r="K224" s="3">
        <v>0</v>
      </c>
      <c r="L224" s="3">
        <v>15</v>
      </c>
      <c r="M224" s="3">
        <v>0</v>
      </c>
      <c r="N224" s="3">
        <v>0</v>
      </c>
      <c r="O224" s="3">
        <v>12</v>
      </c>
      <c r="P224" s="3">
        <v>41</v>
      </c>
      <c r="Q224" s="3">
        <v>0</v>
      </c>
      <c r="R224" s="3">
        <v>0</v>
      </c>
      <c r="S224" s="3">
        <v>0</v>
      </c>
      <c r="T224" s="3">
        <v>3</v>
      </c>
      <c r="U224" s="3">
        <v>10</v>
      </c>
      <c r="V224" s="3" t="s">
        <v>2720</v>
      </c>
      <c r="W224" s="3" t="s">
        <v>1455</v>
      </c>
      <c r="X224" s="3">
        <v>260</v>
      </c>
      <c r="Y224" s="3">
        <v>72</v>
      </c>
      <c r="Z224" s="3">
        <v>0.26538461538461539</v>
      </c>
      <c r="AA224" s="3">
        <v>0.29387755102040819</v>
      </c>
      <c r="AB224" s="3">
        <v>0.55926216640502358</v>
      </c>
      <c r="AC224" s="3" t="s">
        <v>26</v>
      </c>
      <c r="AD224" s="3" t="s">
        <v>1092</v>
      </c>
      <c r="AE224" s="3" t="s">
        <v>2188</v>
      </c>
      <c r="AF224" s="3">
        <v>37</v>
      </c>
      <c r="AG224" s="3">
        <v>12</v>
      </c>
      <c r="AH224" s="3" t="s">
        <v>2189</v>
      </c>
      <c r="AI224" s="3">
        <v>0</v>
      </c>
      <c r="AJ224" s="3">
        <v>233</v>
      </c>
      <c r="AK224" s="3">
        <v>2</v>
      </c>
      <c r="AL224" s="3">
        <v>23</v>
      </c>
      <c r="AM224" s="3">
        <v>715</v>
      </c>
      <c r="AN224" s="3">
        <v>120</v>
      </c>
      <c r="AO224" s="3">
        <v>1</v>
      </c>
      <c r="AP224" s="3">
        <v>0</v>
      </c>
      <c r="AQ224" s="3">
        <v>3712</v>
      </c>
    </row>
    <row r="225" spans="1:43" x14ac:dyDescent="0.25">
      <c r="A225" s="3" t="s">
        <v>1606</v>
      </c>
      <c r="B225" s="3">
        <v>2019</v>
      </c>
      <c r="C225" s="3">
        <v>1</v>
      </c>
      <c r="D225" s="3" t="s">
        <v>96</v>
      </c>
      <c r="E225" s="3" t="s">
        <v>35</v>
      </c>
      <c r="F225" s="3">
        <v>75</v>
      </c>
      <c r="G225" s="3">
        <v>226</v>
      </c>
      <c r="H225" s="3">
        <v>15</v>
      </c>
      <c r="I225" s="3">
        <v>39</v>
      </c>
      <c r="J225" s="3">
        <v>9</v>
      </c>
      <c r="K225" s="3">
        <v>1</v>
      </c>
      <c r="L225" s="3">
        <v>15</v>
      </c>
      <c r="M225" s="3">
        <v>1</v>
      </c>
      <c r="N225" s="3">
        <v>1</v>
      </c>
      <c r="O225" s="3">
        <v>13</v>
      </c>
      <c r="P225" s="3">
        <v>74</v>
      </c>
      <c r="Q225" s="3">
        <v>1</v>
      </c>
      <c r="R225" s="3">
        <v>6</v>
      </c>
      <c r="S225" s="3">
        <v>2</v>
      </c>
      <c r="T225" s="3">
        <v>1</v>
      </c>
      <c r="U225" s="3">
        <v>8</v>
      </c>
      <c r="V225" s="3" t="s">
        <v>2721</v>
      </c>
      <c r="W225" s="3" t="s">
        <v>1456</v>
      </c>
      <c r="X225" s="3">
        <v>248</v>
      </c>
      <c r="Y225" s="3">
        <v>50</v>
      </c>
      <c r="Z225" s="3">
        <v>0.23387096774193547</v>
      </c>
      <c r="AA225" s="3">
        <v>0.22123893805309736</v>
      </c>
      <c r="AB225" s="3">
        <v>0.45510990579503285</v>
      </c>
      <c r="AC225" s="3" t="s">
        <v>26</v>
      </c>
      <c r="AD225" s="3" t="s">
        <v>2190</v>
      </c>
      <c r="AE225" s="3" t="s">
        <v>2191</v>
      </c>
      <c r="AF225" s="3">
        <v>37</v>
      </c>
      <c r="AG225" s="3">
        <v>13</v>
      </c>
      <c r="AH225" s="3" t="s">
        <v>2191</v>
      </c>
      <c r="AI225" s="3">
        <v>0</v>
      </c>
      <c r="AJ225" s="3">
        <v>173</v>
      </c>
      <c r="AK225" s="3">
        <v>0</v>
      </c>
      <c r="AL225" s="3">
        <v>31</v>
      </c>
      <c r="AM225" s="3">
        <v>705</v>
      </c>
      <c r="AN225" s="3">
        <v>121</v>
      </c>
      <c r="AO225" s="3">
        <v>2</v>
      </c>
      <c r="AP225" s="3">
        <v>0</v>
      </c>
      <c r="AQ225" s="3">
        <v>3713</v>
      </c>
    </row>
    <row r="226" spans="1:43" x14ac:dyDescent="0.25">
      <c r="A226" s="3" t="s">
        <v>1615</v>
      </c>
      <c r="B226" s="3">
        <v>2019</v>
      </c>
      <c r="C226" s="3">
        <v>1</v>
      </c>
      <c r="D226" s="3" t="s">
        <v>101</v>
      </c>
      <c r="E226" s="3" t="s">
        <v>35</v>
      </c>
      <c r="F226" s="3">
        <v>124</v>
      </c>
      <c r="G226" s="3">
        <v>366</v>
      </c>
      <c r="H226" s="3">
        <v>52</v>
      </c>
      <c r="I226" s="3">
        <v>96</v>
      </c>
      <c r="J226" s="3">
        <v>29</v>
      </c>
      <c r="K226" s="3">
        <v>4</v>
      </c>
      <c r="L226" s="3">
        <v>52</v>
      </c>
      <c r="M226" s="3">
        <v>8</v>
      </c>
      <c r="N226" s="3">
        <v>0</v>
      </c>
      <c r="O226" s="3">
        <v>37</v>
      </c>
      <c r="P226" s="3">
        <v>115</v>
      </c>
      <c r="Q226" s="3">
        <v>3</v>
      </c>
      <c r="R226" s="3">
        <v>4</v>
      </c>
      <c r="S226" s="3">
        <v>2</v>
      </c>
      <c r="T226" s="3">
        <v>5</v>
      </c>
      <c r="U226" s="3">
        <v>6</v>
      </c>
      <c r="V226" s="3" t="s">
        <v>2731</v>
      </c>
      <c r="W226" s="3" t="s">
        <v>1456</v>
      </c>
      <c r="X226" s="3">
        <v>414</v>
      </c>
      <c r="Y226" s="3">
        <v>169</v>
      </c>
      <c r="Z226" s="3">
        <v>0.33091787439613529</v>
      </c>
      <c r="AA226" s="3">
        <v>0.46174863387978143</v>
      </c>
      <c r="AB226" s="3">
        <v>0.79266650827591678</v>
      </c>
      <c r="AC226" s="3" t="s">
        <v>26</v>
      </c>
      <c r="AD226" s="3" t="s">
        <v>812</v>
      </c>
      <c r="AE226" s="3" t="s">
        <v>744</v>
      </c>
      <c r="AF226" s="3">
        <v>45</v>
      </c>
      <c r="AG226" s="3">
        <v>0</v>
      </c>
      <c r="AH226" s="3" t="s">
        <v>2192</v>
      </c>
      <c r="AI226" s="3">
        <v>0</v>
      </c>
      <c r="AJ226" s="3">
        <v>262</v>
      </c>
      <c r="AK226" s="3">
        <v>12</v>
      </c>
      <c r="AL226" s="3">
        <v>19</v>
      </c>
      <c r="AM226" s="3">
        <v>774</v>
      </c>
      <c r="AN226" s="3">
        <v>128</v>
      </c>
      <c r="AO226" s="3">
        <v>2</v>
      </c>
      <c r="AP226" s="3">
        <v>0</v>
      </c>
      <c r="AQ226" s="3">
        <v>4500</v>
      </c>
    </row>
    <row r="227" spans="1:43" x14ac:dyDescent="0.25">
      <c r="A227" s="3" t="s">
        <v>1620</v>
      </c>
      <c r="B227" s="3">
        <v>2019</v>
      </c>
      <c r="C227" s="3">
        <v>1</v>
      </c>
      <c r="D227" s="3" t="s">
        <v>101</v>
      </c>
      <c r="E227" s="3" t="s">
        <v>35</v>
      </c>
      <c r="F227" s="3">
        <v>79</v>
      </c>
      <c r="G227" s="3">
        <v>162</v>
      </c>
      <c r="H227" s="3">
        <v>35</v>
      </c>
      <c r="I227" s="3">
        <v>51</v>
      </c>
      <c r="J227" s="3">
        <v>13</v>
      </c>
      <c r="K227" s="3">
        <v>0</v>
      </c>
      <c r="L227" s="3">
        <v>29</v>
      </c>
      <c r="M227" s="3">
        <v>0</v>
      </c>
      <c r="N227" s="3">
        <v>0</v>
      </c>
      <c r="O227" s="3">
        <v>23</v>
      </c>
      <c r="P227" s="3">
        <v>44</v>
      </c>
      <c r="Q227" s="3">
        <v>0</v>
      </c>
      <c r="R227" s="3">
        <v>1</v>
      </c>
      <c r="S227" s="3">
        <v>0</v>
      </c>
      <c r="T227" s="3">
        <v>0</v>
      </c>
      <c r="U227" s="3">
        <v>7</v>
      </c>
      <c r="V227" s="3" t="s">
        <v>2738</v>
      </c>
      <c r="W227" s="3" t="s">
        <v>1455</v>
      </c>
      <c r="X227" s="3">
        <v>186</v>
      </c>
      <c r="Y227" s="3">
        <v>97</v>
      </c>
      <c r="Z227" s="3">
        <v>0.40322580645161288</v>
      </c>
      <c r="AA227" s="3">
        <v>0.59876543209876543</v>
      </c>
      <c r="AB227" s="3">
        <v>1.0019912385503784</v>
      </c>
      <c r="AC227" s="3" t="s">
        <v>26</v>
      </c>
      <c r="AD227" s="3" t="s">
        <v>795</v>
      </c>
      <c r="AE227" s="3" t="s">
        <v>2193</v>
      </c>
      <c r="AF227" s="3">
        <v>45</v>
      </c>
      <c r="AG227" s="3">
        <v>1</v>
      </c>
      <c r="AH227" s="3" t="s">
        <v>2194</v>
      </c>
      <c r="AI227" s="3">
        <v>0</v>
      </c>
      <c r="AJ227" s="3">
        <v>315</v>
      </c>
      <c r="AK227" s="3">
        <v>11</v>
      </c>
      <c r="AL227" s="3">
        <v>9</v>
      </c>
      <c r="AM227" s="3">
        <v>785</v>
      </c>
      <c r="AN227" s="3">
        <v>120</v>
      </c>
      <c r="AO227" s="3">
        <v>1</v>
      </c>
      <c r="AP227" s="3">
        <v>0</v>
      </c>
      <c r="AQ227" s="3">
        <v>4501</v>
      </c>
    </row>
    <row r="228" spans="1:43" x14ac:dyDescent="0.25">
      <c r="A228" s="3" t="s">
        <v>1744</v>
      </c>
      <c r="B228" s="3">
        <v>2019</v>
      </c>
      <c r="C228" s="3">
        <v>1</v>
      </c>
      <c r="D228" s="3" t="s">
        <v>101</v>
      </c>
      <c r="E228" s="3" t="s">
        <v>35</v>
      </c>
      <c r="F228" s="3">
        <v>54</v>
      </c>
      <c r="G228" s="3">
        <v>170</v>
      </c>
      <c r="H228" s="3">
        <v>30</v>
      </c>
      <c r="I228" s="3">
        <v>43</v>
      </c>
      <c r="J228" s="3">
        <v>9</v>
      </c>
      <c r="K228" s="3">
        <v>0</v>
      </c>
      <c r="L228" s="3">
        <v>42</v>
      </c>
      <c r="M228" s="3">
        <v>2</v>
      </c>
      <c r="N228" s="3">
        <v>0</v>
      </c>
      <c r="O228" s="3">
        <v>18</v>
      </c>
      <c r="P228" s="3">
        <v>52</v>
      </c>
      <c r="Q228" s="3">
        <v>1</v>
      </c>
      <c r="R228" s="3">
        <v>5</v>
      </c>
      <c r="S228" s="3">
        <v>0</v>
      </c>
      <c r="T228" s="3">
        <v>3</v>
      </c>
      <c r="U228" s="3">
        <v>3</v>
      </c>
      <c r="V228" s="3" t="s">
        <v>2737</v>
      </c>
      <c r="W228" s="3" t="s">
        <v>1458</v>
      </c>
      <c r="X228" s="3">
        <v>196</v>
      </c>
      <c r="Y228" s="3">
        <v>97</v>
      </c>
      <c r="Z228" s="3">
        <v>0.33673469387755101</v>
      </c>
      <c r="AA228" s="3">
        <v>0.57058823529411762</v>
      </c>
      <c r="AB228" s="3">
        <v>0.90732292917166868</v>
      </c>
      <c r="AC228" s="3" t="s">
        <v>26</v>
      </c>
      <c r="AD228" s="3" t="s">
        <v>1248</v>
      </c>
      <c r="AE228" s="3" t="s">
        <v>719</v>
      </c>
      <c r="AF228" s="3">
        <v>45</v>
      </c>
      <c r="AG228" s="3">
        <v>2</v>
      </c>
      <c r="AH228" s="3" t="s">
        <v>1249</v>
      </c>
      <c r="AI228" s="3">
        <v>0</v>
      </c>
      <c r="AJ228" s="3">
        <v>253</v>
      </c>
      <c r="AK228" s="3">
        <v>15</v>
      </c>
      <c r="AL228" s="3">
        <v>20</v>
      </c>
      <c r="AM228" s="3">
        <v>802</v>
      </c>
      <c r="AN228" s="3">
        <v>122</v>
      </c>
      <c r="AO228" s="3">
        <v>0</v>
      </c>
      <c r="AP228" s="3">
        <v>0</v>
      </c>
      <c r="AQ228" s="3">
        <v>4502</v>
      </c>
    </row>
    <row r="229" spans="1:43" x14ac:dyDescent="0.25">
      <c r="A229" s="3" t="s">
        <v>1609</v>
      </c>
      <c r="B229" s="3">
        <v>2019</v>
      </c>
      <c r="C229" s="3">
        <v>1</v>
      </c>
      <c r="D229" s="3" t="s">
        <v>101</v>
      </c>
      <c r="E229" s="3" t="s">
        <v>35</v>
      </c>
      <c r="F229" s="3">
        <v>156</v>
      </c>
      <c r="G229" s="3">
        <v>558</v>
      </c>
      <c r="H229" s="3">
        <v>121</v>
      </c>
      <c r="I229" s="3">
        <v>170</v>
      </c>
      <c r="J229" s="3">
        <v>34</v>
      </c>
      <c r="K229" s="3">
        <v>3</v>
      </c>
      <c r="L229" s="3">
        <v>115</v>
      </c>
      <c r="M229" s="3">
        <v>15</v>
      </c>
      <c r="N229" s="3">
        <v>5</v>
      </c>
      <c r="O229" s="3">
        <v>95</v>
      </c>
      <c r="P229" s="3">
        <v>108</v>
      </c>
      <c r="Q229" s="3">
        <v>21</v>
      </c>
      <c r="R229" s="3">
        <v>3</v>
      </c>
      <c r="S229" s="3">
        <v>0</v>
      </c>
      <c r="T229" s="3">
        <v>4</v>
      </c>
      <c r="U229" s="3">
        <v>10</v>
      </c>
      <c r="V229" s="3" t="s">
        <v>2725</v>
      </c>
      <c r="W229" s="3" t="s">
        <v>1456</v>
      </c>
      <c r="X229" s="3">
        <v>660</v>
      </c>
      <c r="Y229" s="3">
        <v>351</v>
      </c>
      <c r="Z229" s="3">
        <v>0.40606060606060607</v>
      </c>
      <c r="AA229" s="3">
        <v>0.62903225806451613</v>
      </c>
      <c r="AB229" s="3">
        <v>1.0350928641251222</v>
      </c>
      <c r="AC229" s="3" t="s">
        <v>6</v>
      </c>
      <c r="AD229" s="3" t="s">
        <v>2195</v>
      </c>
      <c r="AE229" s="3" t="s">
        <v>2196</v>
      </c>
      <c r="AF229" s="3">
        <v>45</v>
      </c>
      <c r="AG229" s="3">
        <v>3</v>
      </c>
      <c r="AH229" s="3" t="s">
        <v>2197</v>
      </c>
      <c r="AI229" s="3">
        <v>1</v>
      </c>
      <c r="AJ229" s="3">
        <v>305</v>
      </c>
      <c r="AK229" s="3">
        <v>47</v>
      </c>
      <c r="AL229" s="3">
        <v>11</v>
      </c>
      <c r="AM229" s="3">
        <v>967</v>
      </c>
      <c r="AN229" s="3">
        <v>129</v>
      </c>
      <c r="AO229" s="3">
        <v>2</v>
      </c>
      <c r="AP229" s="3">
        <v>0</v>
      </c>
      <c r="AQ229" s="3">
        <v>4503</v>
      </c>
    </row>
    <row r="230" spans="1:43" x14ac:dyDescent="0.25">
      <c r="A230" s="3" t="s">
        <v>1611</v>
      </c>
      <c r="B230" s="3">
        <v>2019</v>
      </c>
      <c r="C230" s="3">
        <v>1</v>
      </c>
      <c r="D230" s="3" t="s">
        <v>101</v>
      </c>
      <c r="E230" s="3" t="s">
        <v>35</v>
      </c>
      <c r="F230" s="3">
        <v>141</v>
      </c>
      <c r="G230" s="3">
        <v>487</v>
      </c>
      <c r="H230" s="3">
        <v>101</v>
      </c>
      <c r="I230" s="3">
        <v>122</v>
      </c>
      <c r="J230" s="3">
        <v>22</v>
      </c>
      <c r="K230" s="3">
        <v>1</v>
      </c>
      <c r="L230" s="3">
        <v>98</v>
      </c>
      <c r="M230" s="3">
        <v>4</v>
      </c>
      <c r="N230" s="3">
        <v>1</v>
      </c>
      <c r="O230" s="3">
        <v>90</v>
      </c>
      <c r="P230" s="3">
        <v>149</v>
      </c>
      <c r="Q230" s="3">
        <v>1</v>
      </c>
      <c r="R230" s="3">
        <v>8</v>
      </c>
      <c r="S230" s="3">
        <v>0</v>
      </c>
      <c r="T230" s="3">
        <v>4</v>
      </c>
      <c r="U230" s="3">
        <v>5</v>
      </c>
      <c r="V230" s="3" t="s">
        <v>2726</v>
      </c>
      <c r="W230" s="3" t="s">
        <v>1455</v>
      </c>
      <c r="X230" s="3">
        <v>589</v>
      </c>
      <c r="Y230" s="3">
        <v>251</v>
      </c>
      <c r="Z230" s="3">
        <v>0.37351443123938882</v>
      </c>
      <c r="AA230" s="3">
        <v>0.5154004106776181</v>
      </c>
      <c r="AB230" s="3">
        <v>0.88891484191700698</v>
      </c>
      <c r="AC230" s="3" t="s">
        <v>6</v>
      </c>
      <c r="AD230" s="3" t="s">
        <v>759</v>
      </c>
      <c r="AE230" s="3" t="s">
        <v>2198</v>
      </c>
      <c r="AF230" s="3">
        <v>45</v>
      </c>
      <c r="AG230" s="3">
        <v>4</v>
      </c>
      <c r="AH230" s="3" t="s">
        <v>2199</v>
      </c>
      <c r="AI230" s="3">
        <v>1</v>
      </c>
      <c r="AJ230" s="3">
        <v>251</v>
      </c>
      <c r="AK230" s="3">
        <v>35</v>
      </c>
      <c r="AL230" s="3">
        <v>20</v>
      </c>
      <c r="AM230" s="3">
        <v>895</v>
      </c>
      <c r="AN230" s="3">
        <v>123</v>
      </c>
      <c r="AO230" s="3">
        <v>1</v>
      </c>
      <c r="AP230" s="3">
        <v>0</v>
      </c>
      <c r="AQ230" s="3">
        <v>4504</v>
      </c>
    </row>
    <row r="231" spans="1:43" x14ac:dyDescent="0.25">
      <c r="A231" s="3" t="s">
        <v>1612</v>
      </c>
      <c r="B231" s="3">
        <v>2019</v>
      </c>
      <c r="C231" s="3">
        <v>1</v>
      </c>
      <c r="D231" s="3" t="s">
        <v>101</v>
      </c>
      <c r="E231" s="3" t="s">
        <v>35</v>
      </c>
      <c r="F231" s="3">
        <v>135</v>
      </c>
      <c r="G231" s="3">
        <v>479</v>
      </c>
      <c r="H231" s="3">
        <v>80</v>
      </c>
      <c r="I231" s="3">
        <v>139</v>
      </c>
      <c r="J231" s="3">
        <v>24</v>
      </c>
      <c r="K231" s="3">
        <v>0</v>
      </c>
      <c r="L231" s="3">
        <v>67</v>
      </c>
      <c r="M231" s="3">
        <v>2</v>
      </c>
      <c r="N231" s="3">
        <v>0</v>
      </c>
      <c r="O231" s="3">
        <v>51</v>
      </c>
      <c r="P231" s="3">
        <v>88</v>
      </c>
      <c r="Q231" s="3">
        <v>1</v>
      </c>
      <c r="R231" s="3">
        <v>14</v>
      </c>
      <c r="S231" s="3">
        <v>0</v>
      </c>
      <c r="T231" s="3">
        <v>5</v>
      </c>
      <c r="U231" s="3">
        <v>11</v>
      </c>
      <c r="V231" s="3" t="s">
        <v>2727</v>
      </c>
      <c r="W231" s="3" t="s">
        <v>1455</v>
      </c>
      <c r="X231" s="3">
        <v>549</v>
      </c>
      <c r="Y231" s="3">
        <v>244</v>
      </c>
      <c r="Z231" s="3">
        <v>0.37158469945355194</v>
      </c>
      <c r="AA231" s="3">
        <v>0.50939457202505223</v>
      </c>
      <c r="AB231" s="3">
        <v>0.88097927147860422</v>
      </c>
      <c r="AC231" s="3" t="s">
        <v>26</v>
      </c>
      <c r="AD231" s="3" t="s">
        <v>956</v>
      </c>
      <c r="AE231" s="3" t="s">
        <v>1771</v>
      </c>
      <c r="AF231" s="3">
        <v>45</v>
      </c>
      <c r="AG231" s="3">
        <v>5</v>
      </c>
      <c r="AH231" s="3" t="s">
        <v>2200</v>
      </c>
      <c r="AI231" s="3">
        <v>0</v>
      </c>
      <c r="AJ231" s="3">
        <v>290</v>
      </c>
      <c r="AK231" s="3">
        <v>27</v>
      </c>
      <c r="AL231" s="3">
        <v>14</v>
      </c>
      <c r="AM231" s="3">
        <v>854</v>
      </c>
      <c r="AN231" s="3">
        <v>122</v>
      </c>
      <c r="AO231" s="3">
        <v>1</v>
      </c>
      <c r="AP231" s="3">
        <v>0</v>
      </c>
      <c r="AQ231" s="3">
        <v>4505</v>
      </c>
    </row>
    <row r="232" spans="1:43" x14ac:dyDescent="0.25">
      <c r="A232" s="3" t="s">
        <v>1610</v>
      </c>
      <c r="B232" s="3">
        <v>2019</v>
      </c>
      <c r="C232" s="3">
        <v>1</v>
      </c>
      <c r="D232" s="3" t="s">
        <v>101</v>
      </c>
      <c r="E232" s="3" t="s">
        <v>35</v>
      </c>
      <c r="F232" s="3">
        <v>149</v>
      </c>
      <c r="G232" s="3">
        <v>450</v>
      </c>
      <c r="H232" s="3">
        <v>83</v>
      </c>
      <c r="I232" s="3">
        <v>112</v>
      </c>
      <c r="J232" s="3">
        <v>16</v>
      </c>
      <c r="K232" s="3">
        <v>3</v>
      </c>
      <c r="L232" s="3">
        <v>74</v>
      </c>
      <c r="M232" s="3">
        <v>1</v>
      </c>
      <c r="N232" s="3">
        <v>1</v>
      </c>
      <c r="O232" s="3">
        <v>50</v>
      </c>
      <c r="P232" s="3">
        <v>111</v>
      </c>
      <c r="Q232" s="3">
        <v>2</v>
      </c>
      <c r="R232" s="3">
        <v>12</v>
      </c>
      <c r="S232" s="3">
        <v>0</v>
      </c>
      <c r="T232" s="3">
        <v>2</v>
      </c>
      <c r="U232" s="3">
        <v>4</v>
      </c>
      <c r="V232" s="3" t="s">
        <v>2729</v>
      </c>
      <c r="W232" s="3" t="s">
        <v>1456</v>
      </c>
      <c r="X232" s="3">
        <v>514</v>
      </c>
      <c r="Y232" s="3">
        <v>242</v>
      </c>
      <c r="Z232" s="3">
        <v>0.33852140077821014</v>
      </c>
      <c r="AA232" s="3">
        <v>0.5377777777777778</v>
      </c>
      <c r="AB232" s="3">
        <v>0.87629917855598793</v>
      </c>
      <c r="AC232" s="3" t="s">
        <v>6</v>
      </c>
      <c r="AD232" s="3" t="s">
        <v>2201</v>
      </c>
      <c r="AE232" s="3" t="s">
        <v>2202</v>
      </c>
      <c r="AF232" s="3">
        <v>45</v>
      </c>
      <c r="AG232" s="3">
        <v>6</v>
      </c>
      <c r="AH232" s="3" t="s">
        <v>2202</v>
      </c>
      <c r="AI232" s="3">
        <v>1</v>
      </c>
      <c r="AJ232" s="3">
        <v>249</v>
      </c>
      <c r="AK232" s="3">
        <v>36</v>
      </c>
      <c r="AL232" s="3">
        <v>21</v>
      </c>
      <c r="AM232" s="3">
        <v>902</v>
      </c>
      <c r="AN232" s="3">
        <v>122</v>
      </c>
      <c r="AO232" s="3">
        <v>2</v>
      </c>
      <c r="AP232" s="3">
        <v>0</v>
      </c>
      <c r="AQ232" s="3">
        <v>4506</v>
      </c>
    </row>
    <row r="233" spans="1:43" x14ac:dyDescent="0.25">
      <c r="A233" s="3" t="s">
        <v>1616</v>
      </c>
      <c r="B233" s="3">
        <v>2019</v>
      </c>
      <c r="C233" s="3">
        <v>1</v>
      </c>
      <c r="D233" s="3" t="s">
        <v>101</v>
      </c>
      <c r="E233" s="3" t="s">
        <v>35</v>
      </c>
      <c r="F233" s="3">
        <v>106</v>
      </c>
      <c r="G233" s="3">
        <v>343</v>
      </c>
      <c r="H233" s="3">
        <v>43</v>
      </c>
      <c r="I233" s="3">
        <v>101</v>
      </c>
      <c r="J233" s="3">
        <v>22</v>
      </c>
      <c r="K233" s="3">
        <v>2</v>
      </c>
      <c r="L233" s="3">
        <v>44</v>
      </c>
      <c r="M233" s="3">
        <v>4</v>
      </c>
      <c r="N233" s="3">
        <v>1</v>
      </c>
      <c r="O233" s="3">
        <v>26</v>
      </c>
      <c r="P233" s="3">
        <v>49</v>
      </c>
      <c r="Q233" s="3">
        <v>1</v>
      </c>
      <c r="R233" s="3">
        <v>2</v>
      </c>
      <c r="S233" s="3">
        <v>0</v>
      </c>
      <c r="T233" s="3">
        <v>6</v>
      </c>
      <c r="U233" s="3">
        <v>8</v>
      </c>
      <c r="V233" s="3" t="s">
        <v>2732</v>
      </c>
      <c r="W233" s="3" t="s">
        <v>1456</v>
      </c>
      <c r="X233" s="3">
        <v>377</v>
      </c>
      <c r="Y233" s="3">
        <v>163</v>
      </c>
      <c r="Z233" s="3">
        <v>0.34217506631299732</v>
      </c>
      <c r="AA233" s="3">
        <v>0.47521865889212828</v>
      </c>
      <c r="AB233" s="3">
        <v>0.81739372520512554</v>
      </c>
      <c r="AC233" s="3" t="s">
        <v>6</v>
      </c>
      <c r="AD233" s="3" t="s">
        <v>740</v>
      </c>
      <c r="AE233" s="3" t="s">
        <v>2203</v>
      </c>
      <c r="AF233" s="3">
        <v>45</v>
      </c>
      <c r="AG233" s="3">
        <v>7</v>
      </c>
      <c r="AH233" s="3" t="s">
        <v>2203</v>
      </c>
      <c r="AI233" s="3">
        <v>1</v>
      </c>
      <c r="AJ233" s="3">
        <v>294</v>
      </c>
      <c r="AK233" s="3">
        <v>12</v>
      </c>
      <c r="AL233" s="3">
        <v>13</v>
      </c>
      <c r="AM233" s="3">
        <v>776</v>
      </c>
      <c r="AN233" s="3">
        <v>124</v>
      </c>
      <c r="AO233" s="3">
        <v>2</v>
      </c>
      <c r="AP233" s="3">
        <v>0</v>
      </c>
      <c r="AQ233" s="3">
        <v>4507</v>
      </c>
    </row>
    <row r="234" spans="1:43" x14ac:dyDescent="0.25">
      <c r="A234" s="3" t="s">
        <v>1613</v>
      </c>
      <c r="B234" s="3">
        <v>2019</v>
      </c>
      <c r="C234" s="3">
        <v>1</v>
      </c>
      <c r="D234" s="3" t="s">
        <v>101</v>
      </c>
      <c r="E234" s="3" t="s">
        <v>35</v>
      </c>
      <c r="F234" s="3">
        <v>134</v>
      </c>
      <c r="G234" s="3">
        <v>489</v>
      </c>
      <c r="H234" s="3">
        <v>82</v>
      </c>
      <c r="I234" s="3">
        <v>133</v>
      </c>
      <c r="J234" s="3">
        <v>44</v>
      </c>
      <c r="K234" s="3">
        <v>1</v>
      </c>
      <c r="L234" s="3">
        <v>87</v>
      </c>
      <c r="M234" s="3">
        <v>1</v>
      </c>
      <c r="N234" s="3">
        <v>0</v>
      </c>
      <c r="O234" s="3">
        <v>44</v>
      </c>
      <c r="P234" s="3">
        <v>98</v>
      </c>
      <c r="Q234" s="3">
        <v>3</v>
      </c>
      <c r="R234" s="3">
        <v>4</v>
      </c>
      <c r="S234" s="3">
        <v>0</v>
      </c>
      <c r="T234" s="3">
        <v>4</v>
      </c>
      <c r="U234" s="3">
        <v>8</v>
      </c>
      <c r="V234" s="3" t="s">
        <v>2728</v>
      </c>
      <c r="W234" s="3" t="s">
        <v>1455</v>
      </c>
      <c r="X234" s="3">
        <v>541</v>
      </c>
      <c r="Y234" s="3">
        <v>236</v>
      </c>
      <c r="Z234" s="3">
        <v>0.3345656192236599</v>
      </c>
      <c r="AA234" s="3">
        <v>0.48261758691206547</v>
      </c>
      <c r="AB234" s="3">
        <v>0.81718320613572537</v>
      </c>
      <c r="AC234" s="3" t="s">
        <v>6</v>
      </c>
      <c r="AD234" s="3" t="s">
        <v>2204</v>
      </c>
      <c r="AE234" s="3" t="s">
        <v>1950</v>
      </c>
      <c r="AF234" s="3">
        <v>45</v>
      </c>
      <c r="AG234" s="3">
        <v>8</v>
      </c>
      <c r="AH234" s="3" t="s">
        <v>2205</v>
      </c>
      <c r="AI234" s="3">
        <v>1</v>
      </c>
      <c r="AJ234" s="3">
        <v>272</v>
      </c>
      <c r="AK234" s="3">
        <v>19</v>
      </c>
      <c r="AL234" s="3">
        <v>17</v>
      </c>
      <c r="AM234" s="3">
        <v>812</v>
      </c>
      <c r="AN234" s="3">
        <v>122</v>
      </c>
      <c r="AO234" s="3">
        <v>1</v>
      </c>
      <c r="AP234" s="3">
        <v>0</v>
      </c>
      <c r="AQ234" s="3">
        <v>4508</v>
      </c>
    </row>
    <row r="235" spans="1:43" x14ac:dyDescent="0.25">
      <c r="A235" s="3" t="s">
        <v>1618</v>
      </c>
      <c r="B235" s="3">
        <v>2019</v>
      </c>
      <c r="C235" s="3">
        <v>1</v>
      </c>
      <c r="D235" s="3" t="s">
        <v>101</v>
      </c>
      <c r="E235" s="3" t="s">
        <v>35</v>
      </c>
      <c r="F235" s="3">
        <v>86</v>
      </c>
      <c r="G235" s="3">
        <v>308</v>
      </c>
      <c r="H235" s="3">
        <v>49</v>
      </c>
      <c r="I235" s="3">
        <v>82</v>
      </c>
      <c r="J235" s="3">
        <v>15</v>
      </c>
      <c r="K235" s="3">
        <v>1</v>
      </c>
      <c r="L235" s="3">
        <v>47</v>
      </c>
      <c r="M235" s="3">
        <v>5</v>
      </c>
      <c r="N235" s="3">
        <v>1</v>
      </c>
      <c r="O235" s="3">
        <v>23</v>
      </c>
      <c r="P235" s="3">
        <v>74</v>
      </c>
      <c r="Q235" s="3">
        <v>1</v>
      </c>
      <c r="R235" s="3">
        <v>7</v>
      </c>
      <c r="S235" s="3">
        <v>0</v>
      </c>
      <c r="T235" s="3">
        <v>4</v>
      </c>
      <c r="U235" s="3">
        <v>7</v>
      </c>
      <c r="V235" s="3" t="s">
        <v>2733</v>
      </c>
      <c r="W235" s="3" t="s">
        <v>1456</v>
      </c>
      <c r="X235" s="3">
        <v>342</v>
      </c>
      <c r="Y235" s="3">
        <v>144</v>
      </c>
      <c r="Z235" s="3">
        <v>0.32748538011695905</v>
      </c>
      <c r="AA235" s="3">
        <v>0.46753246753246752</v>
      </c>
      <c r="AB235" s="3">
        <v>0.79501784764942651</v>
      </c>
      <c r="AC235" s="3" t="s">
        <v>26</v>
      </c>
      <c r="AD235" s="3" t="s">
        <v>2206</v>
      </c>
      <c r="AE235" s="3" t="s">
        <v>2207</v>
      </c>
      <c r="AF235" s="3">
        <v>45</v>
      </c>
      <c r="AG235" s="3">
        <v>9</v>
      </c>
      <c r="AH235" s="3" t="s">
        <v>2207</v>
      </c>
      <c r="AI235" s="3">
        <v>0</v>
      </c>
      <c r="AJ235" s="3">
        <v>266</v>
      </c>
      <c r="AK235" s="3">
        <v>15</v>
      </c>
      <c r="AL235" s="3">
        <v>18</v>
      </c>
      <c r="AM235" s="3">
        <v>790</v>
      </c>
      <c r="AN235" s="3">
        <v>124</v>
      </c>
      <c r="AO235" s="3">
        <v>2</v>
      </c>
      <c r="AP235" s="3">
        <v>0</v>
      </c>
      <c r="AQ235" s="3">
        <v>4509</v>
      </c>
    </row>
    <row r="236" spans="1:43" x14ac:dyDescent="0.25">
      <c r="A236" s="3" t="s">
        <v>1617</v>
      </c>
      <c r="B236" s="3">
        <v>2019</v>
      </c>
      <c r="C236" s="3">
        <v>1</v>
      </c>
      <c r="D236" s="3" t="s">
        <v>101</v>
      </c>
      <c r="E236" s="3" t="s">
        <v>35</v>
      </c>
      <c r="F236" s="3">
        <v>99</v>
      </c>
      <c r="G236" s="3">
        <v>249</v>
      </c>
      <c r="H236" s="3">
        <v>36</v>
      </c>
      <c r="I236" s="3">
        <v>66</v>
      </c>
      <c r="J236" s="3">
        <v>19</v>
      </c>
      <c r="K236" s="3">
        <v>1</v>
      </c>
      <c r="L236" s="3">
        <v>46</v>
      </c>
      <c r="M236" s="3">
        <v>5</v>
      </c>
      <c r="N236" s="3">
        <v>0</v>
      </c>
      <c r="O236" s="3">
        <v>17</v>
      </c>
      <c r="P236" s="3">
        <v>33</v>
      </c>
      <c r="Q236" s="3">
        <v>2</v>
      </c>
      <c r="R236" s="3">
        <v>2</v>
      </c>
      <c r="S236" s="3">
        <v>0</v>
      </c>
      <c r="T236" s="3">
        <v>0</v>
      </c>
      <c r="U236" s="3">
        <v>6</v>
      </c>
      <c r="V236" s="3" t="s">
        <v>2734</v>
      </c>
      <c r="W236" s="3" t="s">
        <v>1455</v>
      </c>
      <c r="X236" s="3">
        <v>268</v>
      </c>
      <c r="Y236" s="3">
        <v>114</v>
      </c>
      <c r="Z236" s="3">
        <v>0.31716417910447764</v>
      </c>
      <c r="AA236" s="3">
        <v>0.45783132530120479</v>
      </c>
      <c r="AB236" s="3">
        <v>0.77499550440568243</v>
      </c>
      <c r="AC236" s="3" t="s">
        <v>6</v>
      </c>
      <c r="AD236" s="3" t="s">
        <v>749</v>
      </c>
      <c r="AE236" s="3" t="s">
        <v>2208</v>
      </c>
      <c r="AF236" s="3">
        <v>45</v>
      </c>
      <c r="AG236" s="3">
        <v>10</v>
      </c>
      <c r="AH236" s="3" t="s">
        <v>2209</v>
      </c>
      <c r="AI236" s="3">
        <v>1</v>
      </c>
      <c r="AJ236" s="3">
        <v>265</v>
      </c>
      <c r="AK236" s="3">
        <v>9</v>
      </c>
      <c r="AL236" s="3">
        <v>18</v>
      </c>
      <c r="AM236" s="3">
        <v>759</v>
      </c>
      <c r="AN236" s="3">
        <v>125</v>
      </c>
      <c r="AO236" s="3">
        <v>1</v>
      </c>
      <c r="AP236" s="3">
        <v>0</v>
      </c>
      <c r="AQ236" s="3">
        <v>4510</v>
      </c>
    </row>
    <row r="237" spans="1:43" x14ac:dyDescent="0.25">
      <c r="A237" s="3" t="s">
        <v>1614</v>
      </c>
      <c r="B237" s="3">
        <v>2019</v>
      </c>
      <c r="C237" s="3">
        <v>1</v>
      </c>
      <c r="D237" s="3" t="s">
        <v>101</v>
      </c>
      <c r="E237" s="3" t="s">
        <v>35</v>
      </c>
      <c r="F237" s="3">
        <v>130</v>
      </c>
      <c r="G237" s="3">
        <v>414</v>
      </c>
      <c r="H237" s="3">
        <v>57</v>
      </c>
      <c r="I237" s="3">
        <v>98</v>
      </c>
      <c r="J237" s="3">
        <v>19</v>
      </c>
      <c r="K237" s="3">
        <v>1</v>
      </c>
      <c r="L237" s="3">
        <v>64</v>
      </c>
      <c r="M237" s="3">
        <v>4</v>
      </c>
      <c r="N237" s="3">
        <v>0</v>
      </c>
      <c r="O237" s="3">
        <v>36</v>
      </c>
      <c r="P237" s="3">
        <v>97</v>
      </c>
      <c r="Q237" s="3">
        <v>3</v>
      </c>
      <c r="R237" s="3">
        <v>6</v>
      </c>
      <c r="S237" s="3">
        <v>0</v>
      </c>
      <c r="T237" s="3">
        <v>4</v>
      </c>
      <c r="U237" s="3">
        <v>9</v>
      </c>
      <c r="V237" s="3" t="s">
        <v>2730</v>
      </c>
      <c r="W237" s="3" t="s">
        <v>1455</v>
      </c>
      <c r="X237" s="3">
        <v>460</v>
      </c>
      <c r="Y237" s="3">
        <v>170</v>
      </c>
      <c r="Z237" s="3">
        <v>0.30434782608695654</v>
      </c>
      <c r="AA237" s="3">
        <v>0.41062801932367149</v>
      </c>
      <c r="AB237" s="3">
        <v>0.71497584541062809</v>
      </c>
      <c r="AC237" s="3" t="s">
        <v>26</v>
      </c>
      <c r="AD237" s="3" t="s">
        <v>2210</v>
      </c>
      <c r="AE237" s="3" t="s">
        <v>1060</v>
      </c>
      <c r="AF237" s="3">
        <v>45</v>
      </c>
      <c r="AG237" s="3">
        <v>11</v>
      </c>
      <c r="AH237" s="3" t="s">
        <v>1061</v>
      </c>
      <c r="AI237" s="3">
        <v>0</v>
      </c>
      <c r="AJ237" s="3">
        <v>237</v>
      </c>
      <c r="AK237" s="3">
        <v>17</v>
      </c>
      <c r="AL237" s="3">
        <v>23</v>
      </c>
      <c r="AM237" s="3">
        <v>792</v>
      </c>
      <c r="AN237" s="3">
        <v>124</v>
      </c>
      <c r="AO237" s="3">
        <v>1</v>
      </c>
      <c r="AP237" s="3">
        <v>0</v>
      </c>
      <c r="AQ237" s="3">
        <v>4511</v>
      </c>
    </row>
    <row r="238" spans="1:43" x14ac:dyDescent="0.25">
      <c r="A238" s="3" t="s">
        <v>1619</v>
      </c>
      <c r="B238" s="3">
        <v>2019</v>
      </c>
      <c r="C238" s="3">
        <v>1</v>
      </c>
      <c r="D238" s="3" t="s">
        <v>101</v>
      </c>
      <c r="E238" s="3" t="s">
        <v>35</v>
      </c>
      <c r="F238" s="3">
        <v>83</v>
      </c>
      <c r="G238" s="3">
        <v>209</v>
      </c>
      <c r="H238" s="3">
        <v>29</v>
      </c>
      <c r="I238" s="3">
        <v>46</v>
      </c>
      <c r="J238" s="3">
        <v>5</v>
      </c>
      <c r="K238" s="3">
        <v>0</v>
      </c>
      <c r="L238" s="3">
        <v>20</v>
      </c>
      <c r="M238" s="3">
        <v>1</v>
      </c>
      <c r="N238" s="3">
        <v>0</v>
      </c>
      <c r="O238" s="3">
        <v>30</v>
      </c>
      <c r="P238" s="3">
        <v>60</v>
      </c>
      <c r="Q238" s="3">
        <v>3</v>
      </c>
      <c r="R238" s="3">
        <v>8</v>
      </c>
      <c r="S238" s="3">
        <v>0</v>
      </c>
      <c r="T238" s="3">
        <v>2</v>
      </c>
      <c r="U238" s="3">
        <v>1</v>
      </c>
      <c r="V238" s="3" t="s">
        <v>2735</v>
      </c>
      <c r="W238" s="3" t="s">
        <v>1458</v>
      </c>
      <c r="X238" s="3">
        <v>249</v>
      </c>
      <c r="Y238" s="3">
        <v>69</v>
      </c>
      <c r="Z238" s="3">
        <v>0.33734939759036142</v>
      </c>
      <c r="AA238" s="3">
        <v>0.33014354066985646</v>
      </c>
      <c r="AB238" s="3">
        <v>0.66749293826021794</v>
      </c>
      <c r="AC238" s="3" t="s">
        <v>26</v>
      </c>
      <c r="AD238" s="3" t="s">
        <v>2211</v>
      </c>
      <c r="AE238" s="3" t="s">
        <v>1092</v>
      </c>
      <c r="AF238" s="3">
        <v>45</v>
      </c>
      <c r="AG238" s="3">
        <v>12</v>
      </c>
      <c r="AH238" s="3" t="s">
        <v>2212</v>
      </c>
      <c r="AI238" s="3">
        <v>0</v>
      </c>
      <c r="AJ238" s="3">
        <v>220</v>
      </c>
      <c r="AK238" s="3">
        <v>6</v>
      </c>
      <c r="AL238" s="3">
        <v>25</v>
      </c>
      <c r="AM238" s="3">
        <v>735</v>
      </c>
      <c r="AN238" s="3">
        <v>121</v>
      </c>
      <c r="AO238" s="3">
        <v>0</v>
      </c>
      <c r="AP238" s="3">
        <v>0</v>
      </c>
      <c r="AQ238" s="3">
        <v>4512</v>
      </c>
    </row>
    <row r="239" spans="1:43" x14ac:dyDescent="0.25">
      <c r="A239" s="3" t="s">
        <v>1621</v>
      </c>
      <c r="B239" s="3">
        <v>2019</v>
      </c>
      <c r="C239" s="3">
        <v>1</v>
      </c>
      <c r="D239" s="3" t="s">
        <v>101</v>
      </c>
      <c r="E239" s="3" t="s">
        <v>35</v>
      </c>
      <c r="F239" s="3">
        <v>75</v>
      </c>
      <c r="G239" s="3">
        <v>212</v>
      </c>
      <c r="H239" s="3">
        <v>28</v>
      </c>
      <c r="I239" s="3">
        <v>43</v>
      </c>
      <c r="J239" s="3">
        <v>12</v>
      </c>
      <c r="K239" s="3">
        <v>1</v>
      </c>
      <c r="L239" s="3">
        <v>25</v>
      </c>
      <c r="M239" s="3">
        <v>3</v>
      </c>
      <c r="N239" s="3">
        <v>0</v>
      </c>
      <c r="O239" s="3">
        <v>23</v>
      </c>
      <c r="P239" s="3">
        <v>56</v>
      </c>
      <c r="Q239" s="3">
        <v>3</v>
      </c>
      <c r="R239" s="3">
        <v>5</v>
      </c>
      <c r="S239" s="3">
        <v>0</v>
      </c>
      <c r="T239" s="3">
        <v>2</v>
      </c>
      <c r="U239" s="3">
        <v>8</v>
      </c>
      <c r="V239" s="3" t="s">
        <v>2736</v>
      </c>
      <c r="W239" s="3" t="s">
        <v>1458</v>
      </c>
      <c r="X239" s="3">
        <v>242</v>
      </c>
      <c r="Y239" s="3">
        <v>72</v>
      </c>
      <c r="Z239" s="3">
        <v>0.29338842975206614</v>
      </c>
      <c r="AA239" s="3">
        <v>0.33962264150943394</v>
      </c>
      <c r="AB239" s="3">
        <v>0.63301107126150002</v>
      </c>
      <c r="AC239" s="3" t="s">
        <v>26</v>
      </c>
      <c r="AD239" s="3" t="s">
        <v>1862</v>
      </c>
      <c r="AE239" s="3" t="s">
        <v>823</v>
      </c>
      <c r="AF239" s="3">
        <v>45</v>
      </c>
      <c r="AG239" s="3">
        <v>13</v>
      </c>
      <c r="AH239" s="3" t="s">
        <v>2213</v>
      </c>
      <c r="AI239" s="3">
        <v>0</v>
      </c>
      <c r="AJ239" s="3">
        <v>203</v>
      </c>
      <c r="AK239" s="3">
        <v>5</v>
      </c>
      <c r="AL239" s="3">
        <v>27</v>
      </c>
      <c r="AM239" s="3">
        <v>730</v>
      </c>
      <c r="AN239" s="3">
        <v>123</v>
      </c>
      <c r="AO239" s="3">
        <v>0</v>
      </c>
      <c r="AP239" s="3">
        <v>0</v>
      </c>
      <c r="AQ239" s="3">
        <v>4513</v>
      </c>
    </row>
    <row r="240" spans="1:43" x14ac:dyDescent="0.25">
      <c r="A240" s="3" t="s">
        <v>1654</v>
      </c>
      <c r="B240" s="3">
        <v>2019</v>
      </c>
      <c r="C240" s="3">
        <v>1</v>
      </c>
      <c r="D240" s="3" t="s">
        <v>111</v>
      </c>
      <c r="E240" s="3" t="s">
        <v>41</v>
      </c>
      <c r="F240" s="3">
        <v>103</v>
      </c>
      <c r="G240" s="3">
        <v>398</v>
      </c>
      <c r="H240" s="3">
        <v>47</v>
      </c>
      <c r="I240" s="3">
        <v>105</v>
      </c>
      <c r="J240" s="3">
        <v>19</v>
      </c>
      <c r="K240" s="3">
        <v>0</v>
      </c>
      <c r="L240" s="3">
        <v>40</v>
      </c>
      <c r="M240" s="3">
        <v>10</v>
      </c>
      <c r="N240" s="3">
        <v>2</v>
      </c>
      <c r="O240" s="3">
        <v>24</v>
      </c>
      <c r="P240" s="3">
        <v>37</v>
      </c>
      <c r="Q240" s="3">
        <v>1</v>
      </c>
      <c r="R240" s="3">
        <v>2</v>
      </c>
      <c r="S240" s="3">
        <v>0</v>
      </c>
      <c r="T240" s="3">
        <v>0</v>
      </c>
      <c r="U240" s="3">
        <v>21</v>
      </c>
      <c r="V240" s="3" t="s">
        <v>2744</v>
      </c>
      <c r="W240" s="3" t="s">
        <v>1455</v>
      </c>
      <c r="X240" s="3">
        <v>424</v>
      </c>
      <c r="Y240" s="3">
        <v>145</v>
      </c>
      <c r="Z240" s="3">
        <v>0.30896226415094341</v>
      </c>
      <c r="AA240" s="3">
        <v>0.36432160804020103</v>
      </c>
      <c r="AB240" s="3">
        <v>0.67328387219114449</v>
      </c>
      <c r="AC240" s="3" t="s">
        <v>26</v>
      </c>
      <c r="AD240" s="3" t="s">
        <v>2214</v>
      </c>
      <c r="AE240" s="3" t="s">
        <v>2215</v>
      </c>
      <c r="AF240" s="3">
        <v>36</v>
      </c>
      <c r="AG240" s="3">
        <v>0</v>
      </c>
      <c r="AH240" s="3" t="s">
        <v>2215</v>
      </c>
      <c r="AI240" s="3">
        <v>0</v>
      </c>
      <c r="AJ240" s="3">
        <v>264</v>
      </c>
      <c r="AK240" s="3">
        <v>7</v>
      </c>
      <c r="AL240" s="3">
        <v>18</v>
      </c>
      <c r="AM240" s="3">
        <v>740</v>
      </c>
      <c r="AN240" s="3">
        <v>126</v>
      </c>
      <c r="AO240" s="3">
        <v>1</v>
      </c>
      <c r="AP240" s="3">
        <v>0</v>
      </c>
      <c r="AQ240" s="3">
        <v>3600</v>
      </c>
    </row>
    <row r="241" spans="1:43" x14ac:dyDescent="0.25">
      <c r="A241" s="3" t="s">
        <v>1655</v>
      </c>
      <c r="B241" s="3">
        <v>2019</v>
      </c>
      <c r="C241" s="3">
        <v>1</v>
      </c>
      <c r="D241" s="3" t="s">
        <v>111</v>
      </c>
      <c r="E241" s="3" t="s">
        <v>41</v>
      </c>
      <c r="F241" s="3">
        <v>80</v>
      </c>
      <c r="G241" s="3">
        <v>292</v>
      </c>
      <c r="H241" s="3">
        <v>49</v>
      </c>
      <c r="I241" s="3">
        <v>86</v>
      </c>
      <c r="J241" s="3">
        <v>8</v>
      </c>
      <c r="K241" s="3">
        <v>0</v>
      </c>
      <c r="L241" s="3">
        <v>44</v>
      </c>
      <c r="M241" s="3">
        <v>0</v>
      </c>
      <c r="N241" s="3">
        <v>0</v>
      </c>
      <c r="O241" s="3">
        <v>20</v>
      </c>
      <c r="P241" s="3">
        <v>28</v>
      </c>
      <c r="Q241" s="3">
        <v>0</v>
      </c>
      <c r="R241" s="3">
        <v>3</v>
      </c>
      <c r="S241" s="3">
        <v>0</v>
      </c>
      <c r="T241" s="3">
        <v>0</v>
      </c>
      <c r="U241" s="3">
        <v>8</v>
      </c>
      <c r="V241" s="3" t="s">
        <v>2746</v>
      </c>
      <c r="W241" s="3" t="s">
        <v>1455</v>
      </c>
      <c r="X241" s="3">
        <v>315</v>
      </c>
      <c r="Y241" s="3">
        <v>142</v>
      </c>
      <c r="Z241" s="3">
        <v>0.34603174603174602</v>
      </c>
      <c r="AA241" s="3">
        <v>0.4863013698630137</v>
      </c>
      <c r="AB241" s="3">
        <v>0.83233311589475978</v>
      </c>
      <c r="AC241" s="3" t="s">
        <v>6</v>
      </c>
      <c r="AD241" s="3" t="s">
        <v>1232</v>
      </c>
      <c r="AE241" s="3" t="s">
        <v>2216</v>
      </c>
      <c r="AF241" s="3">
        <v>36</v>
      </c>
      <c r="AG241" s="3">
        <v>1</v>
      </c>
      <c r="AH241" s="3" t="s">
        <v>2217</v>
      </c>
      <c r="AI241" s="3">
        <v>1</v>
      </c>
      <c r="AJ241" s="3">
        <v>295</v>
      </c>
      <c r="AK241" s="3">
        <v>16</v>
      </c>
      <c r="AL241" s="3">
        <v>13</v>
      </c>
      <c r="AM241" s="3">
        <v>797</v>
      </c>
      <c r="AN241" s="3">
        <v>120</v>
      </c>
      <c r="AO241" s="3">
        <v>1</v>
      </c>
      <c r="AP241" s="3">
        <v>0</v>
      </c>
      <c r="AQ241" s="3">
        <v>3601</v>
      </c>
    </row>
    <row r="242" spans="1:43" x14ac:dyDescent="0.25">
      <c r="A242" s="3" t="s">
        <v>1650</v>
      </c>
      <c r="B242" s="3">
        <v>2019</v>
      </c>
      <c r="C242" s="3">
        <v>1</v>
      </c>
      <c r="D242" s="3" t="s">
        <v>111</v>
      </c>
      <c r="E242" s="3" t="s">
        <v>41</v>
      </c>
      <c r="F242" s="3">
        <v>136</v>
      </c>
      <c r="G242" s="3">
        <v>413</v>
      </c>
      <c r="H242" s="3">
        <v>65</v>
      </c>
      <c r="I242" s="3">
        <v>108</v>
      </c>
      <c r="J242" s="3">
        <v>29</v>
      </c>
      <c r="K242" s="3">
        <v>3</v>
      </c>
      <c r="L242" s="3">
        <v>47</v>
      </c>
      <c r="M242" s="3">
        <v>7</v>
      </c>
      <c r="N242" s="3">
        <v>3</v>
      </c>
      <c r="O242" s="3">
        <v>38</v>
      </c>
      <c r="P242" s="3">
        <v>129</v>
      </c>
      <c r="Q242" s="3">
        <v>2</v>
      </c>
      <c r="R242" s="3">
        <v>3</v>
      </c>
      <c r="S242" s="3">
        <v>1</v>
      </c>
      <c r="T242" s="3">
        <v>3</v>
      </c>
      <c r="U242" s="3">
        <v>3</v>
      </c>
      <c r="V242" s="3" t="s">
        <v>2743</v>
      </c>
      <c r="W242" s="3" t="s">
        <v>1456</v>
      </c>
      <c r="X242" s="3">
        <v>458</v>
      </c>
      <c r="Y242" s="3">
        <v>194</v>
      </c>
      <c r="Z242" s="3">
        <v>0.32532751091703055</v>
      </c>
      <c r="AA242" s="3">
        <v>0.46973365617433416</v>
      </c>
      <c r="AB242" s="3">
        <v>0.79506116709136476</v>
      </c>
      <c r="AC242" s="3" t="s">
        <v>6</v>
      </c>
      <c r="AD242" s="3" t="s">
        <v>1787</v>
      </c>
      <c r="AE242" s="3" t="s">
        <v>2218</v>
      </c>
      <c r="AF242" s="3">
        <v>36</v>
      </c>
      <c r="AG242" s="3">
        <v>2</v>
      </c>
      <c r="AH242" s="3" t="s">
        <v>2218</v>
      </c>
      <c r="AI242" s="3">
        <v>1</v>
      </c>
      <c r="AJ242" s="3">
        <v>262</v>
      </c>
      <c r="AK242" s="3">
        <v>17</v>
      </c>
      <c r="AL242" s="3">
        <v>19</v>
      </c>
      <c r="AM242" s="3">
        <v>800</v>
      </c>
      <c r="AN242" s="3">
        <v>125</v>
      </c>
      <c r="AO242" s="3">
        <v>2</v>
      </c>
      <c r="AP242" s="3">
        <v>0</v>
      </c>
      <c r="AQ242" s="3">
        <v>3602</v>
      </c>
    </row>
    <row r="243" spans="1:43" x14ac:dyDescent="0.25">
      <c r="A243" s="3" t="s">
        <v>1651</v>
      </c>
      <c r="B243" s="3">
        <v>2019</v>
      </c>
      <c r="C243" s="3">
        <v>1</v>
      </c>
      <c r="D243" s="3" t="s">
        <v>111</v>
      </c>
      <c r="E243" s="3" t="s">
        <v>41</v>
      </c>
      <c r="F243" s="3">
        <v>134</v>
      </c>
      <c r="G243" s="3">
        <v>470</v>
      </c>
      <c r="H243" s="3">
        <v>110</v>
      </c>
      <c r="I243" s="3">
        <v>137</v>
      </c>
      <c r="J243" s="3">
        <v>27</v>
      </c>
      <c r="K243" s="3">
        <v>2</v>
      </c>
      <c r="L243" s="3">
        <v>104</v>
      </c>
      <c r="M243" s="3">
        <v>11</v>
      </c>
      <c r="N243" s="3">
        <v>2</v>
      </c>
      <c r="O243" s="3">
        <v>110</v>
      </c>
      <c r="P243" s="3">
        <v>120</v>
      </c>
      <c r="Q243" s="3">
        <v>14</v>
      </c>
      <c r="R243" s="3">
        <v>16</v>
      </c>
      <c r="S243" s="3">
        <v>0</v>
      </c>
      <c r="T243" s="3">
        <v>4</v>
      </c>
      <c r="U243" s="3">
        <v>5</v>
      </c>
      <c r="V243" s="3" t="s">
        <v>2741</v>
      </c>
      <c r="W243" s="3" t="s">
        <v>1456</v>
      </c>
      <c r="X243" s="3">
        <v>600</v>
      </c>
      <c r="Y243" s="3">
        <v>303</v>
      </c>
      <c r="Z243" s="3">
        <v>0.43833333333333335</v>
      </c>
      <c r="AA243" s="3">
        <v>0.64468085106382977</v>
      </c>
      <c r="AB243" s="3">
        <v>1.0830141843971632</v>
      </c>
      <c r="AC243" s="3" t="s">
        <v>26</v>
      </c>
      <c r="AD243" s="3" t="s">
        <v>762</v>
      </c>
      <c r="AE243" s="3" t="s">
        <v>2219</v>
      </c>
      <c r="AF243" s="3">
        <v>36</v>
      </c>
      <c r="AG243" s="3">
        <v>3</v>
      </c>
      <c r="AH243" s="3" t="s">
        <v>2220</v>
      </c>
      <c r="AI243" s="3">
        <v>0</v>
      </c>
      <c r="AJ243" s="3">
        <v>291</v>
      </c>
      <c r="AK243" s="3">
        <v>45</v>
      </c>
      <c r="AL243" s="3">
        <v>14</v>
      </c>
      <c r="AM243" s="3">
        <v>958</v>
      </c>
      <c r="AN243" s="3">
        <v>128</v>
      </c>
      <c r="AO243" s="3">
        <v>2</v>
      </c>
      <c r="AP243" s="3">
        <v>0</v>
      </c>
      <c r="AQ243" s="3">
        <v>3603</v>
      </c>
    </row>
    <row r="244" spans="1:43" x14ac:dyDescent="0.25">
      <c r="A244" s="3" t="s">
        <v>1649</v>
      </c>
      <c r="B244" s="3">
        <v>2019</v>
      </c>
      <c r="C244" s="3">
        <v>1</v>
      </c>
      <c r="D244" s="3" t="s">
        <v>111</v>
      </c>
      <c r="E244" s="3" t="s">
        <v>41</v>
      </c>
      <c r="F244" s="3">
        <v>152</v>
      </c>
      <c r="G244" s="3">
        <v>552</v>
      </c>
      <c r="H244" s="3">
        <v>92</v>
      </c>
      <c r="I244" s="3">
        <v>128</v>
      </c>
      <c r="J244" s="3">
        <v>29</v>
      </c>
      <c r="K244" s="3">
        <v>1</v>
      </c>
      <c r="L244" s="3">
        <v>74</v>
      </c>
      <c r="M244" s="3">
        <v>4</v>
      </c>
      <c r="N244" s="3">
        <v>1</v>
      </c>
      <c r="O244" s="3">
        <v>70</v>
      </c>
      <c r="P244" s="3">
        <v>162</v>
      </c>
      <c r="Q244" s="3">
        <v>7</v>
      </c>
      <c r="R244" s="3">
        <v>7</v>
      </c>
      <c r="S244" s="3">
        <v>0</v>
      </c>
      <c r="T244" s="3">
        <v>2</v>
      </c>
      <c r="U244" s="3">
        <v>14</v>
      </c>
      <c r="V244" s="3" t="s">
        <v>2740</v>
      </c>
      <c r="W244" s="3" t="s">
        <v>1456</v>
      </c>
      <c r="X244" s="3">
        <v>631</v>
      </c>
      <c r="Y244" s="3">
        <v>258</v>
      </c>
      <c r="Z244" s="3">
        <v>0.32488114104595878</v>
      </c>
      <c r="AA244" s="3">
        <v>0.46739130434782611</v>
      </c>
      <c r="AB244" s="3">
        <v>0.79227244539378483</v>
      </c>
      <c r="AC244" s="3" t="s">
        <v>6</v>
      </c>
      <c r="AD244" s="3" t="s">
        <v>2221</v>
      </c>
      <c r="AE244" s="3" t="s">
        <v>1838</v>
      </c>
      <c r="AF244" s="3">
        <v>36</v>
      </c>
      <c r="AG244" s="3">
        <v>4</v>
      </c>
      <c r="AH244" s="3" t="s">
        <v>1838</v>
      </c>
      <c r="AI244" s="3">
        <v>1</v>
      </c>
      <c r="AJ244" s="3">
        <v>232</v>
      </c>
      <c r="AK244" s="3">
        <v>33</v>
      </c>
      <c r="AL244" s="3">
        <v>23</v>
      </c>
      <c r="AM244" s="3">
        <v>879</v>
      </c>
      <c r="AN244" s="3">
        <v>123</v>
      </c>
      <c r="AO244" s="3">
        <v>2</v>
      </c>
      <c r="AP244" s="3">
        <v>0</v>
      </c>
      <c r="AQ244" s="3">
        <v>3604</v>
      </c>
    </row>
    <row r="245" spans="1:43" x14ac:dyDescent="0.25">
      <c r="A245" s="3" t="s">
        <v>1652</v>
      </c>
      <c r="B245" s="3">
        <v>2019</v>
      </c>
      <c r="C245" s="3">
        <v>1</v>
      </c>
      <c r="D245" s="3" t="s">
        <v>111</v>
      </c>
      <c r="E245" s="3" t="s">
        <v>41</v>
      </c>
      <c r="F245" s="3">
        <v>131</v>
      </c>
      <c r="G245" s="3">
        <v>491</v>
      </c>
      <c r="H245" s="3">
        <v>55</v>
      </c>
      <c r="I245" s="3">
        <v>120</v>
      </c>
      <c r="J245" s="3">
        <v>22</v>
      </c>
      <c r="K245" s="3">
        <v>0</v>
      </c>
      <c r="L245" s="3">
        <v>93</v>
      </c>
      <c r="M245" s="3">
        <v>3</v>
      </c>
      <c r="N245" s="3">
        <v>0</v>
      </c>
      <c r="O245" s="3">
        <v>43</v>
      </c>
      <c r="P245" s="3">
        <v>68</v>
      </c>
      <c r="Q245" s="3">
        <v>1</v>
      </c>
      <c r="R245" s="3">
        <v>3</v>
      </c>
      <c r="S245" s="3">
        <v>0</v>
      </c>
      <c r="T245" s="3">
        <v>8</v>
      </c>
      <c r="U245" s="3">
        <v>21</v>
      </c>
      <c r="V245" s="3" t="s">
        <v>2742</v>
      </c>
      <c r="W245" s="3" t="s">
        <v>1455</v>
      </c>
      <c r="X245" s="3">
        <v>545</v>
      </c>
      <c r="Y245" s="3">
        <v>211</v>
      </c>
      <c r="Z245" s="3">
        <v>0.30458715596330277</v>
      </c>
      <c r="AA245" s="3">
        <v>0.42973523421588594</v>
      </c>
      <c r="AB245" s="3">
        <v>0.73432239017918866</v>
      </c>
      <c r="AC245" s="3" t="s">
        <v>26</v>
      </c>
      <c r="AD245" s="3" t="s">
        <v>2222</v>
      </c>
      <c r="AE245" s="3" t="s">
        <v>2223</v>
      </c>
      <c r="AF245" s="3">
        <v>36</v>
      </c>
      <c r="AG245" s="3">
        <v>5</v>
      </c>
      <c r="AH245" s="3" t="s">
        <v>2224</v>
      </c>
      <c r="AI245" s="3">
        <v>0</v>
      </c>
      <c r="AJ245" s="3">
        <v>244</v>
      </c>
      <c r="AK245" s="3">
        <v>23</v>
      </c>
      <c r="AL245" s="3">
        <v>21</v>
      </c>
      <c r="AM245" s="3">
        <v>824</v>
      </c>
      <c r="AN245" s="3">
        <v>123</v>
      </c>
      <c r="AO245" s="3">
        <v>1</v>
      </c>
      <c r="AP245" s="3">
        <v>0</v>
      </c>
      <c r="AQ245" s="3">
        <v>3605</v>
      </c>
    </row>
    <row r="246" spans="1:43" x14ac:dyDescent="0.25">
      <c r="A246" s="3" t="s">
        <v>1648</v>
      </c>
      <c r="B246" s="3">
        <v>2019</v>
      </c>
      <c r="C246" s="3">
        <v>1</v>
      </c>
      <c r="D246" s="3" t="s">
        <v>111</v>
      </c>
      <c r="E246" s="3" t="s">
        <v>41</v>
      </c>
      <c r="F246" s="3">
        <v>154</v>
      </c>
      <c r="G246" s="3">
        <v>596</v>
      </c>
      <c r="H246" s="3">
        <v>83</v>
      </c>
      <c r="I246" s="3">
        <v>173</v>
      </c>
      <c r="J246" s="3">
        <v>30</v>
      </c>
      <c r="K246" s="3">
        <v>4</v>
      </c>
      <c r="L246" s="3">
        <v>49</v>
      </c>
      <c r="M246" s="3">
        <v>8</v>
      </c>
      <c r="N246" s="3">
        <v>3</v>
      </c>
      <c r="O246" s="3">
        <v>55</v>
      </c>
      <c r="P246" s="3">
        <v>64</v>
      </c>
      <c r="Q246" s="3">
        <v>2</v>
      </c>
      <c r="R246" s="3">
        <v>0</v>
      </c>
      <c r="S246" s="3">
        <v>1</v>
      </c>
      <c r="T246" s="3">
        <v>1</v>
      </c>
      <c r="U246" s="3">
        <v>8</v>
      </c>
      <c r="V246" s="3" t="s">
        <v>2739</v>
      </c>
      <c r="W246" s="3" t="s">
        <v>1455</v>
      </c>
      <c r="X246" s="3">
        <v>653</v>
      </c>
      <c r="Y246" s="3">
        <v>229</v>
      </c>
      <c r="Z246" s="3">
        <v>0.34915773353751917</v>
      </c>
      <c r="AA246" s="3">
        <v>0.38422818791946306</v>
      </c>
      <c r="AB246" s="3">
        <v>0.73338592145698223</v>
      </c>
      <c r="AC246" s="3" t="s">
        <v>26</v>
      </c>
      <c r="AD246" s="3" t="s">
        <v>795</v>
      </c>
      <c r="AE246" s="3" t="s">
        <v>2225</v>
      </c>
      <c r="AF246" s="3">
        <v>36</v>
      </c>
      <c r="AG246" s="3">
        <v>6</v>
      </c>
      <c r="AH246" s="3" t="s">
        <v>2225</v>
      </c>
      <c r="AI246" s="3">
        <v>0</v>
      </c>
      <c r="AJ246" s="3">
        <v>290</v>
      </c>
      <c r="AK246" s="3">
        <v>6</v>
      </c>
      <c r="AL246" s="3">
        <v>14</v>
      </c>
      <c r="AM246" s="3">
        <v>735</v>
      </c>
      <c r="AN246" s="3">
        <v>126</v>
      </c>
      <c r="AO246" s="3">
        <v>1</v>
      </c>
      <c r="AP246" s="3">
        <v>0</v>
      </c>
      <c r="AQ246" s="3">
        <v>3606</v>
      </c>
    </row>
    <row r="247" spans="1:43" x14ac:dyDescent="0.25">
      <c r="A247" s="3" t="s">
        <v>1742</v>
      </c>
      <c r="B247" s="3">
        <v>2019</v>
      </c>
      <c r="C247" s="3">
        <v>1</v>
      </c>
      <c r="D247" s="3" t="s">
        <v>111</v>
      </c>
      <c r="E247" s="3" t="s">
        <v>41</v>
      </c>
      <c r="F247" s="3">
        <v>63</v>
      </c>
      <c r="G247" s="3">
        <v>219</v>
      </c>
      <c r="H247" s="3">
        <v>34</v>
      </c>
      <c r="I247" s="3">
        <v>47</v>
      </c>
      <c r="J247" s="3">
        <v>8</v>
      </c>
      <c r="K247" s="3">
        <v>0</v>
      </c>
      <c r="L247" s="3">
        <v>40</v>
      </c>
      <c r="M247" s="3">
        <v>1</v>
      </c>
      <c r="N247" s="3">
        <v>1</v>
      </c>
      <c r="O247" s="3">
        <v>32</v>
      </c>
      <c r="P247" s="3">
        <v>78</v>
      </c>
      <c r="Q247" s="3">
        <v>0</v>
      </c>
      <c r="R247" s="3">
        <v>0</v>
      </c>
      <c r="S247" s="3">
        <v>0</v>
      </c>
      <c r="T247" s="3">
        <v>5</v>
      </c>
      <c r="U247" s="3">
        <v>5</v>
      </c>
      <c r="V247" s="3" t="s">
        <v>2748</v>
      </c>
      <c r="W247" s="3" t="s">
        <v>1456</v>
      </c>
      <c r="X247" s="3">
        <v>256</v>
      </c>
      <c r="Y247" s="3">
        <v>91</v>
      </c>
      <c r="Z247" s="3">
        <v>0.30859375</v>
      </c>
      <c r="AA247" s="3">
        <v>0.41552511415525112</v>
      </c>
      <c r="AB247" s="3">
        <v>0.72411886415525117</v>
      </c>
      <c r="AC247" s="3" t="s">
        <v>26</v>
      </c>
      <c r="AD247" s="3" t="s">
        <v>956</v>
      </c>
      <c r="AE247" s="3" t="s">
        <v>2226</v>
      </c>
      <c r="AF247" s="3">
        <v>36</v>
      </c>
      <c r="AG247" s="3">
        <v>7</v>
      </c>
      <c r="AH247" s="3" t="s">
        <v>2227</v>
      </c>
      <c r="AI247" s="3">
        <v>0</v>
      </c>
      <c r="AJ247" s="3">
        <v>215</v>
      </c>
      <c r="AK247" s="3">
        <v>12</v>
      </c>
      <c r="AL247" s="3">
        <v>26</v>
      </c>
      <c r="AM247" s="3">
        <v>768</v>
      </c>
      <c r="AN247" s="3">
        <v>120</v>
      </c>
      <c r="AO247" s="3">
        <v>2</v>
      </c>
      <c r="AP247" s="3">
        <v>0</v>
      </c>
      <c r="AQ247" s="3">
        <v>3607</v>
      </c>
    </row>
    <row r="248" spans="1:43" x14ac:dyDescent="0.25">
      <c r="A248" s="3" t="s">
        <v>1741</v>
      </c>
      <c r="B248" s="3">
        <v>2019</v>
      </c>
      <c r="C248" s="3">
        <v>1</v>
      </c>
      <c r="D248" s="3" t="s">
        <v>111</v>
      </c>
      <c r="E248" s="3" t="s">
        <v>41</v>
      </c>
      <c r="F248" s="3">
        <v>53</v>
      </c>
      <c r="G248" s="3">
        <v>147</v>
      </c>
      <c r="H248" s="3">
        <v>17</v>
      </c>
      <c r="I248" s="3">
        <v>31</v>
      </c>
      <c r="J248" s="3">
        <v>7</v>
      </c>
      <c r="K248" s="3">
        <v>0</v>
      </c>
      <c r="L248" s="3">
        <v>23</v>
      </c>
      <c r="M248" s="3">
        <v>0</v>
      </c>
      <c r="N248" s="3">
        <v>0</v>
      </c>
      <c r="O248" s="3">
        <v>17</v>
      </c>
      <c r="P248" s="3">
        <v>52</v>
      </c>
      <c r="Q248" s="3">
        <v>0</v>
      </c>
      <c r="R248" s="3">
        <v>0</v>
      </c>
      <c r="S248" s="3">
        <v>0</v>
      </c>
      <c r="T248" s="3">
        <v>0</v>
      </c>
      <c r="U248" s="3">
        <v>4</v>
      </c>
      <c r="V248" s="3" t="s">
        <v>2751</v>
      </c>
      <c r="W248" s="3" t="s">
        <v>1455</v>
      </c>
      <c r="X248" s="3">
        <v>164</v>
      </c>
      <c r="Y248" s="3">
        <v>62</v>
      </c>
      <c r="Z248" s="3">
        <v>0.29268292682926828</v>
      </c>
      <c r="AA248" s="3">
        <v>0.42176870748299322</v>
      </c>
      <c r="AB248" s="3">
        <v>0.71445163431226155</v>
      </c>
      <c r="AC248" s="3" t="s">
        <v>6</v>
      </c>
      <c r="AD248" s="3" t="s">
        <v>749</v>
      </c>
      <c r="AE248" s="3" t="s">
        <v>2228</v>
      </c>
      <c r="AF248" s="3">
        <v>36</v>
      </c>
      <c r="AG248" s="3">
        <v>8</v>
      </c>
      <c r="AH248" s="3" t="s">
        <v>2229</v>
      </c>
      <c r="AI248" s="3">
        <v>1</v>
      </c>
      <c r="AJ248" s="3">
        <v>211</v>
      </c>
      <c r="AK248" s="3">
        <v>8</v>
      </c>
      <c r="AL248" s="3">
        <v>26</v>
      </c>
      <c r="AM248" s="3">
        <v>749</v>
      </c>
      <c r="AN248" s="3">
        <v>120</v>
      </c>
      <c r="AO248" s="3">
        <v>1</v>
      </c>
      <c r="AP248" s="3">
        <v>0</v>
      </c>
      <c r="AQ248" s="3">
        <v>3608</v>
      </c>
    </row>
    <row r="249" spans="1:43" x14ac:dyDescent="0.25">
      <c r="A249" s="3" t="s">
        <v>1657</v>
      </c>
      <c r="B249" s="3">
        <v>2019</v>
      </c>
      <c r="C249" s="3">
        <v>1</v>
      </c>
      <c r="D249" s="3" t="s">
        <v>111</v>
      </c>
      <c r="E249" s="3" t="s">
        <v>41</v>
      </c>
      <c r="F249" s="3">
        <v>67</v>
      </c>
      <c r="G249" s="3">
        <v>191</v>
      </c>
      <c r="H249" s="3">
        <v>21</v>
      </c>
      <c r="I249" s="3">
        <v>48</v>
      </c>
      <c r="J249" s="3">
        <v>12</v>
      </c>
      <c r="K249" s="3">
        <v>0</v>
      </c>
      <c r="L249" s="3">
        <v>20</v>
      </c>
      <c r="M249" s="3">
        <v>2</v>
      </c>
      <c r="N249" s="3">
        <v>0</v>
      </c>
      <c r="O249" s="3">
        <v>16</v>
      </c>
      <c r="P249" s="3">
        <v>37</v>
      </c>
      <c r="Q249" s="3">
        <v>0</v>
      </c>
      <c r="R249" s="3">
        <v>3</v>
      </c>
      <c r="S249" s="3">
        <v>0</v>
      </c>
      <c r="T249" s="3">
        <v>1</v>
      </c>
      <c r="U249" s="3">
        <v>8</v>
      </c>
      <c r="V249" s="3" t="s">
        <v>2749</v>
      </c>
      <c r="W249" s="3" t="s">
        <v>1458</v>
      </c>
      <c r="X249" s="3">
        <v>211</v>
      </c>
      <c r="Y249" s="3">
        <v>75</v>
      </c>
      <c r="Z249" s="3">
        <v>0.31753554502369669</v>
      </c>
      <c r="AA249" s="3">
        <v>0.39267015706806285</v>
      </c>
      <c r="AB249" s="3">
        <v>0.71020570209175959</v>
      </c>
      <c r="AC249" s="3" t="s">
        <v>26</v>
      </c>
      <c r="AD249" s="3" t="s">
        <v>2230</v>
      </c>
      <c r="AE249" s="3" t="s">
        <v>719</v>
      </c>
      <c r="AF249" s="3">
        <v>36</v>
      </c>
      <c r="AG249" s="3">
        <v>9</v>
      </c>
      <c r="AH249" s="3" t="s">
        <v>2231</v>
      </c>
      <c r="AI249" s="3">
        <v>0</v>
      </c>
      <c r="AJ249" s="3">
        <v>251</v>
      </c>
      <c r="AK249" s="3">
        <v>5</v>
      </c>
      <c r="AL249" s="3">
        <v>20</v>
      </c>
      <c r="AM249" s="3">
        <v>730</v>
      </c>
      <c r="AN249" s="3">
        <v>122</v>
      </c>
      <c r="AO249" s="3">
        <v>0</v>
      </c>
      <c r="AP249" s="3">
        <v>0</v>
      </c>
      <c r="AQ249" s="3">
        <v>3609</v>
      </c>
    </row>
    <row r="250" spans="1:43" x14ac:dyDescent="0.25">
      <c r="A250" s="3" t="s">
        <v>1653</v>
      </c>
      <c r="B250" s="3">
        <v>2019</v>
      </c>
      <c r="C250" s="3">
        <v>1</v>
      </c>
      <c r="D250" s="3" t="s">
        <v>111</v>
      </c>
      <c r="E250" s="3" t="s">
        <v>41</v>
      </c>
      <c r="F250" s="3">
        <v>108</v>
      </c>
      <c r="G250" s="3">
        <v>357</v>
      </c>
      <c r="H250" s="3">
        <v>44</v>
      </c>
      <c r="I250" s="3">
        <v>85</v>
      </c>
      <c r="J250" s="3">
        <v>18</v>
      </c>
      <c r="K250" s="3">
        <v>3</v>
      </c>
      <c r="L250" s="3">
        <v>33</v>
      </c>
      <c r="M250" s="3">
        <v>2</v>
      </c>
      <c r="N250" s="3">
        <v>5</v>
      </c>
      <c r="O250" s="3">
        <v>40</v>
      </c>
      <c r="P250" s="3">
        <v>93</v>
      </c>
      <c r="Q250" s="3">
        <v>0</v>
      </c>
      <c r="R250" s="3">
        <v>5</v>
      </c>
      <c r="S250" s="3">
        <v>1</v>
      </c>
      <c r="T250" s="3">
        <v>3</v>
      </c>
      <c r="U250" s="3">
        <v>6</v>
      </c>
      <c r="V250" s="3" t="s">
        <v>2745</v>
      </c>
      <c r="W250" s="3" t="s">
        <v>1455</v>
      </c>
      <c r="X250" s="3">
        <v>406</v>
      </c>
      <c r="Y250" s="3">
        <v>130</v>
      </c>
      <c r="Z250" s="3">
        <v>0.32019704433497537</v>
      </c>
      <c r="AA250" s="3">
        <v>0.36414565826330531</v>
      </c>
      <c r="AB250" s="3">
        <v>0.68434270259828067</v>
      </c>
      <c r="AC250" s="3" t="s">
        <v>1773</v>
      </c>
      <c r="AD250" s="3" t="s">
        <v>872</v>
      </c>
      <c r="AE250" s="3" t="s">
        <v>2232</v>
      </c>
      <c r="AF250" s="3">
        <v>36</v>
      </c>
      <c r="AG250" s="3">
        <v>10</v>
      </c>
      <c r="AH250" s="3" t="s">
        <v>2232</v>
      </c>
      <c r="AI250" s="3">
        <v>0</v>
      </c>
      <c r="AJ250" s="3">
        <v>238</v>
      </c>
      <c r="AK250" s="3">
        <v>7</v>
      </c>
      <c r="AL250" s="3">
        <v>22</v>
      </c>
      <c r="AM250" s="3">
        <v>740</v>
      </c>
      <c r="AN250" s="3">
        <v>121</v>
      </c>
      <c r="AO250" s="3">
        <v>1</v>
      </c>
      <c r="AP250" s="3">
        <v>1</v>
      </c>
      <c r="AQ250" s="3">
        <v>3610</v>
      </c>
    </row>
    <row r="251" spans="1:43" x14ac:dyDescent="0.25">
      <c r="A251" s="3" t="s">
        <v>1656</v>
      </c>
      <c r="B251" s="3">
        <v>2019</v>
      </c>
      <c r="C251" s="3">
        <v>1</v>
      </c>
      <c r="D251" s="3" t="s">
        <v>111</v>
      </c>
      <c r="E251" s="3" t="s">
        <v>41</v>
      </c>
      <c r="F251" s="3">
        <v>74</v>
      </c>
      <c r="G251" s="3">
        <v>240</v>
      </c>
      <c r="H251" s="3">
        <v>28</v>
      </c>
      <c r="I251" s="3">
        <v>58</v>
      </c>
      <c r="J251" s="3">
        <v>8</v>
      </c>
      <c r="K251" s="3">
        <v>1</v>
      </c>
      <c r="L251" s="3">
        <v>30</v>
      </c>
      <c r="M251" s="3">
        <v>0</v>
      </c>
      <c r="N251" s="3">
        <v>0</v>
      </c>
      <c r="O251" s="3">
        <v>21</v>
      </c>
      <c r="P251" s="3">
        <v>39</v>
      </c>
      <c r="Q251" s="3">
        <v>0</v>
      </c>
      <c r="R251" s="3">
        <v>4</v>
      </c>
      <c r="S251" s="3">
        <v>0</v>
      </c>
      <c r="T251" s="3">
        <v>3</v>
      </c>
      <c r="U251" s="3">
        <v>15</v>
      </c>
      <c r="V251" s="3" t="s">
        <v>2747</v>
      </c>
      <c r="W251" s="3" t="s">
        <v>1458</v>
      </c>
      <c r="X251" s="3">
        <v>268</v>
      </c>
      <c r="Y251" s="3">
        <v>89</v>
      </c>
      <c r="Z251" s="3">
        <v>0.30970149253731344</v>
      </c>
      <c r="AA251" s="3">
        <v>0.37083333333333335</v>
      </c>
      <c r="AB251" s="3">
        <v>0.68053482587064673</v>
      </c>
      <c r="AC251" s="3" t="s">
        <v>26</v>
      </c>
      <c r="AD251" s="3" t="s">
        <v>2126</v>
      </c>
      <c r="AE251" s="3" t="s">
        <v>2233</v>
      </c>
      <c r="AF251" s="3">
        <v>36</v>
      </c>
      <c r="AG251" s="3">
        <v>11</v>
      </c>
      <c r="AH251" s="3" t="s">
        <v>2234</v>
      </c>
      <c r="AI251" s="3">
        <v>0</v>
      </c>
      <c r="AJ251" s="3">
        <v>242</v>
      </c>
      <c r="AK251" s="3">
        <v>7</v>
      </c>
      <c r="AL251" s="3">
        <v>22</v>
      </c>
      <c r="AM251" s="3">
        <v>740</v>
      </c>
      <c r="AN251" s="3">
        <v>120</v>
      </c>
      <c r="AO251" s="3">
        <v>0</v>
      </c>
      <c r="AP251" s="3">
        <v>0</v>
      </c>
      <c r="AQ251" s="3">
        <v>3611</v>
      </c>
    </row>
    <row r="252" spans="1:43" x14ac:dyDescent="0.25">
      <c r="A252" s="3" t="s">
        <v>1740</v>
      </c>
      <c r="B252" s="3">
        <v>2019</v>
      </c>
      <c r="C252" s="3">
        <v>1</v>
      </c>
      <c r="D252" s="3" t="s">
        <v>111</v>
      </c>
      <c r="E252" s="3" t="s">
        <v>41</v>
      </c>
      <c r="F252" s="3">
        <v>52</v>
      </c>
      <c r="G252" s="3">
        <v>151</v>
      </c>
      <c r="H252" s="3">
        <v>18</v>
      </c>
      <c r="I252" s="3">
        <v>26</v>
      </c>
      <c r="J252" s="3">
        <v>5</v>
      </c>
      <c r="K252" s="3">
        <v>0</v>
      </c>
      <c r="L252" s="3">
        <v>26</v>
      </c>
      <c r="M252" s="3">
        <v>0</v>
      </c>
      <c r="N252" s="3">
        <v>0</v>
      </c>
      <c r="O252" s="3">
        <v>17</v>
      </c>
      <c r="P252" s="3">
        <v>52</v>
      </c>
      <c r="Q252" s="3">
        <v>0</v>
      </c>
      <c r="R252" s="3">
        <v>1</v>
      </c>
      <c r="S252" s="3">
        <v>0</v>
      </c>
      <c r="T252" s="3">
        <v>1</v>
      </c>
      <c r="U252" s="3">
        <v>7</v>
      </c>
      <c r="V252" s="3" t="s">
        <v>2750</v>
      </c>
      <c r="W252" s="3" t="s">
        <v>1455</v>
      </c>
      <c r="X252" s="3">
        <v>170</v>
      </c>
      <c r="Y252" s="3">
        <v>55</v>
      </c>
      <c r="Z252" s="3">
        <v>0.25882352941176473</v>
      </c>
      <c r="AA252" s="3">
        <v>0.36423841059602646</v>
      </c>
      <c r="AB252" s="3">
        <v>0.62306194000779125</v>
      </c>
      <c r="AC252" s="3" t="s">
        <v>6</v>
      </c>
      <c r="AD252" s="3" t="s">
        <v>956</v>
      </c>
      <c r="AE252" s="3" t="s">
        <v>2235</v>
      </c>
      <c r="AF252" s="3">
        <v>36</v>
      </c>
      <c r="AG252" s="3">
        <v>12</v>
      </c>
      <c r="AH252" s="3" t="s">
        <v>2236</v>
      </c>
      <c r="AI252" s="3">
        <v>1</v>
      </c>
      <c r="AJ252" s="3">
        <v>172</v>
      </c>
      <c r="AK252" s="3">
        <v>8</v>
      </c>
      <c r="AL252" s="3">
        <v>31</v>
      </c>
      <c r="AM252" s="3">
        <v>745</v>
      </c>
      <c r="AN252" s="3">
        <v>120</v>
      </c>
      <c r="AO252" s="3">
        <v>1</v>
      </c>
      <c r="AP252" s="3">
        <v>0</v>
      </c>
      <c r="AQ252" s="3">
        <v>3612</v>
      </c>
    </row>
    <row r="253" spans="1:43" x14ac:dyDescent="0.25">
      <c r="A253" s="3" t="s">
        <v>2752</v>
      </c>
      <c r="B253" s="3">
        <v>2019</v>
      </c>
      <c r="C253" s="3">
        <v>1</v>
      </c>
      <c r="D253" s="3" t="s">
        <v>111</v>
      </c>
      <c r="E253" s="3" t="s">
        <v>41</v>
      </c>
      <c r="F253" s="3">
        <v>38</v>
      </c>
      <c r="G253" s="3">
        <v>97</v>
      </c>
      <c r="H253" s="3">
        <v>4</v>
      </c>
      <c r="I253" s="3">
        <v>12</v>
      </c>
      <c r="J253" s="3">
        <v>2</v>
      </c>
      <c r="K253" s="3">
        <v>0</v>
      </c>
      <c r="L253" s="3">
        <v>7</v>
      </c>
      <c r="M253" s="3">
        <v>0</v>
      </c>
      <c r="N253" s="3">
        <v>0</v>
      </c>
      <c r="O253" s="3">
        <v>5</v>
      </c>
      <c r="P253" s="3">
        <v>16</v>
      </c>
      <c r="Q253" s="3">
        <v>0</v>
      </c>
      <c r="R253" s="3">
        <v>2</v>
      </c>
      <c r="S253" s="3">
        <v>0</v>
      </c>
      <c r="T253" s="3">
        <v>3</v>
      </c>
      <c r="U253" s="3">
        <v>2</v>
      </c>
      <c r="V253" s="3" t="s">
        <v>2753</v>
      </c>
      <c r="W253" s="3" t="s">
        <v>1455</v>
      </c>
      <c r="X253" s="3">
        <v>107</v>
      </c>
      <c r="Y253" s="3">
        <v>14</v>
      </c>
      <c r="Z253" s="3">
        <v>0.17757009345794392</v>
      </c>
      <c r="AA253" s="3">
        <v>0.14432989690721648</v>
      </c>
      <c r="AB253" s="3">
        <v>0.32189999036516037</v>
      </c>
      <c r="AC253" s="3" t="s">
        <v>26</v>
      </c>
      <c r="AD253" s="3" t="s">
        <v>738</v>
      </c>
      <c r="AE253" s="3" t="s">
        <v>2956</v>
      </c>
      <c r="AF253" s="3">
        <v>36</v>
      </c>
      <c r="AG253" s="3">
        <v>13</v>
      </c>
      <c r="AH253" s="3" t="s">
        <v>2957</v>
      </c>
      <c r="AI253" s="3">
        <v>0</v>
      </c>
      <c r="AJ253" s="3">
        <v>124</v>
      </c>
      <c r="AK253" s="3">
        <v>0</v>
      </c>
      <c r="AL253" s="3">
        <v>35</v>
      </c>
      <c r="AM253" s="3">
        <v>705</v>
      </c>
      <c r="AN253" s="3">
        <v>120</v>
      </c>
      <c r="AO253" s="3">
        <v>1</v>
      </c>
      <c r="AP253" s="3">
        <v>0</v>
      </c>
      <c r="AQ253" s="3">
        <v>3613</v>
      </c>
    </row>
    <row r="254" spans="1:43" x14ac:dyDescent="0.25">
      <c r="A254" s="3" t="s">
        <v>1730</v>
      </c>
      <c r="B254" s="3">
        <v>2019</v>
      </c>
      <c r="C254" s="3">
        <v>1</v>
      </c>
      <c r="D254" s="3" t="s">
        <v>156</v>
      </c>
      <c r="E254" s="3" t="s">
        <v>41</v>
      </c>
      <c r="F254" s="3">
        <v>102</v>
      </c>
      <c r="G254" s="3">
        <v>415</v>
      </c>
      <c r="H254" s="3">
        <v>58</v>
      </c>
      <c r="I254" s="3">
        <v>109</v>
      </c>
      <c r="J254" s="3">
        <v>20</v>
      </c>
      <c r="K254" s="3">
        <v>10</v>
      </c>
      <c r="L254" s="3">
        <v>62</v>
      </c>
      <c r="M254" s="3">
        <v>43</v>
      </c>
      <c r="N254" s="3">
        <v>7</v>
      </c>
      <c r="O254" s="3">
        <v>19</v>
      </c>
      <c r="P254" s="3">
        <v>132</v>
      </c>
      <c r="Q254" s="3">
        <v>0</v>
      </c>
      <c r="R254" s="3">
        <v>0</v>
      </c>
      <c r="S254" s="3">
        <v>3</v>
      </c>
      <c r="T254" s="3">
        <v>6</v>
      </c>
      <c r="U254" s="3">
        <v>6</v>
      </c>
      <c r="V254" s="3" t="s">
        <v>2758</v>
      </c>
      <c r="W254" s="3" t="s">
        <v>1455</v>
      </c>
      <c r="X254" s="3">
        <v>443</v>
      </c>
      <c r="Y254" s="3">
        <v>176</v>
      </c>
      <c r="Z254" s="3">
        <v>0.28893905191873587</v>
      </c>
      <c r="AA254" s="3">
        <v>0.42409638554216866</v>
      </c>
      <c r="AB254" s="3">
        <v>0.71303543746090448</v>
      </c>
      <c r="AC254" s="3" t="s">
        <v>1773</v>
      </c>
      <c r="AD254" s="3" t="s">
        <v>2237</v>
      </c>
      <c r="AE254" s="3" t="s">
        <v>2238</v>
      </c>
      <c r="AF254" s="3">
        <v>53</v>
      </c>
      <c r="AG254" s="3">
        <v>0</v>
      </c>
      <c r="AH254" s="3" t="s">
        <v>2238</v>
      </c>
      <c r="AI254" s="3">
        <v>0</v>
      </c>
      <c r="AJ254" s="3">
        <v>263</v>
      </c>
      <c r="AK254" s="3">
        <v>9</v>
      </c>
      <c r="AL254" s="3">
        <v>18</v>
      </c>
      <c r="AM254" s="3">
        <v>754</v>
      </c>
      <c r="AN254" s="3">
        <v>150</v>
      </c>
      <c r="AO254" s="3">
        <v>1</v>
      </c>
      <c r="AP254" s="3">
        <v>1</v>
      </c>
      <c r="AQ254" s="3">
        <v>5300</v>
      </c>
    </row>
    <row r="255" spans="1:43" x14ac:dyDescent="0.25">
      <c r="A255" s="3" t="s">
        <v>1727</v>
      </c>
      <c r="B255" s="3">
        <v>2019</v>
      </c>
      <c r="C255" s="3">
        <v>1</v>
      </c>
      <c r="D255" s="3" t="s">
        <v>156</v>
      </c>
      <c r="E255" s="3" t="s">
        <v>41</v>
      </c>
      <c r="F255" s="3">
        <v>139</v>
      </c>
      <c r="G255" s="3">
        <v>523</v>
      </c>
      <c r="H255" s="3">
        <v>75</v>
      </c>
      <c r="I255" s="3">
        <v>146</v>
      </c>
      <c r="J255" s="3">
        <v>29</v>
      </c>
      <c r="K255" s="3">
        <v>10</v>
      </c>
      <c r="L255" s="3">
        <v>84</v>
      </c>
      <c r="M255" s="3">
        <v>2</v>
      </c>
      <c r="N255" s="3">
        <v>2</v>
      </c>
      <c r="O255" s="3">
        <v>55</v>
      </c>
      <c r="P255" s="3">
        <v>148</v>
      </c>
      <c r="Q255" s="3">
        <v>2</v>
      </c>
      <c r="R255" s="3">
        <v>3</v>
      </c>
      <c r="S255" s="3">
        <v>0</v>
      </c>
      <c r="T255" s="3">
        <v>5</v>
      </c>
      <c r="U255" s="3">
        <v>9</v>
      </c>
      <c r="V255" s="3" t="s">
        <v>2757</v>
      </c>
      <c r="W255" s="3" t="s">
        <v>1455</v>
      </c>
      <c r="X255" s="3">
        <v>586</v>
      </c>
      <c r="Y255" s="3">
        <v>273</v>
      </c>
      <c r="Z255" s="3">
        <v>0.34812286689419797</v>
      </c>
      <c r="AA255" s="3">
        <v>0.52198852772466542</v>
      </c>
      <c r="AB255" s="3">
        <v>0.87011139461886344</v>
      </c>
      <c r="AC255" s="3" t="s">
        <v>26</v>
      </c>
      <c r="AD255" s="3" t="s">
        <v>1830</v>
      </c>
      <c r="AE255" s="3" t="s">
        <v>1788</v>
      </c>
      <c r="AF255" s="3">
        <v>53</v>
      </c>
      <c r="AG255" s="3">
        <v>1</v>
      </c>
      <c r="AH255" s="3" t="s">
        <v>2239</v>
      </c>
      <c r="AI255" s="3">
        <v>0</v>
      </c>
      <c r="AJ255" s="3">
        <v>279</v>
      </c>
      <c r="AK255" s="3">
        <v>26</v>
      </c>
      <c r="AL255" s="3">
        <v>16</v>
      </c>
      <c r="AM255" s="3">
        <v>851</v>
      </c>
      <c r="AN255" s="3">
        <v>126</v>
      </c>
      <c r="AO255" s="3">
        <v>1</v>
      </c>
      <c r="AP255" s="3">
        <v>0</v>
      </c>
      <c r="AQ255" s="3">
        <v>5301</v>
      </c>
    </row>
    <row r="256" spans="1:43" x14ac:dyDescent="0.25">
      <c r="A256" s="3" t="s">
        <v>1725</v>
      </c>
      <c r="B256" s="3">
        <v>2019</v>
      </c>
      <c r="C256" s="3">
        <v>1</v>
      </c>
      <c r="D256" s="3" t="s">
        <v>156</v>
      </c>
      <c r="E256" s="3" t="s">
        <v>41</v>
      </c>
      <c r="F256" s="3">
        <v>162</v>
      </c>
      <c r="G256" s="3">
        <v>681</v>
      </c>
      <c r="H256" s="3">
        <v>105</v>
      </c>
      <c r="I256" s="3">
        <v>206</v>
      </c>
      <c r="J256" s="3">
        <v>41</v>
      </c>
      <c r="K256" s="3">
        <v>10</v>
      </c>
      <c r="L256" s="3">
        <v>74</v>
      </c>
      <c r="M256" s="3">
        <v>20</v>
      </c>
      <c r="N256" s="3">
        <v>10</v>
      </c>
      <c r="O256" s="3">
        <v>45</v>
      </c>
      <c r="P256" s="3">
        <v>126</v>
      </c>
      <c r="Q256" s="3">
        <v>5</v>
      </c>
      <c r="R256" s="3">
        <v>5</v>
      </c>
      <c r="S256" s="3">
        <v>0</v>
      </c>
      <c r="T256" s="3">
        <v>4</v>
      </c>
      <c r="U256" s="3">
        <v>8</v>
      </c>
      <c r="V256" s="3" t="s">
        <v>2754</v>
      </c>
      <c r="W256" s="3" t="s">
        <v>1455</v>
      </c>
      <c r="X256" s="3">
        <v>735</v>
      </c>
      <c r="Y256" s="3">
        <v>315</v>
      </c>
      <c r="Z256" s="3">
        <v>0.34829931972789113</v>
      </c>
      <c r="AA256" s="3">
        <v>0.46255506607929514</v>
      </c>
      <c r="AB256" s="3">
        <v>0.81085438580718627</v>
      </c>
      <c r="AC256" s="3" t="s">
        <v>26</v>
      </c>
      <c r="AD256" s="3" t="s">
        <v>2240</v>
      </c>
      <c r="AE256" s="3" t="s">
        <v>2241</v>
      </c>
      <c r="AF256" s="3">
        <v>53</v>
      </c>
      <c r="AG256" s="3">
        <v>2</v>
      </c>
      <c r="AH256" s="3" t="s">
        <v>2242</v>
      </c>
      <c r="AI256" s="3">
        <v>0</v>
      </c>
      <c r="AJ256" s="3">
        <v>302</v>
      </c>
      <c r="AK256" s="3">
        <v>16</v>
      </c>
      <c r="AL256" s="3">
        <v>12</v>
      </c>
      <c r="AM256" s="3">
        <v>794</v>
      </c>
      <c r="AN256" s="3">
        <v>133</v>
      </c>
      <c r="AO256" s="3">
        <v>1</v>
      </c>
      <c r="AP256" s="3">
        <v>0</v>
      </c>
      <c r="AQ256" s="3">
        <v>5302</v>
      </c>
    </row>
    <row r="257" spans="1:43" x14ac:dyDescent="0.25">
      <c r="A257" s="3" t="s">
        <v>1724</v>
      </c>
      <c r="B257" s="3">
        <v>2019</v>
      </c>
      <c r="C257" s="3">
        <v>1</v>
      </c>
      <c r="D257" s="3" t="s">
        <v>156</v>
      </c>
      <c r="E257" s="3" t="s">
        <v>41</v>
      </c>
      <c r="F257" s="3">
        <v>162</v>
      </c>
      <c r="G257" s="3">
        <v>589</v>
      </c>
      <c r="H257" s="3">
        <v>95</v>
      </c>
      <c r="I257" s="3">
        <v>156</v>
      </c>
      <c r="J257" s="3">
        <v>33</v>
      </c>
      <c r="K257" s="3">
        <v>1</v>
      </c>
      <c r="L257" s="3">
        <v>117</v>
      </c>
      <c r="M257" s="3">
        <v>3</v>
      </c>
      <c r="N257" s="3">
        <v>1</v>
      </c>
      <c r="O257" s="3">
        <v>73</v>
      </c>
      <c r="P257" s="3">
        <v>178</v>
      </c>
      <c r="Q257" s="3">
        <v>3</v>
      </c>
      <c r="R257" s="3">
        <v>10</v>
      </c>
      <c r="S257" s="3">
        <v>0</v>
      </c>
      <c r="T257" s="3">
        <v>4</v>
      </c>
      <c r="U257" s="3">
        <v>16</v>
      </c>
      <c r="V257" s="3" t="s">
        <v>2755</v>
      </c>
      <c r="W257" s="3" t="s">
        <v>1456</v>
      </c>
      <c r="X257" s="3">
        <v>676</v>
      </c>
      <c r="Y257" s="3">
        <v>335</v>
      </c>
      <c r="Z257" s="3">
        <v>0.35355029585798814</v>
      </c>
      <c r="AA257" s="3">
        <v>0.56876061120543298</v>
      </c>
      <c r="AB257" s="3">
        <v>0.92231090706342111</v>
      </c>
      <c r="AC257" s="3" t="s">
        <v>26</v>
      </c>
      <c r="AD257" s="3" t="s">
        <v>988</v>
      </c>
      <c r="AE257" s="3" t="s">
        <v>2243</v>
      </c>
      <c r="AF257" s="3">
        <v>53</v>
      </c>
      <c r="AG257" s="3">
        <v>3</v>
      </c>
      <c r="AH257" s="3" t="s">
        <v>2244</v>
      </c>
      <c r="AI257" s="3">
        <v>0</v>
      </c>
      <c r="AJ257" s="3">
        <v>265</v>
      </c>
      <c r="AK257" s="3">
        <v>48</v>
      </c>
      <c r="AL257" s="3">
        <v>18</v>
      </c>
      <c r="AM257" s="3">
        <v>965</v>
      </c>
      <c r="AN257" s="3">
        <v>122</v>
      </c>
      <c r="AO257" s="3">
        <v>2</v>
      </c>
      <c r="AP257" s="3">
        <v>0</v>
      </c>
      <c r="AQ257" s="3">
        <v>5303</v>
      </c>
    </row>
    <row r="258" spans="1:43" x14ac:dyDescent="0.25">
      <c r="A258" s="3" t="s">
        <v>1726</v>
      </c>
      <c r="B258" s="3">
        <v>2019</v>
      </c>
      <c r="C258" s="3">
        <v>1</v>
      </c>
      <c r="D258" s="3" t="s">
        <v>156</v>
      </c>
      <c r="E258" s="3" t="s">
        <v>41</v>
      </c>
      <c r="F258" s="3">
        <v>150</v>
      </c>
      <c r="G258" s="3">
        <v>556</v>
      </c>
      <c r="H258" s="3">
        <v>77</v>
      </c>
      <c r="I258" s="3">
        <v>148</v>
      </c>
      <c r="J258" s="3">
        <v>31</v>
      </c>
      <c r="K258" s="3">
        <v>1</v>
      </c>
      <c r="L258" s="3">
        <v>76</v>
      </c>
      <c r="M258" s="3">
        <v>5</v>
      </c>
      <c r="N258" s="3">
        <v>3</v>
      </c>
      <c r="O258" s="3">
        <v>51</v>
      </c>
      <c r="P258" s="3">
        <v>100</v>
      </c>
      <c r="Q258" s="3">
        <v>4</v>
      </c>
      <c r="R258" s="3">
        <v>19</v>
      </c>
      <c r="S258" s="3">
        <v>1</v>
      </c>
      <c r="T258" s="3">
        <v>6</v>
      </c>
      <c r="U258" s="3">
        <v>13</v>
      </c>
      <c r="V258" s="3" t="s">
        <v>2756</v>
      </c>
      <c r="W258" s="3" t="s">
        <v>1456</v>
      </c>
      <c r="X258" s="3">
        <v>633</v>
      </c>
      <c r="Y258" s="3">
        <v>220</v>
      </c>
      <c r="Z258" s="3">
        <v>0.34439178515007901</v>
      </c>
      <c r="AA258" s="3">
        <v>0.39568345323741005</v>
      </c>
      <c r="AB258" s="3">
        <v>0.74007523838748912</v>
      </c>
      <c r="AC258" s="3" t="s">
        <v>6</v>
      </c>
      <c r="AD258" s="3" t="s">
        <v>740</v>
      </c>
      <c r="AE258" s="3" t="s">
        <v>1960</v>
      </c>
      <c r="AF258" s="3">
        <v>53</v>
      </c>
      <c r="AG258" s="3">
        <v>4</v>
      </c>
      <c r="AH258" s="3" t="s">
        <v>2245</v>
      </c>
      <c r="AI258" s="3">
        <v>1</v>
      </c>
      <c r="AJ258" s="3">
        <v>266</v>
      </c>
      <c r="AK258" s="3">
        <v>13</v>
      </c>
      <c r="AL258" s="3">
        <v>18</v>
      </c>
      <c r="AM258" s="3">
        <v>769</v>
      </c>
      <c r="AN258" s="3">
        <v>122</v>
      </c>
      <c r="AO258" s="3">
        <v>2</v>
      </c>
      <c r="AP258" s="3">
        <v>0</v>
      </c>
      <c r="AQ258" s="3">
        <v>5304</v>
      </c>
    </row>
    <row r="259" spans="1:43" x14ac:dyDescent="0.25">
      <c r="A259" s="3" t="s">
        <v>2769</v>
      </c>
      <c r="B259" s="3">
        <v>2019</v>
      </c>
      <c r="C259" s="3">
        <v>1</v>
      </c>
      <c r="D259" s="3" t="s">
        <v>156</v>
      </c>
      <c r="E259" s="3" t="s">
        <v>41</v>
      </c>
      <c r="F259" s="3">
        <v>45</v>
      </c>
      <c r="G259" s="3">
        <v>126</v>
      </c>
      <c r="H259" s="3">
        <v>14</v>
      </c>
      <c r="I259" s="3">
        <v>30</v>
      </c>
      <c r="J259" s="3">
        <v>7</v>
      </c>
      <c r="K259" s="3">
        <v>0</v>
      </c>
      <c r="L259" s="3">
        <v>12</v>
      </c>
      <c r="M259" s="3">
        <v>0</v>
      </c>
      <c r="N259" s="3">
        <v>1</v>
      </c>
      <c r="O259" s="3">
        <v>11</v>
      </c>
      <c r="P259" s="3">
        <v>28</v>
      </c>
      <c r="Q259" s="3">
        <v>0</v>
      </c>
      <c r="R259" s="3">
        <v>3</v>
      </c>
      <c r="S259" s="3">
        <v>1</v>
      </c>
      <c r="T259" s="3">
        <v>1</v>
      </c>
      <c r="U259" s="3">
        <v>3</v>
      </c>
      <c r="V259" s="3" t="s">
        <v>2770</v>
      </c>
      <c r="W259" s="3" t="s">
        <v>1458</v>
      </c>
      <c r="X259" s="3">
        <v>142</v>
      </c>
      <c r="Y259" s="3">
        <v>46</v>
      </c>
      <c r="Z259" s="3">
        <v>0.30985915492957744</v>
      </c>
      <c r="AA259" s="3">
        <v>0.36507936507936506</v>
      </c>
      <c r="AB259" s="3">
        <v>0.6749385200089425</v>
      </c>
      <c r="AC259" s="3" t="s">
        <v>26</v>
      </c>
      <c r="AD259" s="3" t="s">
        <v>2958</v>
      </c>
      <c r="AE259" s="3" t="s">
        <v>2959</v>
      </c>
      <c r="AF259" s="3">
        <v>53</v>
      </c>
      <c r="AG259" s="3">
        <v>5</v>
      </c>
      <c r="AH259" s="3" t="s">
        <v>2960</v>
      </c>
      <c r="AI259" s="3">
        <v>0</v>
      </c>
      <c r="AJ259" s="3">
        <v>238</v>
      </c>
      <c r="AK259" s="3">
        <v>3</v>
      </c>
      <c r="AL259" s="3">
        <v>22</v>
      </c>
      <c r="AM259" s="3">
        <v>720</v>
      </c>
      <c r="AN259" s="3">
        <v>120</v>
      </c>
      <c r="AO259" s="3">
        <v>0</v>
      </c>
      <c r="AP259" s="3">
        <v>0</v>
      </c>
      <c r="AQ259" s="3">
        <v>5305</v>
      </c>
    </row>
    <row r="260" spans="1:43" x14ac:dyDescent="0.25">
      <c r="A260" s="3" t="s">
        <v>1731</v>
      </c>
      <c r="B260" s="3">
        <v>2019</v>
      </c>
      <c r="C260" s="3">
        <v>1</v>
      </c>
      <c r="D260" s="3" t="s">
        <v>156</v>
      </c>
      <c r="E260" s="3" t="s">
        <v>41</v>
      </c>
      <c r="F260" s="3">
        <v>87</v>
      </c>
      <c r="G260" s="3">
        <v>309</v>
      </c>
      <c r="H260" s="3">
        <v>24</v>
      </c>
      <c r="I260" s="3">
        <v>76</v>
      </c>
      <c r="J260" s="3">
        <v>14</v>
      </c>
      <c r="K260" s="3">
        <v>0</v>
      </c>
      <c r="L260" s="3">
        <v>40</v>
      </c>
      <c r="M260" s="3">
        <v>1</v>
      </c>
      <c r="N260" s="3">
        <v>0</v>
      </c>
      <c r="O260" s="3">
        <v>19</v>
      </c>
      <c r="P260" s="3">
        <v>67</v>
      </c>
      <c r="Q260" s="3">
        <v>1</v>
      </c>
      <c r="R260" s="3">
        <v>2</v>
      </c>
      <c r="S260" s="3">
        <v>0</v>
      </c>
      <c r="T260" s="3">
        <v>0</v>
      </c>
      <c r="U260" s="3">
        <v>14</v>
      </c>
      <c r="V260" s="3" t="s">
        <v>2761</v>
      </c>
      <c r="W260" s="3" t="s">
        <v>1455</v>
      </c>
      <c r="X260" s="3">
        <v>330</v>
      </c>
      <c r="Y260" s="3">
        <v>117</v>
      </c>
      <c r="Z260" s="3">
        <v>0.29393939393939394</v>
      </c>
      <c r="AA260" s="3">
        <v>0.37864077669902912</v>
      </c>
      <c r="AB260" s="3">
        <v>0.67258017063842312</v>
      </c>
      <c r="AC260" s="3" t="s">
        <v>26</v>
      </c>
      <c r="AD260" s="3" t="s">
        <v>2246</v>
      </c>
      <c r="AE260" s="3" t="s">
        <v>2247</v>
      </c>
      <c r="AF260" s="3">
        <v>53</v>
      </c>
      <c r="AG260" s="3">
        <v>6</v>
      </c>
      <c r="AH260" s="3" t="s">
        <v>2247</v>
      </c>
      <c r="AI260" s="3">
        <v>0</v>
      </c>
      <c r="AJ260" s="3">
        <v>246</v>
      </c>
      <c r="AK260" s="3">
        <v>9</v>
      </c>
      <c r="AL260" s="3">
        <v>21</v>
      </c>
      <c r="AM260" s="3">
        <v>750</v>
      </c>
      <c r="AN260" s="3">
        <v>121</v>
      </c>
      <c r="AO260" s="3">
        <v>1</v>
      </c>
      <c r="AP260" s="3">
        <v>0</v>
      </c>
      <c r="AQ260" s="3">
        <v>5306</v>
      </c>
    </row>
    <row r="261" spans="1:43" x14ac:dyDescent="0.25">
      <c r="A261" s="3" t="s">
        <v>1732</v>
      </c>
      <c r="B261" s="3">
        <v>2019</v>
      </c>
      <c r="C261" s="3">
        <v>1</v>
      </c>
      <c r="D261" s="3" t="s">
        <v>156</v>
      </c>
      <c r="E261" s="3" t="s">
        <v>41</v>
      </c>
      <c r="F261" s="3">
        <v>74</v>
      </c>
      <c r="G261" s="3">
        <v>238</v>
      </c>
      <c r="H261" s="3">
        <v>26</v>
      </c>
      <c r="I261" s="3">
        <v>54</v>
      </c>
      <c r="J261" s="3">
        <v>15</v>
      </c>
      <c r="K261" s="3">
        <v>0</v>
      </c>
      <c r="L261" s="3">
        <v>17</v>
      </c>
      <c r="M261" s="3">
        <v>0</v>
      </c>
      <c r="N261" s="3">
        <v>0</v>
      </c>
      <c r="O261" s="3">
        <v>17</v>
      </c>
      <c r="P261" s="3">
        <v>55</v>
      </c>
      <c r="Q261" s="3">
        <v>0</v>
      </c>
      <c r="R261" s="3">
        <v>5</v>
      </c>
      <c r="S261" s="3">
        <v>2</v>
      </c>
      <c r="T261" s="3">
        <v>1</v>
      </c>
      <c r="U261" s="3">
        <v>9</v>
      </c>
      <c r="V261" s="3" t="s">
        <v>2763</v>
      </c>
      <c r="W261" s="3" t="s">
        <v>1458</v>
      </c>
      <c r="X261" s="3">
        <v>263</v>
      </c>
      <c r="Y261" s="3">
        <v>87</v>
      </c>
      <c r="Z261" s="3">
        <v>0.28897338403041822</v>
      </c>
      <c r="AA261" s="3">
        <v>0.36554621848739494</v>
      </c>
      <c r="AB261" s="3">
        <v>0.65451960251781316</v>
      </c>
      <c r="AC261" s="3" t="s">
        <v>26</v>
      </c>
      <c r="AD261" s="3" t="s">
        <v>1092</v>
      </c>
      <c r="AE261" s="3" t="s">
        <v>2248</v>
      </c>
      <c r="AF261" s="3">
        <v>53</v>
      </c>
      <c r="AG261" s="3">
        <v>7</v>
      </c>
      <c r="AH261" s="3" t="s">
        <v>2249</v>
      </c>
      <c r="AI261" s="3">
        <v>0</v>
      </c>
      <c r="AJ261" s="3">
        <v>227</v>
      </c>
      <c r="AK261" s="3">
        <v>6</v>
      </c>
      <c r="AL261" s="3">
        <v>24</v>
      </c>
      <c r="AM261" s="3">
        <v>735</v>
      </c>
      <c r="AN261" s="3">
        <v>120</v>
      </c>
      <c r="AO261" s="3">
        <v>0</v>
      </c>
      <c r="AP261" s="3">
        <v>0</v>
      </c>
      <c r="AQ261" s="3">
        <v>5307</v>
      </c>
    </row>
    <row r="262" spans="1:43" x14ac:dyDescent="0.25">
      <c r="A262" s="3" t="s">
        <v>1728</v>
      </c>
      <c r="B262" s="3">
        <v>2019</v>
      </c>
      <c r="C262" s="3">
        <v>1</v>
      </c>
      <c r="D262" s="3" t="s">
        <v>156</v>
      </c>
      <c r="E262" s="3" t="s">
        <v>41</v>
      </c>
      <c r="F262" s="3">
        <v>105</v>
      </c>
      <c r="G262" s="3">
        <v>328</v>
      </c>
      <c r="H262" s="3">
        <v>32</v>
      </c>
      <c r="I262" s="3">
        <v>64</v>
      </c>
      <c r="J262" s="3">
        <v>13</v>
      </c>
      <c r="K262" s="3">
        <v>1</v>
      </c>
      <c r="L262" s="3">
        <v>38</v>
      </c>
      <c r="M262" s="3">
        <v>0</v>
      </c>
      <c r="N262" s="3">
        <v>1</v>
      </c>
      <c r="O262" s="3">
        <v>39</v>
      </c>
      <c r="P262" s="3">
        <v>99</v>
      </c>
      <c r="Q262" s="3">
        <v>1</v>
      </c>
      <c r="R262" s="3">
        <v>1</v>
      </c>
      <c r="S262" s="3">
        <v>0</v>
      </c>
      <c r="T262" s="3">
        <v>2</v>
      </c>
      <c r="U262" s="3">
        <v>7</v>
      </c>
      <c r="V262" s="3" t="s">
        <v>2760</v>
      </c>
      <c r="W262" s="3" t="s">
        <v>1455</v>
      </c>
      <c r="X262" s="3">
        <v>370</v>
      </c>
      <c r="Y262" s="3">
        <v>121</v>
      </c>
      <c r="Z262" s="3">
        <v>0.2810810810810811</v>
      </c>
      <c r="AA262" s="3">
        <v>0.36890243902439024</v>
      </c>
      <c r="AB262" s="3">
        <v>0.64998352010547134</v>
      </c>
      <c r="AC262" s="3" t="s">
        <v>6</v>
      </c>
      <c r="AD262" s="3" t="s">
        <v>716</v>
      </c>
      <c r="AE262" s="3" t="s">
        <v>2250</v>
      </c>
      <c r="AF262" s="3">
        <v>53</v>
      </c>
      <c r="AG262" s="3">
        <v>8</v>
      </c>
      <c r="AH262" s="3" t="s">
        <v>2250</v>
      </c>
      <c r="AI262" s="3">
        <v>1</v>
      </c>
      <c r="AJ262" s="3">
        <v>195</v>
      </c>
      <c r="AK262" s="3">
        <v>14</v>
      </c>
      <c r="AL262" s="3">
        <v>28</v>
      </c>
      <c r="AM262" s="3">
        <v>774</v>
      </c>
      <c r="AN262" s="3">
        <v>120</v>
      </c>
      <c r="AO262" s="3">
        <v>1</v>
      </c>
      <c r="AP262" s="3">
        <v>0</v>
      </c>
      <c r="AQ262" s="3">
        <v>5308</v>
      </c>
    </row>
    <row r="263" spans="1:43" x14ac:dyDescent="0.25">
      <c r="A263" s="3" t="s">
        <v>1729</v>
      </c>
      <c r="B263" s="3">
        <v>2019</v>
      </c>
      <c r="C263" s="3">
        <v>1</v>
      </c>
      <c r="D263" s="3" t="s">
        <v>156</v>
      </c>
      <c r="E263" s="3" t="s">
        <v>41</v>
      </c>
      <c r="F263" s="3">
        <v>103</v>
      </c>
      <c r="G263" s="3">
        <v>379</v>
      </c>
      <c r="H263" s="3">
        <v>44</v>
      </c>
      <c r="I263" s="3">
        <v>91</v>
      </c>
      <c r="J263" s="3">
        <v>22</v>
      </c>
      <c r="K263" s="3">
        <v>2</v>
      </c>
      <c r="L263" s="3">
        <v>30</v>
      </c>
      <c r="M263" s="3">
        <v>1</v>
      </c>
      <c r="N263" s="3">
        <v>1</v>
      </c>
      <c r="O263" s="3">
        <v>18</v>
      </c>
      <c r="P263" s="3">
        <v>51</v>
      </c>
      <c r="Q263" s="3">
        <v>0</v>
      </c>
      <c r="R263" s="3">
        <v>1</v>
      </c>
      <c r="S263" s="3">
        <v>4</v>
      </c>
      <c r="T263" s="3">
        <v>0</v>
      </c>
      <c r="U263" s="3">
        <v>5</v>
      </c>
      <c r="V263" s="3" t="s">
        <v>2759</v>
      </c>
      <c r="W263" s="3" t="s">
        <v>1455</v>
      </c>
      <c r="X263" s="3">
        <v>402</v>
      </c>
      <c r="Y263" s="3">
        <v>123</v>
      </c>
      <c r="Z263" s="3">
        <v>0.27363184079601988</v>
      </c>
      <c r="AA263" s="3">
        <v>0.32453825857519791</v>
      </c>
      <c r="AB263" s="3">
        <v>0.59817009937121779</v>
      </c>
      <c r="AC263" s="3" t="s">
        <v>6</v>
      </c>
      <c r="AD263" s="3" t="s">
        <v>2251</v>
      </c>
      <c r="AE263" s="3" t="s">
        <v>755</v>
      </c>
      <c r="AF263" s="3">
        <v>53</v>
      </c>
      <c r="AG263" s="3">
        <v>9</v>
      </c>
      <c r="AH263" s="3" t="s">
        <v>2252</v>
      </c>
      <c r="AI263" s="3">
        <v>1</v>
      </c>
      <c r="AJ263" s="3">
        <v>240</v>
      </c>
      <c r="AK263" s="3">
        <v>2</v>
      </c>
      <c r="AL263" s="3">
        <v>22</v>
      </c>
      <c r="AM263" s="3">
        <v>715</v>
      </c>
      <c r="AN263" s="3">
        <v>122</v>
      </c>
      <c r="AO263" s="3">
        <v>1</v>
      </c>
      <c r="AP263" s="3">
        <v>0</v>
      </c>
      <c r="AQ263" s="3">
        <v>5309</v>
      </c>
    </row>
    <row r="264" spans="1:43" x14ac:dyDescent="0.25">
      <c r="A264" s="3" t="s">
        <v>1733</v>
      </c>
      <c r="B264" s="3">
        <v>2019</v>
      </c>
      <c r="C264" s="3">
        <v>1</v>
      </c>
      <c r="D264" s="3" t="s">
        <v>156</v>
      </c>
      <c r="E264" s="3" t="s">
        <v>41</v>
      </c>
      <c r="F264" s="3">
        <v>56</v>
      </c>
      <c r="G264" s="3">
        <v>186</v>
      </c>
      <c r="H264" s="3">
        <v>26</v>
      </c>
      <c r="I264" s="3">
        <v>40</v>
      </c>
      <c r="J264" s="3">
        <v>7</v>
      </c>
      <c r="K264" s="3">
        <v>0</v>
      </c>
      <c r="L264" s="3">
        <v>12</v>
      </c>
      <c r="M264" s="3">
        <v>2</v>
      </c>
      <c r="N264" s="3">
        <v>0</v>
      </c>
      <c r="O264" s="3">
        <v>9</v>
      </c>
      <c r="P264" s="3">
        <v>56</v>
      </c>
      <c r="Q264" s="3">
        <v>0</v>
      </c>
      <c r="R264" s="3">
        <v>1</v>
      </c>
      <c r="S264" s="3">
        <v>1</v>
      </c>
      <c r="T264" s="3">
        <v>0</v>
      </c>
      <c r="U264" s="3">
        <v>4</v>
      </c>
      <c r="V264" s="3" t="s">
        <v>2764</v>
      </c>
      <c r="W264" s="3" t="s">
        <v>1456</v>
      </c>
      <c r="X264" s="3">
        <v>197</v>
      </c>
      <c r="Y264" s="3">
        <v>59</v>
      </c>
      <c r="Z264" s="3">
        <v>0.25380710659898476</v>
      </c>
      <c r="AA264" s="3">
        <v>0.31720430107526881</v>
      </c>
      <c r="AB264" s="3">
        <v>0.57101140767425362</v>
      </c>
      <c r="AC264" s="3" t="s">
        <v>26</v>
      </c>
      <c r="AD264" s="3" t="s">
        <v>2253</v>
      </c>
      <c r="AE264" s="3" t="s">
        <v>1988</v>
      </c>
      <c r="AF264" s="3">
        <v>53</v>
      </c>
      <c r="AG264" s="3">
        <v>10</v>
      </c>
      <c r="AH264" s="3" t="s">
        <v>1988</v>
      </c>
      <c r="AI264" s="3">
        <v>0</v>
      </c>
      <c r="AJ264" s="3">
        <v>215</v>
      </c>
      <c r="AK264" s="3">
        <v>4</v>
      </c>
      <c r="AL264" s="3">
        <v>26</v>
      </c>
      <c r="AM264" s="3">
        <v>725</v>
      </c>
      <c r="AN264" s="3">
        <v>122</v>
      </c>
      <c r="AO264" s="3">
        <v>2</v>
      </c>
      <c r="AP264" s="3">
        <v>0</v>
      </c>
      <c r="AQ264" s="3">
        <v>5310</v>
      </c>
    </row>
    <row r="265" spans="1:43" x14ac:dyDescent="0.25">
      <c r="A265" s="3" t="s">
        <v>2765</v>
      </c>
      <c r="B265" s="3">
        <v>2019</v>
      </c>
      <c r="C265" s="3">
        <v>1</v>
      </c>
      <c r="D265" s="3" t="s">
        <v>156</v>
      </c>
      <c r="E265" s="3" t="s">
        <v>41</v>
      </c>
      <c r="F265" s="3">
        <v>42</v>
      </c>
      <c r="G265" s="3">
        <v>133</v>
      </c>
      <c r="H265" s="3">
        <v>7</v>
      </c>
      <c r="I265" s="3">
        <v>28</v>
      </c>
      <c r="J265" s="3">
        <v>7</v>
      </c>
      <c r="K265" s="3">
        <v>0</v>
      </c>
      <c r="L265" s="3">
        <v>15</v>
      </c>
      <c r="M265" s="3">
        <v>0</v>
      </c>
      <c r="N265" s="3">
        <v>1</v>
      </c>
      <c r="O265" s="3">
        <v>10</v>
      </c>
      <c r="P265" s="3">
        <v>44</v>
      </c>
      <c r="Q265" s="3">
        <v>0</v>
      </c>
      <c r="R265" s="3">
        <v>0</v>
      </c>
      <c r="S265" s="3">
        <v>1</v>
      </c>
      <c r="T265" s="3">
        <v>4</v>
      </c>
      <c r="U265" s="3">
        <v>4</v>
      </c>
      <c r="V265" s="3" t="s">
        <v>2766</v>
      </c>
      <c r="W265" s="3" t="s">
        <v>1458</v>
      </c>
      <c r="X265" s="3">
        <v>148</v>
      </c>
      <c r="Y265" s="3">
        <v>38</v>
      </c>
      <c r="Z265" s="3">
        <v>0.25675675675675674</v>
      </c>
      <c r="AA265" s="3">
        <v>0.2857142857142857</v>
      </c>
      <c r="AB265" s="3">
        <v>0.54247104247104239</v>
      </c>
      <c r="AC265" s="3" t="s">
        <v>6</v>
      </c>
      <c r="AD265" s="3" t="s">
        <v>2961</v>
      </c>
      <c r="AE265" s="3" t="s">
        <v>2962</v>
      </c>
      <c r="AF265" s="3">
        <v>53</v>
      </c>
      <c r="AG265" s="3">
        <v>11</v>
      </c>
      <c r="AH265" s="3" t="s">
        <v>2962</v>
      </c>
      <c r="AI265" s="3">
        <v>1</v>
      </c>
      <c r="AJ265" s="3">
        <v>211</v>
      </c>
      <c r="AK265" s="3">
        <v>1</v>
      </c>
      <c r="AL265" s="3">
        <v>26</v>
      </c>
      <c r="AM265" s="3">
        <v>710</v>
      </c>
      <c r="AN265" s="3">
        <v>120</v>
      </c>
      <c r="AO265" s="3">
        <v>0</v>
      </c>
      <c r="AP265" s="3">
        <v>0</v>
      </c>
      <c r="AQ265" s="3">
        <v>5311</v>
      </c>
    </row>
    <row r="266" spans="1:43" x14ac:dyDescent="0.25">
      <c r="A266" s="3" t="s">
        <v>1472</v>
      </c>
      <c r="B266" s="3">
        <v>2019</v>
      </c>
      <c r="C266" s="3">
        <v>1</v>
      </c>
      <c r="D266" s="3" t="s">
        <v>156</v>
      </c>
      <c r="E266" s="3" t="s">
        <v>41</v>
      </c>
      <c r="F266" s="3">
        <v>93</v>
      </c>
      <c r="G266" s="3">
        <v>275</v>
      </c>
      <c r="H266" s="3">
        <v>32</v>
      </c>
      <c r="I266" s="3">
        <v>58</v>
      </c>
      <c r="J266" s="3">
        <v>12</v>
      </c>
      <c r="K266" s="3">
        <v>2</v>
      </c>
      <c r="L266" s="3">
        <v>12</v>
      </c>
      <c r="M266" s="3">
        <v>18</v>
      </c>
      <c r="N266" s="3">
        <v>5</v>
      </c>
      <c r="O266" s="3">
        <v>25</v>
      </c>
      <c r="P266" s="3">
        <v>74</v>
      </c>
      <c r="Q266" s="3">
        <v>0</v>
      </c>
      <c r="R266" s="3">
        <v>0</v>
      </c>
      <c r="S266" s="3">
        <v>3</v>
      </c>
      <c r="T266" s="3">
        <v>2</v>
      </c>
      <c r="U266" s="3">
        <v>1</v>
      </c>
      <c r="V266" s="3" t="s">
        <v>2762</v>
      </c>
      <c r="W266" s="3" t="s">
        <v>1456</v>
      </c>
      <c r="X266" s="3">
        <v>305</v>
      </c>
      <c r="Y266" s="3">
        <v>74</v>
      </c>
      <c r="Z266" s="3">
        <v>0.27213114754098361</v>
      </c>
      <c r="AA266" s="3">
        <v>0.2690909090909091</v>
      </c>
      <c r="AB266" s="3">
        <v>0.54122205663189271</v>
      </c>
      <c r="AC266" s="3" t="s">
        <v>1773</v>
      </c>
      <c r="AD266" s="3" t="s">
        <v>1820</v>
      </c>
      <c r="AE266" s="3" t="s">
        <v>2254</v>
      </c>
      <c r="AF266" s="3">
        <v>53</v>
      </c>
      <c r="AG266" s="3">
        <v>12</v>
      </c>
      <c r="AH266" s="3" t="s">
        <v>2254</v>
      </c>
      <c r="AI266" s="3">
        <v>0</v>
      </c>
      <c r="AJ266" s="3">
        <v>211</v>
      </c>
      <c r="AK266" s="3">
        <v>0</v>
      </c>
      <c r="AL266" s="3">
        <v>26</v>
      </c>
      <c r="AM266" s="3">
        <v>705</v>
      </c>
      <c r="AN266" s="3">
        <v>131</v>
      </c>
      <c r="AO266" s="3">
        <v>2</v>
      </c>
      <c r="AP266" s="3">
        <v>1</v>
      </c>
      <c r="AQ266" s="3">
        <v>5312</v>
      </c>
    </row>
    <row r="267" spans="1:43" x14ac:dyDescent="0.25">
      <c r="A267" s="3" t="s">
        <v>2767</v>
      </c>
      <c r="B267" s="3">
        <v>2019</v>
      </c>
      <c r="C267" s="3">
        <v>1</v>
      </c>
      <c r="D267" s="3" t="s">
        <v>156</v>
      </c>
      <c r="E267" s="3" t="s">
        <v>41</v>
      </c>
      <c r="F267" s="3">
        <v>41</v>
      </c>
      <c r="G267" s="3">
        <v>135</v>
      </c>
      <c r="H267" s="3">
        <v>9</v>
      </c>
      <c r="I267" s="3">
        <v>18</v>
      </c>
      <c r="J267" s="3">
        <v>4</v>
      </c>
      <c r="K267" s="3">
        <v>1</v>
      </c>
      <c r="L267" s="3">
        <v>9</v>
      </c>
      <c r="M267" s="3">
        <v>4</v>
      </c>
      <c r="N267" s="3">
        <v>1</v>
      </c>
      <c r="O267" s="3">
        <v>8</v>
      </c>
      <c r="P267" s="3">
        <v>55</v>
      </c>
      <c r="Q267" s="3">
        <v>0</v>
      </c>
      <c r="R267" s="3">
        <v>2</v>
      </c>
      <c r="S267" s="3">
        <v>0</v>
      </c>
      <c r="T267" s="3">
        <v>0</v>
      </c>
      <c r="U267" s="3">
        <v>1</v>
      </c>
      <c r="V267" s="3" t="s">
        <v>2768</v>
      </c>
      <c r="W267" s="3" t="s">
        <v>1455</v>
      </c>
      <c r="X267" s="3">
        <v>145</v>
      </c>
      <c r="Y267" s="3">
        <v>30</v>
      </c>
      <c r="Z267" s="3">
        <v>0.19310344827586207</v>
      </c>
      <c r="AA267" s="3">
        <v>0.22222222222222221</v>
      </c>
      <c r="AB267" s="3">
        <v>0.41532567049808428</v>
      </c>
      <c r="AC267" s="3" t="s">
        <v>26</v>
      </c>
      <c r="AD267" s="3" t="s">
        <v>812</v>
      </c>
      <c r="AE267" s="3" t="s">
        <v>2963</v>
      </c>
      <c r="AF267" s="3">
        <v>53</v>
      </c>
      <c r="AG267" s="3">
        <v>13</v>
      </c>
      <c r="AH267" s="3" t="s">
        <v>2964</v>
      </c>
      <c r="AI267" s="3">
        <v>0</v>
      </c>
      <c r="AJ267" s="3">
        <v>133</v>
      </c>
      <c r="AK267" s="3">
        <v>2</v>
      </c>
      <c r="AL267" s="3">
        <v>35</v>
      </c>
      <c r="AM267" s="3">
        <v>715</v>
      </c>
      <c r="AN267" s="3">
        <v>123</v>
      </c>
      <c r="AO267" s="3">
        <v>1</v>
      </c>
      <c r="AP267" s="3">
        <v>0</v>
      </c>
      <c r="AQ267" s="3">
        <v>5313</v>
      </c>
    </row>
    <row r="268" spans="1:43" x14ac:dyDescent="0.25">
      <c r="A268" s="3" t="s">
        <v>1383</v>
      </c>
      <c r="B268" s="3">
        <v>2019</v>
      </c>
      <c r="C268" s="3">
        <v>1</v>
      </c>
      <c r="D268" s="3" t="s">
        <v>40</v>
      </c>
      <c r="E268" s="3" t="s">
        <v>41</v>
      </c>
      <c r="F268" s="3">
        <v>120</v>
      </c>
      <c r="G268" s="3">
        <v>292</v>
      </c>
      <c r="H268" s="3">
        <v>46</v>
      </c>
      <c r="I268" s="3">
        <v>68</v>
      </c>
      <c r="J268" s="3">
        <v>16</v>
      </c>
      <c r="K268" s="3">
        <v>3</v>
      </c>
      <c r="L268" s="3">
        <v>34</v>
      </c>
      <c r="M268" s="3">
        <v>10</v>
      </c>
      <c r="N268" s="3">
        <v>3</v>
      </c>
      <c r="O268" s="3">
        <v>17</v>
      </c>
      <c r="P268" s="3">
        <v>95</v>
      </c>
      <c r="Q268" s="3">
        <v>0</v>
      </c>
      <c r="R268" s="3">
        <v>6</v>
      </c>
      <c r="S268" s="3">
        <v>3</v>
      </c>
      <c r="T268" s="3">
        <v>0</v>
      </c>
      <c r="U268" s="3">
        <v>6</v>
      </c>
      <c r="V268" s="3" t="s">
        <v>2780</v>
      </c>
      <c r="W268" s="3" t="s">
        <v>1456</v>
      </c>
      <c r="X268" s="3">
        <v>318</v>
      </c>
      <c r="Y268" s="3">
        <v>120</v>
      </c>
      <c r="Z268" s="3">
        <v>0.28616352201257861</v>
      </c>
      <c r="AA268" s="3">
        <v>0.41095890410958902</v>
      </c>
      <c r="AB268" s="3">
        <v>0.69712242612216757</v>
      </c>
      <c r="AC268" s="3" t="s">
        <v>26</v>
      </c>
      <c r="AD268" s="3" t="s">
        <v>1089</v>
      </c>
      <c r="AE268" s="3" t="s">
        <v>2255</v>
      </c>
      <c r="AF268" s="3">
        <v>42</v>
      </c>
      <c r="AG268" s="3">
        <v>0</v>
      </c>
      <c r="AH268" s="3" t="s">
        <v>2256</v>
      </c>
      <c r="AI268" s="3">
        <v>0</v>
      </c>
      <c r="AJ268" s="3">
        <v>233</v>
      </c>
      <c r="AK268" s="3">
        <v>10</v>
      </c>
      <c r="AL268" s="3">
        <v>23</v>
      </c>
      <c r="AM268" s="3">
        <v>757</v>
      </c>
      <c r="AN268" s="3">
        <v>127</v>
      </c>
      <c r="AO268" s="3">
        <v>2</v>
      </c>
      <c r="AP268" s="3">
        <v>0</v>
      </c>
      <c r="AQ268" s="3">
        <v>4200</v>
      </c>
    </row>
    <row r="269" spans="1:43" x14ac:dyDescent="0.25">
      <c r="A269" s="3" t="s">
        <v>1385</v>
      </c>
      <c r="B269" s="3">
        <v>2019</v>
      </c>
      <c r="C269" s="3">
        <v>1</v>
      </c>
      <c r="D269" s="3" t="s">
        <v>40</v>
      </c>
      <c r="E269" s="3" t="s">
        <v>41</v>
      </c>
      <c r="F269" s="3">
        <v>87</v>
      </c>
      <c r="G269" s="3">
        <v>313</v>
      </c>
      <c r="H269" s="3">
        <v>58</v>
      </c>
      <c r="I269" s="3">
        <v>98</v>
      </c>
      <c r="J269" s="3">
        <v>26</v>
      </c>
      <c r="K269" s="3">
        <v>0</v>
      </c>
      <c r="L269" s="3">
        <v>78</v>
      </c>
      <c r="M269" s="3">
        <v>0</v>
      </c>
      <c r="N269" s="3">
        <v>0</v>
      </c>
      <c r="O269" s="3">
        <v>52</v>
      </c>
      <c r="P269" s="3">
        <v>94</v>
      </c>
      <c r="Q269" s="3">
        <v>4</v>
      </c>
      <c r="R269" s="3">
        <v>2</v>
      </c>
      <c r="S269" s="3">
        <v>0</v>
      </c>
      <c r="T269" s="3">
        <v>2</v>
      </c>
      <c r="U269" s="3">
        <v>9</v>
      </c>
      <c r="V269" s="3" t="s">
        <v>2778</v>
      </c>
      <c r="W269" s="3" t="s">
        <v>1456</v>
      </c>
      <c r="X269" s="3">
        <v>369</v>
      </c>
      <c r="Y269" s="3">
        <v>205</v>
      </c>
      <c r="Z269" s="3">
        <v>0.41192411924119243</v>
      </c>
      <c r="AA269" s="3">
        <v>0.65495207667731625</v>
      </c>
      <c r="AB269" s="3">
        <v>1.0668761959185087</v>
      </c>
      <c r="AC269" s="3" t="s">
        <v>6</v>
      </c>
      <c r="AD269" s="3" t="s">
        <v>2257</v>
      </c>
      <c r="AE269" s="3" t="s">
        <v>1182</v>
      </c>
      <c r="AF269" s="3">
        <v>42</v>
      </c>
      <c r="AG269" s="3">
        <v>1</v>
      </c>
      <c r="AH269" s="3" t="s">
        <v>1182</v>
      </c>
      <c r="AI269" s="3">
        <v>1</v>
      </c>
      <c r="AJ269" s="3">
        <v>313</v>
      </c>
      <c r="AK269" s="3">
        <v>27</v>
      </c>
      <c r="AL269" s="3">
        <v>9</v>
      </c>
      <c r="AM269" s="3">
        <v>870</v>
      </c>
      <c r="AN269" s="3">
        <v>120</v>
      </c>
      <c r="AO269" s="3">
        <v>2</v>
      </c>
      <c r="AP269" s="3">
        <v>0</v>
      </c>
      <c r="AQ269" s="3">
        <v>4201</v>
      </c>
    </row>
    <row r="270" spans="1:43" x14ac:dyDescent="0.25">
      <c r="A270" s="3" t="s">
        <v>1382</v>
      </c>
      <c r="B270" s="3">
        <v>2019</v>
      </c>
      <c r="C270" s="3">
        <v>1</v>
      </c>
      <c r="D270" s="3" t="s">
        <v>40</v>
      </c>
      <c r="E270" s="3" t="s">
        <v>41</v>
      </c>
      <c r="F270" s="3">
        <v>122</v>
      </c>
      <c r="G270" s="3">
        <v>479</v>
      </c>
      <c r="H270" s="3">
        <v>96</v>
      </c>
      <c r="I270" s="3">
        <v>140</v>
      </c>
      <c r="J270" s="3">
        <v>20</v>
      </c>
      <c r="K270" s="3">
        <v>3</v>
      </c>
      <c r="L270" s="3">
        <v>96</v>
      </c>
      <c r="M270" s="3">
        <v>6</v>
      </c>
      <c r="N270" s="3">
        <v>2</v>
      </c>
      <c r="O270" s="3">
        <v>67</v>
      </c>
      <c r="P270" s="3">
        <v>113</v>
      </c>
      <c r="Q270" s="3">
        <v>1</v>
      </c>
      <c r="R270" s="3">
        <v>6</v>
      </c>
      <c r="S270" s="3">
        <v>0</v>
      </c>
      <c r="T270" s="3">
        <v>4</v>
      </c>
      <c r="U270" s="3">
        <v>12</v>
      </c>
      <c r="V270" s="3" t="s">
        <v>2774</v>
      </c>
      <c r="W270" s="3" t="s">
        <v>1456</v>
      </c>
      <c r="X270" s="3">
        <v>556</v>
      </c>
      <c r="Y270" s="3">
        <v>283</v>
      </c>
      <c r="Z270" s="3">
        <v>0.38309352517985612</v>
      </c>
      <c r="AA270" s="3">
        <v>0.59081419624217124</v>
      </c>
      <c r="AB270" s="3">
        <v>0.97390772142202731</v>
      </c>
      <c r="AC270" s="3" t="s">
        <v>26</v>
      </c>
      <c r="AD270" s="3" t="s">
        <v>2258</v>
      </c>
      <c r="AE270" s="3" t="s">
        <v>2259</v>
      </c>
      <c r="AF270" s="3">
        <v>42</v>
      </c>
      <c r="AG270" s="3">
        <v>2</v>
      </c>
      <c r="AH270" s="3" t="s">
        <v>2259</v>
      </c>
      <c r="AI270" s="3">
        <v>0</v>
      </c>
      <c r="AJ270" s="3">
        <v>292</v>
      </c>
      <c r="AK270" s="3">
        <v>39</v>
      </c>
      <c r="AL270" s="3">
        <v>13</v>
      </c>
      <c r="AM270" s="3">
        <v>923</v>
      </c>
      <c r="AN270" s="3">
        <v>125</v>
      </c>
      <c r="AO270" s="3">
        <v>2</v>
      </c>
      <c r="AP270" s="3">
        <v>0</v>
      </c>
      <c r="AQ270" s="3">
        <v>4202</v>
      </c>
    </row>
    <row r="271" spans="1:43" x14ac:dyDescent="0.25">
      <c r="A271" s="3" t="s">
        <v>1377</v>
      </c>
      <c r="B271" s="3">
        <v>2019</v>
      </c>
      <c r="C271" s="3">
        <v>1</v>
      </c>
      <c r="D271" s="3" t="s">
        <v>40</v>
      </c>
      <c r="E271" s="3" t="s">
        <v>41</v>
      </c>
      <c r="F271" s="3">
        <v>156</v>
      </c>
      <c r="G271" s="3">
        <v>554</v>
      </c>
      <c r="H271" s="3">
        <v>122</v>
      </c>
      <c r="I271" s="3">
        <v>164</v>
      </c>
      <c r="J271" s="3">
        <v>37</v>
      </c>
      <c r="K271" s="3">
        <v>2</v>
      </c>
      <c r="L271" s="3">
        <v>112</v>
      </c>
      <c r="M271" s="3">
        <v>5</v>
      </c>
      <c r="N271" s="3">
        <v>1</v>
      </c>
      <c r="O271" s="3">
        <v>119</v>
      </c>
      <c r="P271" s="3">
        <v>83</v>
      </c>
      <c r="Q271" s="3">
        <v>2</v>
      </c>
      <c r="R271" s="3">
        <v>9</v>
      </c>
      <c r="S271" s="3">
        <v>0</v>
      </c>
      <c r="T271" s="3">
        <v>8</v>
      </c>
      <c r="U271" s="3">
        <v>9</v>
      </c>
      <c r="V271" s="3" t="s">
        <v>2771</v>
      </c>
      <c r="W271" s="3" t="s">
        <v>1455</v>
      </c>
      <c r="X271" s="3">
        <v>690</v>
      </c>
      <c r="Y271" s="3">
        <v>328</v>
      </c>
      <c r="Z271" s="3">
        <v>0.42318840579710143</v>
      </c>
      <c r="AA271" s="3">
        <v>0.59205776173285196</v>
      </c>
      <c r="AB271" s="3">
        <v>1.0152461675299533</v>
      </c>
      <c r="AC271" s="3" t="s">
        <v>26</v>
      </c>
      <c r="AD271" s="3" t="s">
        <v>740</v>
      </c>
      <c r="AE271" s="3" t="s">
        <v>2260</v>
      </c>
      <c r="AF271" s="3">
        <v>42</v>
      </c>
      <c r="AG271" s="3">
        <v>3</v>
      </c>
      <c r="AH271" s="3" t="s">
        <v>2260</v>
      </c>
      <c r="AI271" s="3">
        <v>0</v>
      </c>
      <c r="AJ271" s="3">
        <v>296</v>
      </c>
      <c r="AK271" s="3">
        <v>41</v>
      </c>
      <c r="AL271" s="3">
        <v>13</v>
      </c>
      <c r="AM271" s="3">
        <v>933</v>
      </c>
      <c r="AN271" s="3">
        <v>124</v>
      </c>
      <c r="AO271" s="3">
        <v>1</v>
      </c>
      <c r="AP271" s="3">
        <v>0</v>
      </c>
      <c r="AQ271" s="3">
        <v>4203</v>
      </c>
    </row>
    <row r="272" spans="1:43" x14ac:dyDescent="0.25">
      <c r="A272" s="3" t="s">
        <v>1386</v>
      </c>
      <c r="B272" s="3">
        <v>2019</v>
      </c>
      <c r="C272" s="3">
        <v>1</v>
      </c>
      <c r="D272" s="3" t="s">
        <v>40</v>
      </c>
      <c r="E272" s="3" t="s">
        <v>41</v>
      </c>
      <c r="F272" s="3">
        <v>75</v>
      </c>
      <c r="G272" s="3">
        <v>280</v>
      </c>
      <c r="H272" s="3">
        <v>42</v>
      </c>
      <c r="I272" s="3">
        <v>78</v>
      </c>
      <c r="J272" s="3">
        <v>16</v>
      </c>
      <c r="K272" s="3">
        <v>1</v>
      </c>
      <c r="L272" s="3">
        <v>59</v>
      </c>
      <c r="M272" s="3">
        <v>1</v>
      </c>
      <c r="N272" s="3">
        <v>0</v>
      </c>
      <c r="O272" s="3">
        <v>35</v>
      </c>
      <c r="P272" s="3">
        <v>75</v>
      </c>
      <c r="Q272" s="3">
        <v>0</v>
      </c>
      <c r="R272" s="3">
        <v>2</v>
      </c>
      <c r="S272" s="3">
        <v>0</v>
      </c>
      <c r="T272" s="3">
        <v>4</v>
      </c>
      <c r="U272" s="3">
        <v>8</v>
      </c>
      <c r="V272" s="3" t="s">
        <v>2779</v>
      </c>
      <c r="W272" s="3" t="s">
        <v>1455</v>
      </c>
      <c r="X272" s="3">
        <v>321</v>
      </c>
      <c r="Y272" s="3">
        <v>159</v>
      </c>
      <c r="Z272" s="3">
        <v>0.35825545171339562</v>
      </c>
      <c r="AA272" s="3">
        <v>0.56785714285714284</v>
      </c>
      <c r="AB272" s="3">
        <v>0.92611259457053841</v>
      </c>
      <c r="AC272" s="3" t="s">
        <v>26</v>
      </c>
      <c r="AD272" s="3" t="s">
        <v>908</v>
      </c>
      <c r="AE272" s="3" t="s">
        <v>2261</v>
      </c>
      <c r="AF272" s="3">
        <v>42</v>
      </c>
      <c r="AG272" s="3">
        <v>4</v>
      </c>
      <c r="AH272" s="3" t="s">
        <v>2262</v>
      </c>
      <c r="AI272" s="3">
        <v>0</v>
      </c>
      <c r="AJ272" s="3">
        <v>279</v>
      </c>
      <c r="AK272" s="3">
        <v>21</v>
      </c>
      <c r="AL272" s="3">
        <v>16</v>
      </c>
      <c r="AM272" s="3">
        <v>831</v>
      </c>
      <c r="AN272" s="3">
        <v>122</v>
      </c>
      <c r="AO272" s="3">
        <v>1</v>
      </c>
      <c r="AP272" s="3">
        <v>0</v>
      </c>
      <c r="AQ272" s="3">
        <v>4204</v>
      </c>
    </row>
    <row r="273" spans="1:43" x14ac:dyDescent="0.25">
      <c r="A273" s="3" t="s">
        <v>1381</v>
      </c>
      <c r="B273" s="3">
        <v>2019</v>
      </c>
      <c r="C273" s="3">
        <v>1</v>
      </c>
      <c r="D273" s="3" t="s">
        <v>40</v>
      </c>
      <c r="E273" s="3" t="s">
        <v>41</v>
      </c>
      <c r="F273" s="3">
        <v>124</v>
      </c>
      <c r="G273" s="3">
        <v>500</v>
      </c>
      <c r="H273" s="3">
        <v>89</v>
      </c>
      <c r="I273" s="3">
        <v>149</v>
      </c>
      <c r="J273" s="3">
        <v>27</v>
      </c>
      <c r="K273" s="3">
        <v>3</v>
      </c>
      <c r="L273" s="3">
        <v>74</v>
      </c>
      <c r="M273" s="3">
        <v>6</v>
      </c>
      <c r="N273" s="3">
        <v>5</v>
      </c>
      <c r="O273" s="3">
        <v>41</v>
      </c>
      <c r="P273" s="3">
        <v>82</v>
      </c>
      <c r="Q273" s="3">
        <v>0</v>
      </c>
      <c r="R273" s="3">
        <v>3</v>
      </c>
      <c r="S273" s="3">
        <v>1</v>
      </c>
      <c r="T273" s="3">
        <v>3</v>
      </c>
      <c r="U273" s="3">
        <v>19</v>
      </c>
      <c r="V273" s="3" t="s">
        <v>2775</v>
      </c>
      <c r="W273" s="3" t="s">
        <v>1455</v>
      </c>
      <c r="X273" s="3">
        <v>548</v>
      </c>
      <c r="Y273" s="3">
        <v>275</v>
      </c>
      <c r="Z273" s="3">
        <v>0.3521897810218978</v>
      </c>
      <c r="AA273" s="3">
        <v>0.55000000000000004</v>
      </c>
      <c r="AB273" s="3">
        <v>0.90218978102189784</v>
      </c>
      <c r="AC273" s="3" t="s">
        <v>26</v>
      </c>
      <c r="AD273" s="3" t="s">
        <v>852</v>
      </c>
      <c r="AE273" s="3" t="s">
        <v>2263</v>
      </c>
      <c r="AF273" s="3">
        <v>42</v>
      </c>
      <c r="AG273" s="3">
        <v>5</v>
      </c>
      <c r="AH273" s="3" t="s">
        <v>2264</v>
      </c>
      <c r="AI273" s="3">
        <v>0</v>
      </c>
      <c r="AJ273" s="3">
        <v>298</v>
      </c>
      <c r="AK273" s="3">
        <v>31</v>
      </c>
      <c r="AL273" s="3">
        <v>12</v>
      </c>
      <c r="AM273" s="3">
        <v>879</v>
      </c>
      <c r="AN273" s="3">
        <v>122</v>
      </c>
      <c r="AO273" s="3">
        <v>1</v>
      </c>
      <c r="AP273" s="3">
        <v>0</v>
      </c>
      <c r="AQ273" s="3">
        <v>4205</v>
      </c>
    </row>
    <row r="274" spans="1:43" x14ac:dyDescent="0.25">
      <c r="A274" s="3" t="s">
        <v>1379</v>
      </c>
      <c r="B274" s="3">
        <v>2019</v>
      </c>
      <c r="C274" s="3">
        <v>1</v>
      </c>
      <c r="D274" s="3" t="s">
        <v>40</v>
      </c>
      <c r="E274" s="3" t="s">
        <v>41</v>
      </c>
      <c r="F274" s="3">
        <v>144</v>
      </c>
      <c r="G274" s="3">
        <v>564</v>
      </c>
      <c r="H274" s="3">
        <v>85</v>
      </c>
      <c r="I274" s="3">
        <v>168</v>
      </c>
      <c r="J274" s="3">
        <v>40</v>
      </c>
      <c r="K274" s="3">
        <v>2</v>
      </c>
      <c r="L274" s="3">
        <v>104</v>
      </c>
      <c r="M274" s="3">
        <v>5</v>
      </c>
      <c r="N274" s="3">
        <v>3</v>
      </c>
      <c r="O274" s="3">
        <v>37</v>
      </c>
      <c r="P274" s="3">
        <v>65</v>
      </c>
      <c r="Q274" s="3">
        <v>2</v>
      </c>
      <c r="R274" s="3">
        <v>5</v>
      </c>
      <c r="S274" s="3">
        <v>0</v>
      </c>
      <c r="T274" s="3">
        <v>6</v>
      </c>
      <c r="U274" s="3">
        <v>12</v>
      </c>
      <c r="V274" s="3" t="s">
        <v>2773</v>
      </c>
      <c r="W274" s="3" t="s">
        <v>1455</v>
      </c>
      <c r="X274" s="3">
        <v>612</v>
      </c>
      <c r="Y274" s="3">
        <v>305</v>
      </c>
      <c r="Z274" s="3">
        <v>0.34313725490196079</v>
      </c>
      <c r="AA274" s="3">
        <v>0.54078014184397161</v>
      </c>
      <c r="AB274" s="3">
        <v>0.88391739674593239</v>
      </c>
      <c r="AC274" s="3" t="s">
        <v>26</v>
      </c>
      <c r="AD274" s="3" t="s">
        <v>2265</v>
      </c>
      <c r="AE274" s="3" t="s">
        <v>1805</v>
      </c>
      <c r="AF274" s="3">
        <v>42</v>
      </c>
      <c r="AG274" s="3">
        <v>6</v>
      </c>
      <c r="AH274" s="3" t="s">
        <v>1805</v>
      </c>
      <c r="AI274" s="3">
        <v>0</v>
      </c>
      <c r="AJ274" s="3">
        <v>298</v>
      </c>
      <c r="AK274" s="3">
        <v>31</v>
      </c>
      <c r="AL274" s="3">
        <v>12</v>
      </c>
      <c r="AM274" s="3">
        <v>878</v>
      </c>
      <c r="AN274" s="3">
        <v>123</v>
      </c>
      <c r="AO274" s="3">
        <v>1</v>
      </c>
      <c r="AP274" s="3">
        <v>0</v>
      </c>
      <c r="AQ274" s="3">
        <v>4206</v>
      </c>
    </row>
    <row r="275" spans="1:43" x14ac:dyDescent="0.25">
      <c r="A275" s="3" t="s">
        <v>1378</v>
      </c>
      <c r="B275" s="3">
        <v>2019</v>
      </c>
      <c r="C275" s="3">
        <v>1</v>
      </c>
      <c r="D275" s="3" t="s">
        <v>40</v>
      </c>
      <c r="E275" s="3" t="s">
        <v>41</v>
      </c>
      <c r="F275" s="3">
        <v>148</v>
      </c>
      <c r="G275" s="3">
        <v>575</v>
      </c>
      <c r="H275" s="3">
        <v>88</v>
      </c>
      <c r="I275" s="3">
        <v>179</v>
      </c>
      <c r="J275" s="3">
        <v>40</v>
      </c>
      <c r="K275" s="3">
        <v>2</v>
      </c>
      <c r="L275" s="3">
        <v>90</v>
      </c>
      <c r="M275" s="3">
        <v>3</v>
      </c>
      <c r="N275" s="3">
        <v>2</v>
      </c>
      <c r="O275" s="3">
        <v>51</v>
      </c>
      <c r="P275" s="3">
        <v>66</v>
      </c>
      <c r="Q275" s="3">
        <v>3</v>
      </c>
      <c r="R275" s="3">
        <v>7</v>
      </c>
      <c r="S275" s="3">
        <v>0</v>
      </c>
      <c r="T275" s="3">
        <v>4</v>
      </c>
      <c r="U275" s="3">
        <v>21</v>
      </c>
      <c r="V275" s="3" t="s">
        <v>2772</v>
      </c>
      <c r="W275" s="3" t="s">
        <v>1456</v>
      </c>
      <c r="X275" s="3">
        <v>637</v>
      </c>
      <c r="Y275" s="3">
        <v>289</v>
      </c>
      <c r="Z275" s="3">
        <v>0.37205651491365777</v>
      </c>
      <c r="AA275" s="3">
        <v>0.50260869565217392</v>
      </c>
      <c r="AB275" s="3">
        <v>0.87466521056583169</v>
      </c>
      <c r="AC275" s="3" t="s">
        <v>6</v>
      </c>
      <c r="AD275" s="3" t="s">
        <v>885</v>
      </c>
      <c r="AE275" s="3" t="s">
        <v>2266</v>
      </c>
      <c r="AF275" s="3">
        <v>42</v>
      </c>
      <c r="AG275" s="3">
        <v>7</v>
      </c>
      <c r="AH275" s="3" t="s">
        <v>2266</v>
      </c>
      <c r="AI275" s="3">
        <v>1</v>
      </c>
      <c r="AJ275" s="3">
        <v>311</v>
      </c>
      <c r="AK275" s="3">
        <v>22</v>
      </c>
      <c r="AL275" s="3">
        <v>10</v>
      </c>
      <c r="AM275" s="3">
        <v>829</v>
      </c>
      <c r="AN275" s="3">
        <v>122</v>
      </c>
      <c r="AO275" s="3">
        <v>2</v>
      </c>
      <c r="AP275" s="3">
        <v>0</v>
      </c>
      <c r="AQ275" s="3">
        <v>4207</v>
      </c>
    </row>
    <row r="276" spans="1:43" x14ac:dyDescent="0.25">
      <c r="A276" s="3" t="s">
        <v>1388</v>
      </c>
      <c r="B276" s="3">
        <v>2019</v>
      </c>
      <c r="C276" s="3">
        <v>1</v>
      </c>
      <c r="D276" s="3" t="s">
        <v>40</v>
      </c>
      <c r="E276" s="3" t="s">
        <v>41</v>
      </c>
      <c r="F276" s="3">
        <v>69</v>
      </c>
      <c r="G276" s="3">
        <v>210</v>
      </c>
      <c r="H276" s="3">
        <v>36</v>
      </c>
      <c r="I276" s="3">
        <v>57</v>
      </c>
      <c r="J276" s="3">
        <v>12</v>
      </c>
      <c r="K276" s="3">
        <v>1</v>
      </c>
      <c r="L276" s="3">
        <v>40</v>
      </c>
      <c r="M276" s="3">
        <v>2</v>
      </c>
      <c r="N276" s="3">
        <v>0</v>
      </c>
      <c r="O276" s="3">
        <v>26</v>
      </c>
      <c r="P276" s="3">
        <v>28</v>
      </c>
      <c r="Q276" s="3">
        <v>1</v>
      </c>
      <c r="R276" s="3">
        <v>5</v>
      </c>
      <c r="S276" s="3">
        <v>0</v>
      </c>
      <c r="T276" s="3">
        <v>6</v>
      </c>
      <c r="U276" s="3">
        <v>10</v>
      </c>
      <c r="V276" s="3" t="s">
        <v>2782</v>
      </c>
      <c r="W276" s="3" t="s">
        <v>1455</v>
      </c>
      <c r="X276" s="3">
        <v>247</v>
      </c>
      <c r="Y276" s="3">
        <v>98</v>
      </c>
      <c r="Z276" s="3">
        <v>0.35627530364372467</v>
      </c>
      <c r="AA276" s="3">
        <v>0.46666666666666667</v>
      </c>
      <c r="AB276" s="3">
        <v>0.82294197031039129</v>
      </c>
      <c r="AC276" s="3" t="s">
        <v>26</v>
      </c>
      <c r="AD276" s="3" t="s">
        <v>2267</v>
      </c>
      <c r="AE276" s="3" t="s">
        <v>1139</v>
      </c>
      <c r="AF276" s="3">
        <v>42</v>
      </c>
      <c r="AG276" s="3">
        <v>8</v>
      </c>
      <c r="AH276" s="3" t="s">
        <v>2268</v>
      </c>
      <c r="AI276" s="3">
        <v>0</v>
      </c>
      <c r="AJ276" s="3">
        <v>271</v>
      </c>
      <c r="AK276" s="3">
        <v>9</v>
      </c>
      <c r="AL276" s="3">
        <v>17</v>
      </c>
      <c r="AM276" s="3">
        <v>760</v>
      </c>
      <c r="AN276" s="3">
        <v>122</v>
      </c>
      <c r="AO276" s="3">
        <v>1</v>
      </c>
      <c r="AP276" s="3">
        <v>0</v>
      </c>
      <c r="AQ276" s="3">
        <v>4208</v>
      </c>
    </row>
    <row r="277" spans="1:43" x14ac:dyDescent="0.25">
      <c r="A277" s="3" t="s">
        <v>1384</v>
      </c>
      <c r="B277" s="3">
        <v>2019</v>
      </c>
      <c r="C277" s="3">
        <v>1</v>
      </c>
      <c r="D277" s="3" t="s">
        <v>40</v>
      </c>
      <c r="E277" s="3" t="s">
        <v>41</v>
      </c>
      <c r="F277" s="3">
        <v>114</v>
      </c>
      <c r="G277" s="3">
        <v>366</v>
      </c>
      <c r="H277" s="3">
        <v>57</v>
      </c>
      <c r="I277" s="3">
        <v>87</v>
      </c>
      <c r="J277" s="3">
        <v>22</v>
      </c>
      <c r="K277" s="3">
        <v>1</v>
      </c>
      <c r="L277" s="3">
        <v>58</v>
      </c>
      <c r="M277" s="3">
        <v>1</v>
      </c>
      <c r="N277" s="3">
        <v>2</v>
      </c>
      <c r="O277" s="3">
        <v>51</v>
      </c>
      <c r="P277" s="3">
        <v>125</v>
      </c>
      <c r="Q277" s="3">
        <v>1</v>
      </c>
      <c r="R277" s="3">
        <v>13</v>
      </c>
      <c r="S277" s="3">
        <v>2</v>
      </c>
      <c r="T277" s="3">
        <v>5</v>
      </c>
      <c r="U277" s="3">
        <v>11</v>
      </c>
      <c r="V277" s="3" t="s">
        <v>2777</v>
      </c>
      <c r="W277" s="3" t="s">
        <v>1458</v>
      </c>
      <c r="X277" s="3">
        <v>437</v>
      </c>
      <c r="Y277" s="3">
        <v>162</v>
      </c>
      <c r="Z277" s="3">
        <v>0.34553775743707094</v>
      </c>
      <c r="AA277" s="3">
        <v>0.44262295081967212</v>
      </c>
      <c r="AB277" s="3">
        <v>0.788160708256743</v>
      </c>
      <c r="AC277" s="3" t="s">
        <v>26</v>
      </c>
      <c r="AD277" s="3" t="s">
        <v>2075</v>
      </c>
      <c r="AE277" s="3" t="s">
        <v>1286</v>
      </c>
      <c r="AF277" s="3">
        <v>42</v>
      </c>
      <c r="AG277" s="3">
        <v>9</v>
      </c>
      <c r="AH277" s="3" t="s">
        <v>1286</v>
      </c>
      <c r="AI277" s="3">
        <v>0</v>
      </c>
      <c r="AJ277" s="3">
        <v>238</v>
      </c>
      <c r="AK277" s="3">
        <v>17</v>
      </c>
      <c r="AL277" s="3">
        <v>22</v>
      </c>
      <c r="AM277" s="3">
        <v>797</v>
      </c>
      <c r="AN277" s="3">
        <v>120</v>
      </c>
      <c r="AO277" s="3">
        <v>0</v>
      </c>
      <c r="AP277" s="3">
        <v>0</v>
      </c>
      <c r="AQ277" s="3">
        <v>4209</v>
      </c>
    </row>
    <row r="278" spans="1:43" x14ac:dyDescent="0.25">
      <c r="A278" s="3" t="s">
        <v>1380</v>
      </c>
      <c r="B278" s="3">
        <v>2019</v>
      </c>
      <c r="C278" s="3">
        <v>1</v>
      </c>
      <c r="D278" s="3" t="s">
        <v>40</v>
      </c>
      <c r="E278" s="3" t="s">
        <v>41</v>
      </c>
      <c r="F278" s="3">
        <v>141</v>
      </c>
      <c r="G278" s="3">
        <v>501</v>
      </c>
      <c r="H278" s="3">
        <v>57</v>
      </c>
      <c r="I278" s="3">
        <v>138</v>
      </c>
      <c r="J278" s="3">
        <v>19</v>
      </c>
      <c r="K278" s="3">
        <v>3</v>
      </c>
      <c r="L278" s="3">
        <v>56</v>
      </c>
      <c r="M278" s="3">
        <v>5</v>
      </c>
      <c r="N278" s="3">
        <v>2</v>
      </c>
      <c r="O278" s="3">
        <v>36</v>
      </c>
      <c r="P278" s="3">
        <v>66</v>
      </c>
      <c r="Q278" s="3">
        <v>1</v>
      </c>
      <c r="R278" s="3">
        <v>0</v>
      </c>
      <c r="S278" s="3">
        <v>1</v>
      </c>
      <c r="T278" s="3">
        <v>9</v>
      </c>
      <c r="U278" s="3">
        <v>9</v>
      </c>
      <c r="V278" s="3" t="s">
        <v>2776</v>
      </c>
      <c r="W278" s="3" t="s">
        <v>1456</v>
      </c>
      <c r="X278" s="3">
        <v>547</v>
      </c>
      <c r="Y278" s="3">
        <v>205</v>
      </c>
      <c r="Z278" s="3">
        <v>0.31809872029250458</v>
      </c>
      <c r="AA278" s="3">
        <v>0.40918163672654689</v>
      </c>
      <c r="AB278" s="3">
        <v>0.72728035701905147</v>
      </c>
      <c r="AC278" s="3" t="s">
        <v>6</v>
      </c>
      <c r="AD278" s="3" t="s">
        <v>771</v>
      </c>
      <c r="AE278" s="3" t="s">
        <v>2269</v>
      </c>
      <c r="AF278" s="3">
        <v>42</v>
      </c>
      <c r="AG278" s="3">
        <v>10</v>
      </c>
      <c r="AH278" s="3" t="s">
        <v>2269</v>
      </c>
      <c r="AI278" s="3">
        <v>1</v>
      </c>
      <c r="AJ278" s="3">
        <v>275</v>
      </c>
      <c r="AK278" s="3">
        <v>14</v>
      </c>
      <c r="AL278" s="3">
        <v>16</v>
      </c>
      <c r="AM278" s="3">
        <v>777</v>
      </c>
      <c r="AN278" s="3">
        <v>124</v>
      </c>
      <c r="AO278" s="3">
        <v>2</v>
      </c>
      <c r="AP278" s="3">
        <v>0</v>
      </c>
      <c r="AQ278" s="3">
        <v>4210</v>
      </c>
    </row>
    <row r="279" spans="1:43" x14ac:dyDescent="0.25">
      <c r="A279" s="3" t="s">
        <v>1734</v>
      </c>
      <c r="B279" s="3">
        <v>2019</v>
      </c>
      <c r="C279" s="3">
        <v>1</v>
      </c>
      <c r="D279" s="3" t="s">
        <v>40</v>
      </c>
      <c r="E279" s="3" t="s">
        <v>41</v>
      </c>
      <c r="F279" s="3">
        <v>66</v>
      </c>
      <c r="G279" s="3">
        <v>163</v>
      </c>
      <c r="H279" s="3">
        <v>23</v>
      </c>
      <c r="I279" s="3">
        <v>37</v>
      </c>
      <c r="J279" s="3">
        <v>6</v>
      </c>
      <c r="K279" s="3">
        <v>2</v>
      </c>
      <c r="L279" s="3">
        <v>17</v>
      </c>
      <c r="M279" s="3">
        <v>4</v>
      </c>
      <c r="N279" s="3">
        <v>3</v>
      </c>
      <c r="O279" s="3">
        <v>16</v>
      </c>
      <c r="P279" s="3">
        <v>29</v>
      </c>
      <c r="Q279" s="3">
        <v>1</v>
      </c>
      <c r="R279" s="3">
        <v>4</v>
      </c>
      <c r="S279" s="3">
        <v>1</v>
      </c>
      <c r="T279" s="3">
        <v>2</v>
      </c>
      <c r="U279" s="3">
        <v>2</v>
      </c>
      <c r="V279" s="3" t="s">
        <v>2783</v>
      </c>
      <c r="W279" s="3" t="s">
        <v>1455</v>
      </c>
      <c r="X279" s="3">
        <v>186</v>
      </c>
      <c r="Y279" s="3">
        <v>68</v>
      </c>
      <c r="Z279" s="3">
        <v>0.30645161290322581</v>
      </c>
      <c r="AA279" s="3">
        <v>0.41717791411042943</v>
      </c>
      <c r="AB279" s="3">
        <v>0.72362952701365524</v>
      </c>
      <c r="AC279" s="3" t="s">
        <v>6</v>
      </c>
      <c r="AD279" s="3" t="s">
        <v>1256</v>
      </c>
      <c r="AE279" s="3" t="s">
        <v>2270</v>
      </c>
      <c r="AF279" s="3">
        <v>42</v>
      </c>
      <c r="AG279" s="3">
        <v>11</v>
      </c>
      <c r="AH279" s="3" t="s">
        <v>2271</v>
      </c>
      <c r="AI279" s="3">
        <v>1</v>
      </c>
      <c r="AJ279" s="3">
        <v>227</v>
      </c>
      <c r="AK279" s="3">
        <v>7</v>
      </c>
      <c r="AL279" s="3">
        <v>24</v>
      </c>
      <c r="AM279" s="3">
        <v>743</v>
      </c>
      <c r="AN279" s="3">
        <v>122</v>
      </c>
      <c r="AO279" s="3">
        <v>1</v>
      </c>
      <c r="AP279" s="3">
        <v>0</v>
      </c>
      <c r="AQ279" s="3">
        <v>4211</v>
      </c>
    </row>
    <row r="280" spans="1:43" x14ac:dyDescent="0.25">
      <c r="A280" s="3" t="s">
        <v>2784</v>
      </c>
      <c r="B280" s="3">
        <v>2019</v>
      </c>
      <c r="C280" s="3">
        <v>1</v>
      </c>
      <c r="D280" s="3" t="s">
        <v>40</v>
      </c>
      <c r="E280" s="3" t="s">
        <v>41</v>
      </c>
      <c r="F280" s="3">
        <v>56</v>
      </c>
      <c r="G280" s="3">
        <v>108</v>
      </c>
      <c r="H280" s="3">
        <v>27</v>
      </c>
      <c r="I280" s="3">
        <v>29</v>
      </c>
      <c r="J280" s="3">
        <v>4</v>
      </c>
      <c r="K280" s="3">
        <v>2</v>
      </c>
      <c r="L280" s="3">
        <v>7</v>
      </c>
      <c r="M280" s="3">
        <v>8</v>
      </c>
      <c r="N280" s="3">
        <v>1</v>
      </c>
      <c r="O280" s="3">
        <v>19</v>
      </c>
      <c r="P280" s="3">
        <v>24</v>
      </c>
      <c r="Q280" s="3">
        <v>0</v>
      </c>
      <c r="R280" s="3">
        <v>0</v>
      </c>
      <c r="S280" s="3">
        <v>1</v>
      </c>
      <c r="T280" s="3">
        <v>0</v>
      </c>
      <c r="U280" s="3">
        <v>2</v>
      </c>
      <c r="V280" s="3" t="s">
        <v>2785</v>
      </c>
      <c r="W280" s="3" t="s">
        <v>1455</v>
      </c>
      <c r="X280" s="3">
        <v>128</v>
      </c>
      <c r="Y280" s="3">
        <v>37</v>
      </c>
      <c r="Z280" s="3">
        <v>0.375</v>
      </c>
      <c r="AA280" s="3">
        <v>0.34259259259259262</v>
      </c>
      <c r="AB280" s="3">
        <v>0.71759259259259256</v>
      </c>
      <c r="AC280" s="3" t="s">
        <v>26</v>
      </c>
      <c r="AD280" s="3" t="s">
        <v>2965</v>
      </c>
      <c r="AE280" s="3" t="s">
        <v>2966</v>
      </c>
      <c r="AF280" s="3">
        <v>42</v>
      </c>
      <c r="AG280" s="3">
        <v>12</v>
      </c>
      <c r="AH280" s="3" t="s">
        <v>2967</v>
      </c>
      <c r="AI280" s="3">
        <v>0</v>
      </c>
      <c r="AJ280" s="3">
        <v>269</v>
      </c>
      <c r="AK280" s="3">
        <v>0</v>
      </c>
      <c r="AL280" s="3">
        <v>17</v>
      </c>
      <c r="AM280" s="3">
        <v>705</v>
      </c>
      <c r="AN280" s="3">
        <v>127</v>
      </c>
      <c r="AO280" s="3">
        <v>1</v>
      </c>
      <c r="AP280" s="3">
        <v>0</v>
      </c>
      <c r="AQ280" s="3">
        <v>4212</v>
      </c>
    </row>
    <row r="281" spans="1:43" x14ac:dyDescent="0.25">
      <c r="A281" s="3" t="s">
        <v>1387</v>
      </c>
      <c r="B281" s="3">
        <v>2019</v>
      </c>
      <c r="C281" s="3">
        <v>1</v>
      </c>
      <c r="D281" s="3" t="s">
        <v>40</v>
      </c>
      <c r="E281" s="3" t="s">
        <v>41</v>
      </c>
      <c r="F281" s="3">
        <v>71</v>
      </c>
      <c r="G281" s="3">
        <v>218</v>
      </c>
      <c r="H281" s="3">
        <v>16</v>
      </c>
      <c r="I281" s="3">
        <v>49</v>
      </c>
      <c r="J281" s="3">
        <v>14</v>
      </c>
      <c r="K281" s="3">
        <v>0</v>
      </c>
      <c r="L281" s="3">
        <v>21</v>
      </c>
      <c r="M281" s="3">
        <v>0</v>
      </c>
      <c r="N281" s="3">
        <v>0</v>
      </c>
      <c r="O281" s="3">
        <v>32</v>
      </c>
      <c r="P281" s="3">
        <v>74</v>
      </c>
      <c r="Q281" s="3">
        <v>0</v>
      </c>
      <c r="R281" s="3">
        <v>0</v>
      </c>
      <c r="S281" s="3">
        <v>0</v>
      </c>
      <c r="T281" s="3">
        <v>3</v>
      </c>
      <c r="U281" s="3">
        <v>7</v>
      </c>
      <c r="V281" s="3" t="s">
        <v>2781</v>
      </c>
      <c r="W281" s="3" t="s">
        <v>1455</v>
      </c>
      <c r="X281" s="3">
        <v>253</v>
      </c>
      <c r="Y281" s="3">
        <v>72</v>
      </c>
      <c r="Z281" s="3">
        <v>0.3201581027667984</v>
      </c>
      <c r="AA281" s="3">
        <v>0.33027522935779818</v>
      </c>
      <c r="AB281" s="3">
        <v>0.65043333212459653</v>
      </c>
      <c r="AC281" s="3" t="s">
        <v>26</v>
      </c>
      <c r="AD281" s="3" t="s">
        <v>865</v>
      </c>
      <c r="AE281" s="3" t="s">
        <v>2272</v>
      </c>
      <c r="AF281" s="3">
        <v>42</v>
      </c>
      <c r="AG281" s="3">
        <v>13</v>
      </c>
      <c r="AH281" s="3" t="s">
        <v>2273</v>
      </c>
      <c r="AI281" s="3">
        <v>0</v>
      </c>
      <c r="AJ281" s="3">
        <v>225</v>
      </c>
      <c r="AK281" s="3">
        <v>3</v>
      </c>
      <c r="AL281" s="3">
        <v>24</v>
      </c>
      <c r="AM281" s="3">
        <v>720</v>
      </c>
      <c r="AN281" s="3">
        <v>120</v>
      </c>
      <c r="AO281" s="3">
        <v>1</v>
      </c>
      <c r="AP281" s="3">
        <v>0</v>
      </c>
      <c r="AQ281" s="3">
        <v>4213</v>
      </c>
    </row>
    <row r="282" spans="1:43" x14ac:dyDescent="0.25">
      <c r="A282" s="3" t="s">
        <v>1504</v>
      </c>
      <c r="B282" s="3">
        <v>2019</v>
      </c>
      <c r="C282" s="3">
        <v>1</v>
      </c>
      <c r="D282" s="3" t="s">
        <v>56</v>
      </c>
      <c r="E282" s="3" t="s">
        <v>41</v>
      </c>
      <c r="F282" s="3">
        <v>112</v>
      </c>
      <c r="G282" s="3">
        <v>423</v>
      </c>
      <c r="H282" s="3">
        <v>61</v>
      </c>
      <c r="I282" s="3">
        <v>105</v>
      </c>
      <c r="J282" s="3">
        <v>27</v>
      </c>
      <c r="K282" s="3">
        <v>5</v>
      </c>
      <c r="L282" s="3">
        <v>45</v>
      </c>
      <c r="M282" s="3">
        <v>12</v>
      </c>
      <c r="N282" s="3">
        <v>3</v>
      </c>
      <c r="O282" s="3">
        <v>46</v>
      </c>
      <c r="P282" s="3">
        <v>138</v>
      </c>
      <c r="Q282" s="3">
        <v>1</v>
      </c>
      <c r="R282" s="3">
        <v>1</v>
      </c>
      <c r="S282" s="3">
        <v>0</v>
      </c>
      <c r="T282" s="3">
        <v>2</v>
      </c>
      <c r="U282" s="3">
        <v>7</v>
      </c>
      <c r="V282" s="3" t="s">
        <v>2787</v>
      </c>
      <c r="W282" s="3" t="s">
        <v>1455</v>
      </c>
      <c r="X282" s="3">
        <v>472</v>
      </c>
      <c r="Y282" s="3">
        <v>178</v>
      </c>
      <c r="Z282" s="3">
        <v>0.32203389830508472</v>
      </c>
      <c r="AA282" s="3">
        <v>0.42080378250591016</v>
      </c>
      <c r="AB282" s="3">
        <v>0.74283768081099488</v>
      </c>
      <c r="AC282" s="3" t="s">
        <v>1773</v>
      </c>
      <c r="AD282" s="3" t="s">
        <v>2274</v>
      </c>
      <c r="AE282" s="3" t="s">
        <v>2275</v>
      </c>
      <c r="AF282" s="3">
        <v>47</v>
      </c>
      <c r="AG282" s="3">
        <v>0</v>
      </c>
      <c r="AH282" s="3" t="s">
        <v>2275</v>
      </c>
      <c r="AI282" s="3">
        <v>0</v>
      </c>
      <c r="AJ282" s="3">
        <v>248</v>
      </c>
      <c r="AK282" s="3">
        <v>12</v>
      </c>
      <c r="AL282" s="3">
        <v>21</v>
      </c>
      <c r="AM282" s="3">
        <v>769</v>
      </c>
      <c r="AN282" s="3">
        <v>130</v>
      </c>
      <c r="AO282" s="3">
        <v>1</v>
      </c>
      <c r="AP282" s="3">
        <v>1</v>
      </c>
      <c r="AQ282" s="3">
        <v>4700</v>
      </c>
    </row>
    <row r="283" spans="1:43" x14ac:dyDescent="0.25">
      <c r="A283" s="3" t="s">
        <v>1506</v>
      </c>
      <c r="B283" s="3">
        <v>2019</v>
      </c>
      <c r="C283" s="3">
        <v>1</v>
      </c>
      <c r="D283" s="3" t="s">
        <v>56</v>
      </c>
      <c r="E283" s="3" t="s">
        <v>41</v>
      </c>
      <c r="F283" s="3">
        <v>100</v>
      </c>
      <c r="G283" s="3">
        <v>403</v>
      </c>
      <c r="H283" s="3">
        <v>57</v>
      </c>
      <c r="I283" s="3">
        <v>110</v>
      </c>
      <c r="J283" s="3">
        <v>37</v>
      </c>
      <c r="K283" s="3">
        <v>3</v>
      </c>
      <c r="L283" s="3">
        <v>37</v>
      </c>
      <c r="M283" s="3">
        <v>2</v>
      </c>
      <c r="N283" s="3">
        <v>1</v>
      </c>
      <c r="O283" s="3">
        <v>31</v>
      </c>
      <c r="P283" s="3">
        <v>96</v>
      </c>
      <c r="Q283" s="3">
        <v>1</v>
      </c>
      <c r="R283" s="3">
        <v>3</v>
      </c>
      <c r="S283" s="3">
        <v>0</v>
      </c>
      <c r="T283" s="3">
        <v>2</v>
      </c>
      <c r="U283" s="3">
        <v>7</v>
      </c>
      <c r="V283" s="3" t="s">
        <v>2788</v>
      </c>
      <c r="W283" s="3" t="s">
        <v>1456</v>
      </c>
      <c r="X283" s="3">
        <v>439</v>
      </c>
      <c r="Y283" s="3">
        <v>186</v>
      </c>
      <c r="Z283" s="3">
        <v>0.32801822323462415</v>
      </c>
      <c r="AA283" s="3">
        <v>0.46153846153846156</v>
      </c>
      <c r="AB283" s="3">
        <v>0.78955668477308572</v>
      </c>
      <c r="AC283" s="3" t="s">
        <v>26</v>
      </c>
      <c r="AD283" s="3" t="s">
        <v>911</v>
      </c>
      <c r="AE283" s="3" t="s">
        <v>2276</v>
      </c>
      <c r="AF283" s="3">
        <v>47</v>
      </c>
      <c r="AG283" s="3">
        <v>1</v>
      </c>
      <c r="AH283" s="3" t="s">
        <v>2277</v>
      </c>
      <c r="AI283" s="3">
        <v>0</v>
      </c>
      <c r="AJ283" s="3">
        <v>273</v>
      </c>
      <c r="AK283" s="3">
        <v>11</v>
      </c>
      <c r="AL283" s="3">
        <v>17</v>
      </c>
      <c r="AM283" s="3">
        <v>769</v>
      </c>
      <c r="AN283" s="3">
        <v>122</v>
      </c>
      <c r="AO283" s="3">
        <v>2</v>
      </c>
      <c r="AP283" s="3">
        <v>0</v>
      </c>
      <c r="AQ283" s="3">
        <v>4701</v>
      </c>
    </row>
    <row r="284" spans="1:43" x14ac:dyDescent="0.25">
      <c r="A284" s="3" t="s">
        <v>1739</v>
      </c>
      <c r="B284" s="3">
        <v>2019</v>
      </c>
      <c r="C284" s="3">
        <v>1</v>
      </c>
      <c r="D284" s="3" t="s">
        <v>56</v>
      </c>
      <c r="E284" s="3" t="s">
        <v>41</v>
      </c>
      <c r="F284" s="3">
        <v>69</v>
      </c>
      <c r="G284" s="3">
        <v>276</v>
      </c>
      <c r="H284" s="3">
        <v>29</v>
      </c>
      <c r="I284" s="3">
        <v>84</v>
      </c>
      <c r="J284" s="3">
        <v>16</v>
      </c>
      <c r="K284" s="3">
        <v>5</v>
      </c>
      <c r="L284" s="3">
        <v>25</v>
      </c>
      <c r="M284" s="3">
        <v>9</v>
      </c>
      <c r="N284" s="3">
        <v>3</v>
      </c>
      <c r="O284" s="3">
        <v>14</v>
      </c>
      <c r="P284" s="3">
        <v>64</v>
      </c>
      <c r="Q284" s="3">
        <v>0</v>
      </c>
      <c r="R284" s="3">
        <v>0</v>
      </c>
      <c r="S284" s="3">
        <v>0</v>
      </c>
      <c r="T284" s="3">
        <v>2</v>
      </c>
      <c r="U284" s="3">
        <v>5</v>
      </c>
      <c r="V284" s="3" t="s">
        <v>2796</v>
      </c>
      <c r="W284" s="3" t="s">
        <v>1456</v>
      </c>
      <c r="X284" s="3">
        <v>292</v>
      </c>
      <c r="Y284" s="3">
        <v>119</v>
      </c>
      <c r="Z284" s="3">
        <v>0.33561643835616439</v>
      </c>
      <c r="AA284" s="3">
        <v>0.4311594202898551</v>
      </c>
      <c r="AB284" s="3">
        <v>0.76677585864601949</v>
      </c>
      <c r="AC284" s="3" t="s">
        <v>1773</v>
      </c>
      <c r="AD284" s="3" t="s">
        <v>1793</v>
      </c>
      <c r="AE284" s="3" t="s">
        <v>1254</v>
      </c>
      <c r="AF284" s="3">
        <v>47</v>
      </c>
      <c r="AG284" s="3">
        <v>2</v>
      </c>
      <c r="AH284" s="3" t="s">
        <v>2280</v>
      </c>
      <c r="AI284" s="3">
        <v>0</v>
      </c>
      <c r="AJ284" s="3">
        <v>304</v>
      </c>
      <c r="AK284" s="3">
        <v>3</v>
      </c>
      <c r="AL284" s="3">
        <v>11</v>
      </c>
      <c r="AM284" s="3">
        <v>726</v>
      </c>
      <c r="AN284" s="3">
        <v>128</v>
      </c>
      <c r="AO284" s="3">
        <v>2</v>
      </c>
      <c r="AP284" s="3">
        <v>1</v>
      </c>
      <c r="AQ284" s="3">
        <v>4702</v>
      </c>
    </row>
    <row r="285" spans="1:43" x14ac:dyDescent="0.25">
      <c r="A285" s="3" t="s">
        <v>1452</v>
      </c>
      <c r="B285" s="3">
        <v>2019</v>
      </c>
      <c r="C285" s="3">
        <v>1</v>
      </c>
      <c r="D285" s="3" t="s">
        <v>56</v>
      </c>
      <c r="E285" s="3" t="s">
        <v>41</v>
      </c>
      <c r="F285" s="3">
        <v>118</v>
      </c>
      <c r="G285" s="3">
        <v>391</v>
      </c>
      <c r="H285" s="3">
        <v>41</v>
      </c>
      <c r="I285" s="3">
        <v>97</v>
      </c>
      <c r="J285" s="3">
        <v>20</v>
      </c>
      <c r="K285" s="3">
        <v>4</v>
      </c>
      <c r="L285" s="3">
        <v>52</v>
      </c>
      <c r="M285" s="3">
        <v>5</v>
      </c>
      <c r="N285" s="3">
        <v>1</v>
      </c>
      <c r="O285" s="3">
        <v>21</v>
      </c>
      <c r="P285" s="3">
        <v>136</v>
      </c>
      <c r="Q285" s="3">
        <v>0</v>
      </c>
      <c r="R285" s="3">
        <v>4</v>
      </c>
      <c r="S285" s="3">
        <v>0</v>
      </c>
      <c r="T285" s="3">
        <v>4</v>
      </c>
      <c r="U285" s="3">
        <v>5</v>
      </c>
      <c r="V285" s="3" t="s">
        <v>2789</v>
      </c>
      <c r="W285" s="3" t="s">
        <v>1455</v>
      </c>
      <c r="X285" s="3">
        <v>420</v>
      </c>
      <c r="Y285" s="3">
        <v>170</v>
      </c>
      <c r="Z285" s="3">
        <v>0.2904761904761905</v>
      </c>
      <c r="AA285" s="3">
        <v>0.43478260869565216</v>
      </c>
      <c r="AB285" s="3">
        <v>0.72525879917184266</v>
      </c>
      <c r="AC285" s="3" t="s">
        <v>26</v>
      </c>
      <c r="AD285" s="3" t="s">
        <v>816</v>
      </c>
      <c r="AE285" s="3" t="s">
        <v>2278</v>
      </c>
      <c r="AF285" s="3">
        <v>47</v>
      </c>
      <c r="AG285" s="3">
        <v>3</v>
      </c>
      <c r="AH285" s="3" t="s">
        <v>2279</v>
      </c>
      <c r="AI285" s="3">
        <v>0</v>
      </c>
      <c r="AJ285" s="3">
        <v>248</v>
      </c>
      <c r="AK285" s="3">
        <v>15</v>
      </c>
      <c r="AL285" s="3">
        <v>21</v>
      </c>
      <c r="AM285" s="3">
        <v>786</v>
      </c>
      <c r="AN285" s="3">
        <v>125</v>
      </c>
      <c r="AO285" s="3">
        <v>1</v>
      </c>
      <c r="AP285" s="3">
        <v>0</v>
      </c>
      <c r="AQ285" s="3">
        <v>4703</v>
      </c>
    </row>
    <row r="286" spans="1:43" x14ac:dyDescent="0.25">
      <c r="A286" s="3" t="s">
        <v>1513</v>
      </c>
      <c r="B286" s="3">
        <v>2019</v>
      </c>
      <c r="C286" s="3">
        <v>1</v>
      </c>
      <c r="D286" s="3" t="s">
        <v>56</v>
      </c>
      <c r="E286" s="3" t="s">
        <v>41</v>
      </c>
      <c r="F286" s="3">
        <v>74</v>
      </c>
      <c r="G286" s="3">
        <v>256</v>
      </c>
      <c r="H286" s="3">
        <v>24</v>
      </c>
      <c r="I286" s="3">
        <v>69</v>
      </c>
      <c r="J286" s="3">
        <v>16</v>
      </c>
      <c r="K286" s="3">
        <v>0</v>
      </c>
      <c r="L286" s="3">
        <v>22</v>
      </c>
      <c r="M286" s="3">
        <v>0</v>
      </c>
      <c r="N286" s="3">
        <v>0</v>
      </c>
      <c r="O286" s="3">
        <v>13</v>
      </c>
      <c r="P286" s="3">
        <v>57</v>
      </c>
      <c r="Q286" s="3">
        <v>1</v>
      </c>
      <c r="R286" s="3">
        <v>2</v>
      </c>
      <c r="S286" s="3">
        <v>0</v>
      </c>
      <c r="T286" s="3">
        <v>0</v>
      </c>
      <c r="U286" s="3">
        <v>4</v>
      </c>
      <c r="V286" s="3" t="s">
        <v>2798</v>
      </c>
      <c r="W286" s="3" t="s">
        <v>1455</v>
      </c>
      <c r="X286" s="3">
        <v>271</v>
      </c>
      <c r="Y286" s="3">
        <v>112</v>
      </c>
      <c r="Z286" s="3">
        <v>0.30996309963099633</v>
      </c>
      <c r="AA286" s="3">
        <v>0.4375</v>
      </c>
      <c r="AB286" s="3">
        <v>0.74746309963099633</v>
      </c>
      <c r="AC286" s="3" t="s">
        <v>26</v>
      </c>
      <c r="AD286" s="3" t="s">
        <v>2281</v>
      </c>
      <c r="AE286" s="3" t="s">
        <v>2282</v>
      </c>
      <c r="AF286" s="3">
        <v>47</v>
      </c>
      <c r="AG286" s="3">
        <v>4</v>
      </c>
      <c r="AH286" s="3" t="s">
        <v>2283</v>
      </c>
      <c r="AI286" s="3">
        <v>0</v>
      </c>
      <c r="AJ286" s="3">
        <v>270</v>
      </c>
      <c r="AK286" s="3">
        <v>9</v>
      </c>
      <c r="AL286" s="3">
        <v>17</v>
      </c>
      <c r="AM286" s="3">
        <v>756</v>
      </c>
      <c r="AN286" s="3">
        <v>120</v>
      </c>
      <c r="AO286" s="3">
        <v>1</v>
      </c>
      <c r="AP286" s="3">
        <v>0</v>
      </c>
      <c r="AQ286" s="3">
        <v>4704</v>
      </c>
    </row>
    <row r="287" spans="1:43" x14ac:dyDescent="0.25">
      <c r="A287" s="3" t="s">
        <v>1451</v>
      </c>
      <c r="B287" s="3">
        <v>2019</v>
      </c>
      <c r="C287" s="3">
        <v>1</v>
      </c>
      <c r="D287" s="3" t="s">
        <v>56</v>
      </c>
      <c r="E287" s="3" t="s">
        <v>41</v>
      </c>
      <c r="F287" s="3">
        <v>136</v>
      </c>
      <c r="G287" s="3">
        <v>493</v>
      </c>
      <c r="H287" s="3">
        <v>41</v>
      </c>
      <c r="I287" s="3">
        <v>139</v>
      </c>
      <c r="J287" s="3">
        <v>21</v>
      </c>
      <c r="K287" s="3">
        <v>0</v>
      </c>
      <c r="L287" s="3">
        <v>59</v>
      </c>
      <c r="M287" s="3">
        <v>0</v>
      </c>
      <c r="N287" s="3">
        <v>0</v>
      </c>
      <c r="O287" s="3">
        <v>48</v>
      </c>
      <c r="P287" s="3">
        <v>108</v>
      </c>
      <c r="Q287" s="3">
        <v>4</v>
      </c>
      <c r="R287" s="3">
        <v>3</v>
      </c>
      <c r="S287" s="3">
        <v>0</v>
      </c>
      <c r="T287" s="3">
        <v>5</v>
      </c>
      <c r="U287" s="3">
        <v>18</v>
      </c>
      <c r="V287" s="3" t="s">
        <v>2786</v>
      </c>
      <c r="W287" s="3" t="s">
        <v>1455</v>
      </c>
      <c r="X287" s="3">
        <v>549</v>
      </c>
      <c r="Y287" s="3">
        <v>196</v>
      </c>
      <c r="Z287" s="3">
        <v>0.3460837887067395</v>
      </c>
      <c r="AA287" s="3">
        <v>0.39756592292089249</v>
      </c>
      <c r="AB287" s="3">
        <v>0.74364971162763194</v>
      </c>
      <c r="AC287" s="3" t="s">
        <v>26</v>
      </c>
      <c r="AD287" s="3" t="s">
        <v>798</v>
      </c>
      <c r="AE287" s="3" t="s">
        <v>1775</v>
      </c>
      <c r="AF287" s="3">
        <v>47</v>
      </c>
      <c r="AG287" s="3">
        <v>5</v>
      </c>
      <c r="AH287" s="3" t="s">
        <v>1775</v>
      </c>
      <c r="AI287" s="3">
        <v>0</v>
      </c>
      <c r="AJ287" s="3">
        <v>282</v>
      </c>
      <c r="AK287" s="3">
        <v>12</v>
      </c>
      <c r="AL287" s="3">
        <v>15</v>
      </c>
      <c r="AM287" s="3">
        <v>765</v>
      </c>
      <c r="AN287" s="3">
        <v>120</v>
      </c>
      <c r="AO287" s="3">
        <v>1</v>
      </c>
      <c r="AP287" s="3">
        <v>0</v>
      </c>
      <c r="AQ287" s="3">
        <v>4705</v>
      </c>
    </row>
    <row r="288" spans="1:43" x14ac:dyDescent="0.25">
      <c r="A288" s="3" t="s">
        <v>1510</v>
      </c>
      <c r="B288" s="3">
        <v>2019</v>
      </c>
      <c r="C288" s="3">
        <v>1</v>
      </c>
      <c r="D288" s="3" t="s">
        <v>56</v>
      </c>
      <c r="E288" s="3" t="s">
        <v>41</v>
      </c>
      <c r="F288" s="3">
        <v>88</v>
      </c>
      <c r="G288" s="3">
        <v>298</v>
      </c>
      <c r="H288" s="3">
        <v>39</v>
      </c>
      <c r="I288" s="3">
        <v>70</v>
      </c>
      <c r="J288" s="3">
        <v>19</v>
      </c>
      <c r="K288" s="3">
        <v>3</v>
      </c>
      <c r="L288" s="3">
        <v>26</v>
      </c>
      <c r="M288" s="3">
        <v>7</v>
      </c>
      <c r="N288" s="3">
        <v>2</v>
      </c>
      <c r="O288" s="3">
        <v>27</v>
      </c>
      <c r="P288" s="3">
        <v>94</v>
      </c>
      <c r="Q288" s="3">
        <v>2</v>
      </c>
      <c r="R288" s="3">
        <v>6</v>
      </c>
      <c r="S288" s="3">
        <v>1</v>
      </c>
      <c r="T288" s="3">
        <v>1</v>
      </c>
      <c r="U288" s="3">
        <v>6</v>
      </c>
      <c r="V288" s="3" t="s">
        <v>2794</v>
      </c>
      <c r="W288" s="3" t="s">
        <v>1456</v>
      </c>
      <c r="X288" s="3">
        <v>333</v>
      </c>
      <c r="Y288" s="3">
        <v>128</v>
      </c>
      <c r="Z288" s="3">
        <v>0.30930930930930933</v>
      </c>
      <c r="AA288" s="3">
        <v>0.42953020134228187</v>
      </c>
      <c r="AB288" s="3">
        <v>0.73883951065159126</v>
      </c>
      <c r="AC288" s="3" t="s">
        <v>26</v>
      </c>
      <c r="AD288" s="3" t="s">
        <v>2284</v>
      </c>
      <c r="AE288" s="3" t="s">
        <v>2285</v>
      </c>
      <c r="AF288" s="3">
        <v>47</v>
      </c>
      <c r="AG288" s="3">
        <v>6</v>
      </c>
      <c r="AH288" s="3" t="s">
        <v>2286</v>
      </c>
      <c r="AI288" s="3">
        <v>0</v>
      </c>
      <c r="AJ288" s="3">
        <v>235</v>
      </c>
      <c r="AK288" s="3">
        <v>11</v>
      </c>
      <c r="AL288" s="3">
        <v>23</v>
      </c>
      <c r="AM288" s="3">
        <v>765</v>
      </c>
      <c r="AN288" s="3">
        <v>126</v>
      </c>
      <c r="AO288" s="3">
        <v>2</v>
      </c>
      <c r="AP288" s="3">
        <v>0</v>
      </c>
      <c r="AQ288" s="3">
        <v>4706</v>
      </c>
    </row>
    <row r="289" spans="1:43" x14ac:dyDescent="0.25">
      <c r="A289" s="3" t="s">
        <v>1505</v>
      </c>
      <c r="B289" s="3">
        <v>2019</v>
      </c>
      <c r="C289" s="3">
        <v>1</v>
      </c>
      <c r="D289" s="3" t="s">
        <v>56</v>
      </c>
      <c r="E289" s="3" t="s">
        <v>41</v>
      </c>
      <c r="F289" s="3">
        <v>104</v>
      </c>
      <c r="G289" s="3">
        <v>369</v>
      </c>
      <c r="H289" s="3">
        <v>32</v>
      </c>
      <c r="I289" s="3">
        <v>86</v>
      </c>
      <c r="J289" s="3">
        <v>25</v>
      </c>
      <c r="K289" s="3">
        <v>1</v>
      </c>
      <c r="L289" s="3">
        <v>40</v>
      </c>
      <c r="M289" s="3">
        <v>0</v>
      </c>
      <c r="N289" s="3">
        <v>1</v>
      </c>
      <c r="O289" s="3">
        <v>34</v>
      </c>
      <c r="P289" s="3">
        <v>103</v>
      </c>
      <c r="Q289" s="3">
        <v>3</v>
      </c>
      <c r="R289" s="3">
        <v>7</v>
      </c>
      <c r="S289" s="3">
        <v>0</v>
      </c>
      <c r="T289" s="3">
        <v>6</v>
      </c>
      <c r="U289" s="3">
        <v>4</v>
      </c>
      <c r="V289" s="3" t="s">
        <v>2790</v>
      </c>
      <c r="W289" s="3" t="s">
        <v>1456</v>
      </c>
      <c r="X289" s="3">
        <v>416</v>
      </c>
      <c r="Y289" s="3">
        <v>143</v>
      </c>
      <c r="Z289" s="3">
        <v>0.30528846153846156</v>
      </c>
      <c r="AA289" s="3">
        <v>0.38753387533875339</v>
      </c>
      <c r="AB289" s="3">
        <v>0.69282233687721495</v>
      </c>
      <c r="AC289" s="3" t="s">
        <v>6</v>
      </c>
      <c r="AD289" s="3" t="s">
        <v>2287</v>
      </c>
      <c r="AE289" s="3" t="s">
        <v>2288</v>
      </c>
      <c r="AF289" s="3">
        <v>47</v>
      </c>
      <c r="AG289" s="3">
        <v>7</v>
      </c>
      <c r="AH289" s="3" t="s">
        <v>2288</v>
      </c>
      <c r="AI289" s="3">
        <v>1</v>
      </c>
      <c r="AJ289" s="3">
        <v>233</v>
      </c>
      <c r="AK289" s="3">
        <v>10</v>
      </c>
      <c r="AL289" s="3">
        <v>23</v>
      </c>
      <c r="AM289" s="3">
        <v>754</v>
      </c>
      <c r="AN289" s="3">
        <v>120</v>
      </c>
      <c r="AO289" s="3">
        <v>2</v>
      </c>
      <c r="AP289" s="3">
        <v>0</v>
      </c>
      <c r="AQ289" s="3">
        <v>4707</v>
      </c>
    </row>
    <row r="290" spans="1:43" x14ac:dyDescent="0.25">
      <c r="A290" s="3" t="s">
        <v>1511</v>
      </c>
      <c r="B290" s="3">
        <v>2019</v>
      </c>
      <c r="C290" s="3">
        <v>1</v>
      </c>
      <c r="D290" s="3" t="s">
        <v>56</v>
      </c>
      <c r="E290" s="3" t="s">
        <v>41</v>
      </c>
      <c r="F290" s="3">
        <v>84</v>
      </c>
      <c r="G290" s="3">
        <v>276</v>
      </c>
      <c r="H290" s="3">
        <v>29</v>
      </c>
      <c r="I290" s="3">
        <v>61</v>
      </c>
      <c r="J290" s="3">
        <v>12</v>
      </c>
      <c r="K290" s="3">
        <v>3</v>
      </c>
      <c r="L290" s="3">
        <v>43</v>
      </c>
      <c r="M290" s="3">
        <v>3</v>
      </c>
      <c r="N290" s="3">
        <v>1</v>
      </c>
      <c r="O290" s="3">
        <v>13</v>
      </c>
      <c r="P290" s="3">
        <v>82</v>
      </c>
      <c r="Q290" s="3">
        <v>0</v>
      </c>
      <c r="R290" s="3">
        <v>0</v>
      </c>
      <c r="S290" s="3">
        <v>0</v>
      </c>
      <c r="T290" s="3">
        <v>5</v>
      </c>
      <c r="U290" s="3">
        <v>5</v>
      </c>
      <c r="V290" s="3" t="s">
        <v>2795</v>
      </c>
      <c r="W290" s="3" t="s">
        <v>1455</v>
      </c>
      <c r="X290" s="3">
        <v>294</v>
      </c>
      <c r="Y290" s="3">
        <v>121</v>
      </c>
      <c r="Z290" s="3">
        <v>0.25170068027210885</v>
      </c>
      <c r="AA290" s="3">
        <v>0.43840579710144928</v>
      </c>
      <c r="AB290" s="3">
        <v>0.69010647737355812</v>
      </c>
      <c r="AC290" s="3" t="s">
        <v>26</v>
      </c>
      <c r="AD290" s="3" t="s">
        <v>2289</v>
      </c>
      <c r="AE290" s="3" t="s">
        <v>808</v>
      </c>
      <c r="AF290" s="3">
        <v>47</v>
      </c>
      <c r="AG290" s="3">
        <v>8</v>
      </c>
      <c r="AH290" s="3" t="s">
        <v>809</v>
      </c>
      <c r="AI290" s="3">
        <v>0</v>
      </c>
      <c r="AJ290" s="3">
        <v>221</v>
      </c>
      <c r="AK290" s="3">
        <v>14</v>
      </c>
      <c r="AL290" s="3">
        <v>25</v>
      </c>
      <c r="AM290" s="3">
        <v>781</v>
      </c>
      <c r="AN290" s="3">
        <v>123</v>
      </c>
      <c r="AO290" s="3">
        <v>1</v>
      </c>
      <c r="AP290" s="3">
        <v>0</v>
      </c>
      <c r="AQ290" s="3">
        <v>4708</v>
      </c>
    </row>
    <row r="291" spans="1:43" x14ac:dyDescent="0.25">
      <c r="A291" s="3" t="s">
        <v>1507</v>
      </c>
      <c r="B291" s="3">
        <v>2019</v>
      </c>
      <c r="C291" s="3">
        <v>1</v>
      </c>
      <c r="D291" s="3" t="s">
        <v>56</v>
      </c>
      <c r="E291" s="3" t="s">
        <v>41</v>
      </c>
      <c r="F291" s="3">
        <v>97</v>
      </c>
      <c r="G291" s="3">
        <v>354</v>
      </c>
      <c r="H291" s="3">
        <v>30</v>
      </c>
      <c r="I291" s="3">
        <v>103</v>
      </c>
      <c r="J291" s="3">
        <v>10</v>
      </c>
      <c r="K291" s="3">
        <v>4</v>
      </c>
      <c r="L291" s="3">
        <v>38</v>
      </c>
      <c r="M291" s="3">
        <v>4</v>
      </c>
      <c r="N291" s="3">
        <v>2</v>
      </c>
      <c r="O291" s="3">
        <v>9</v>
      </c>
      <c r="P291" s="3">
        <v>86</v>
      </c>
      <c r="Q291" s="3">
        <v>0</v>
      </c>
      <c r="R291" s="3">
        <v>0</v>
      </c>
      <c r="S291" s="3">
        <v>2</v>
      </c>
      <c r="T291" s="3">
        <v>4</v>
      </c>
      <c r="U291" s="3">
        <v>6</v>
      </c>
      <c r="V291" s="3" t="s">
        <v>2792</v>
      </c>
      <c r="W291" s="3" t="s">
        <v>1455</v>
      </c>
      <c r="X291" s="3">
        <v>369</v>
      </c>
      <c r="Y291" s="3">
        <v>136</v>
      </c>
      <c r="Z291" s="3">
        <v>0.30352303523035229</v>
      </c>
      <c r="AA291" s="3">
        <v>0.38418079096045199</v>
      </c>
      <c r="AB291" s="3">
        <v>0.68770382619080428</v>
      </c>
      <c r="AC291" s="3" t="s">
        <v>6</v>
      </c>
      <c r="AD291" s="3" t="s">
        <v>2175</v>
      </c>
      <c r="AE291" s="3" t="s">
        <v>799</v>
      </c>
      <c r="AF291" s="3">
        <v>47</v>
      </c>
      <c r="AG291" s="3">
        <v>9</v>
      </c>
      <c r="AH291" s="3" t="s">
        <v>2290</v>
      </c>
      <c r="AI291" s="3">
        <v>1</v>
      </c>
      <c r="AJ291" s="3">
        <v>291</v>
      </c>
      <c r="AK291" s="3">
        <v>5</v>
      </c>
      <c r="AL291" s="3">
        <v>14</v>
      </c>
      <c r="AM291" s="3">
        <v>730</v>
      </c>
      <c r="AN291" s="3">
        <v>124</v>
      </c>
      <c r="AO291" s="3">
        <v>1</v>
      </c>
      <c r="AP291" s="3">
        <v>0</v>
      </c>
      <c r="AQ291" s="3">
        <v>4709</v>
      </c>
    </row>
    <row r="292" spans="1:43" x14ac:dyDescent="0.25">
      <c r="A292" s="3" t="s">
        <v>1512</v>
      </c>
      <c r="B292" s="3">
        <v>2019</v>
      </c>
      <c r="C292" s="3">
        <v>1</v>
      </c>
      <c r="D292" s="3" t="s">
        <v>56</v>
      </c>
      <c r="E292" s="3" t="s">
        <v>41</v>
      </c>
      <c r="F292" s="3">
        <v>77</v>
      </c>
      <c r="G292" s="3">
        <v>273</v>
      </c>
      <c r="H292" s="3">
        <v>28</v>
      </c>
      <c r="I292" s="3">
        <v>67</v>
      </c>
      <c r="J292" s="3">
        <v>11</v>
      </c>
      <c r="K292" s="3">
        <v>4</v>
      </c>
      <c r="L292" s="3">
        <v>26</v>
      </c>
      <c r="M292" s="3">
        <v>0</v>
      </c>
      <c r="N292" s="3">
        <v>0</v>
      </c>
      <c r="O292" s="3">
        <v>8</v>
      </c>
      <c r="P292" s="3">
        <v>59</v>
      </c>
      <c r="Q292" s="3">
        <v>1</v>
      </c>
      <c r="R292" s="3">
        <v>3</v>
      </c>
      <c r="S292" s="3">
        <v>0</v>
      </c>
      <c r="T292" s="3">
        <v>4</v>
      </c>
      <c r="U292" s="3">
        <v>8</v>
      </c>
      <c r="V292" s="3" t="s">
        <v>2797</v>
      </c>
      <c r="W292" s="3" t="s">
        <v>1455</v>
      </c>
      <c r="X292" s="3">
        <v>288</v>
      </c>
      <c r="Y292" s="3">
        <v>104</v>
      </c>
      <c r="Z292" s="3">
        <v>0.27083333333333331</v>
      </c>
      <c r="AA292" s="3">
        <v>0.38095238095238093</v>
      </c>
      <c r="AB292" s="3">
        <v>0.65178571428571419</v>
      </c>
      <c r="AC292" s="3" t="s">
        <v>26</v>
      </c>
      <c r="AD292" s="3" t="s">
        <v>2291</v>
      </c>
      <c r="AE292" s="3" t="s">
        <v>1145</v>
      </c>
      <c r="AF292" s="3">
        <v>47</v>
      </c>
      <c r="AG292" s="3">
        <v>10</v>
      </c>
      <c r="AH292" s="3" t="s">
        <v>2292</v>
      </c>
      <c r="AI292" s="3">
        <v>0</v>
      </c>
      <c r="AJ292" s="3">
        <v>245</v>
      </c>
      <c r="AK292" s="3">
        <v>6</v>
      </c>
      <c r="AL292" s="3">
        <v>21</v>
      </c>
      <c r="AM292" s="3">
        <v>735</v>
      </c>
      <c r="AN292" s="3">
        <v>122</v>
      </c>
      <c r="AO292" s="3">
        <v>1</v>
      </c>
      <c r="AP292" s="3">
        <v>0</v>
      </c>
      <c r="AQ292" s="3">
        <v>4710</v>
      </c>
    </row>
    <row r="293" spans="1:43" x14ac:dyDescent="0.25">
      <c r="A293" s="3" t="s">
        <v>2799</v>
      </c>
      <c r="B293" s="3">
        <v>2019</v>
      </c>
      <c r="C293" s="3">
        <v>1</v>
      </c>
      <c r="D293" s="3" t="s">
        <v>56</v>
      </c>
      <c r="E293" s="3" t="s">
        <v>41</v>
      </c>
      <c r="F293" s="3">
        <v>83</v>
      </c>
      <c r="G293" s="3">
        <v>223</v>
      </c>
      <c r="H293" s="3">
        <v>29</v>
      </c>
      <c r="I293" s="3">
        <v>48</v>
      </c>
      <c r="J293" s="3">
        <v>13</v>
      </c>
      <c r="K293" s="3">
        <v>2</v>
      </c>
      <c r="L293" s="3">
        <v>15</v>
      </c>
      <c r="M293" s="3">
        <v>3</v>
      </c>
      <c r="N293" s="3">
        <v>1</v>
      </c>
      <c r="O293" s="3">
        <v>13</v>
      </c>
      <c r="P293" s="3">
        <v>68</v>
      </c>
      <c r="Q293" s="3">
        <v>0</v>
      </c>
      <c r="R293" s="3">
        <v>4</v>
      </c>
      <c r="S293" s="3">
        <v>0</v>
      </c>
      <c r="T293" s="3">
        <v>0</v>
      </c>
      <c r="U293" s="3">
        <v>6</v>
      </c>
      <c r="V293" s="3" t="s">
        <v>2800</v>
      </c>
      <c r="W293" s="3" t="s">
        <v>1455</v>
      </c>
      <c r="X293" s="3">
        <v>240</v>
      </c>
      <c r="Y293" s="3">
        <v>83</v>
      </c>
      <c r="Z293" s="3">
        <v>0.27083333333333331</v>
      </c>
      <c r="AA293" s="3">
        <v>0.37219730941704038</v>
      </c>
      <c r="AB293" s="3">
        <v>0.64303064275037369</v>
      </c>
      <c r="AC293" s="3" t="s">
        <v>26</v>
      </c>
      <c r="AD293" s="3" t="s">
        <v>1960</v>
      </c>
      <c r="AE293" s="3" t="s">
        <v>1955</v>
      </c>
      <c r="AF293" s="3">
        <v>47</v>
      </c>
      <c r="AG293" s="3">
        <v>11</v>
      </c>
      <c r="AH293" s="3" t="s">
        <v>1955</v>
      </c>
      <c r="AI293" s="3">
        <v>0</v>
      </c>
      <c r="AJ293" s="3">
        <v>215</v>
      </c>
      <c r="AK293" s="3">
        <v>6</v>
      </c>
      <c r="AL293" s="3">
        <v>26</v>
      </c>
      <c r="AM293" s="3">
        <v>735</v>
      </c>
      <c r="AN293" s="3">
        <v>123</v>
      </c>
      <c r="AO293" s="3">
        <v>1</v>
      </c>
      <c r="AP293" s="3">
        <v>0</v>
      </c>
      <c r="AQ293" s="3">
        <v>4711</v>
      </c>
    </row>
    <row r="294" spans="1:43" x14ac:dyDescent="0.25">
      <c r="A294" s="3" t="s">
        <v>1509</v>
      </c>
      <c r="B294" s="3">
        <v>2019</v>
      </c>
      <c r="C294" s="3">
        <v>1</v>
      </c>
      <c r="D294" s="3" t="s">
        <v>56</v>
      </c>
      <c r="E294" s="3" t="s">
        <v>41</v>
      </c>
      <c r="F294" s="3">
        <v>94</v>
      </c>
      <c r="G294" s="3">
        <v>335</v>
      </c>
      <c r="H294" s="3">
        <v>33</v>
      </c>
      <c r="I294" s="3">
        <v>68</v>
      </c>
      <c r="J294" s="3">
        <v>17</v>
      </c>
      <c r="K294" s="3">
        <v>2</v>
      </c>
      <c r="L294" s="3">
        <v>32</v>
      </c>
      <c r="M294" s="3">
        <v>3</v>
      </c>
      <c r="N294" s="3">
        <v>1</v>
      </c>
      <c r="O294" s="3">
        <v>43</v>
      </c>
      <c r="P294" s="3">
        <v>99</v>
      </c>
      <c r="Q294" s="3">
        <v>1</v>
      </c>
      <c r="R294" s="3">
        <v>7</v>
      </c>
      <c r="S294" s="3">
        <v>0</v>
      </c>
      <c r="T294" s="3">
        <v>1</v>
      </c>
      <c r="U294" s="3">
        <v>3</v>
      </c>
      <c r="V294" s="3" t="s">
        <v>2791</v>
      </c>
      <c r="W294" s="3" t="s">
        <v>1455</v>
      </c>
      <c r="X294" s="3">
        <v>386</v>
      </c>
      <c r="Y294" s="3">
        <v>113</v>
      </c>
      <c r="Z294" s="3">
        <v>0.30569948186528495</v>
      </c>
      <c r="AA294" s="3">
        <v>0.33731343283582088</v>
      </c>
      <c r="AB294" s="3">
        <v>0.64301291470110589</v>
      </c>
      <c r="AC294" s="3" t="s">
        <v>1773</v>
      </c>
      <c r="AD294" s="3" t="s">
        <v>2293</v>
      </c>
      <c r="AE294" s="3" t="s">
        <v>2294</v>
      </c>
      <c r="AF294" s="3">
        <v>47</v>
      </c>
      <c r="AG294" s="3">
        <v>12</v>
      </c>
      <c r="AH294" s="3" t="s">
        <v>2295</v>
      </c>
      <c r="AI294" s="3">
        <v>0</v>
      </c>
      <c r="AJ294" s="3">
        <v>203</v>
      </c>
      <c r="AK294" s="3">
        <v>8</v>
      </c>
      <c r="AL294" s="3">
        <v>27</v>
      </c>
      <c r="AM294" s="3">
        <v>745</v>
      </c>
      <c r="AN294" s="3">
        <v>123</v>
      </c>
      <c r="AO294" s="3">
        <v>1</v>
      </c>
      <c r="AP294" s="3">
        <v>1</v>
      </c>
      <c r="AQ294" s="3">
        <v>4712</v>
      </c>
    </row>
    <row r="295" spans="1:43" x14ac:dyDescent="0.25">
      <c r="A295" s="3" t="s">
        <v>1508</v>
      </c>
      <c r="B295" s="3">
        <v>2019</v>
      </c>
      <c r="C295" s="3">
        <v>1</v>
      </c>
      <c r="D295" s="3" t="s">
        <v>56</v>
      </c>
      <c r="E295" s="3" t="s">
        <v>41</v>
      </c>
      <c r="F295" s="3">
        <v>95</v>
      </c>
      <c r="G295" s="3">
        <v>319</v>
      </c>
      <c r="H295" s="3">
        <v>29</v>
      </c>
      <c r="I295" s="3">
        <v>67</v>
      </c>
      <c r="J295" s="3">
        <v>15</v>
      </c>
      <c r="K295" s="3">
        <v>0</v>
      </c>
      <c r="L295" s="3">
        <v>35</v>
      </c>
      <c r="M295" s="3">
        <v>1</v>
      </c>
      <c r="N295" s="3">
        <v>1</v>
      </c>
      <c r="O295" s="3">
        <v>13</v>
      </c>
      <c r="P295" s="3">
        <v>109</v>
      </c>
      <c r="Q295" s="3">
        <v>0</v>
      </c>
      <c r="R295" s="3">
        <v>0</v>
      </c>
      <c r="S295" s="3">
        <v>0</v>
      </c>
      <c r="T295" s="3">
        <v>1</v>
      </c>
      <c r="U295" s="3">
        <v>7</v>
      </c>
      <c r="V295" s="3" t="s">
        <v>2793</v>
      </c>
      <c r="W295" s="3" t="s">
        <v>1458</v>
      </c>
      <c r="X295" s="3">
        <v>333</v>
      </c>
      <c r="Y295" s="3">
        <v>121</v>
      </c>
      <c r="Z295" s="3">
        <v>0.24024024024024024</v>
      </c>
      <c r="AA295" s="3">
        <v>0.37931034482758619</v>
      </c>
      <c r="AB295" s="3">
        <v>0.61955058506782645</v>
      </c>
      <c r="AC295" s="3" t="s">
        <v>26</v>
      </c>
      <c r="AD295" s="3" t="s">
        <v>781</v>
      </c>
      <c r="AE295" s="3" t="s">
        <v>2102</v>
      </c>
      <c r="AF295" s="3">
        <v>47</v>
      </c>
      <c r="AG295" s="3">
        <v>13</v>
      </c>
      <c r="AH295" s="3" t="s">
        <v>2296</v>
      </c>
      <c r="AI295" s="3">
        <v>0</v>
      </c>
      <c r="AJ295" s="3">
        <v>210</v>
      </c>
      <c r="AK295" s="3">
        <v>13</v>
      </c>
      <c r="AL295" s="3">
        <v>26</v>
      </c>
      <c r="AM295" s="3">
        <v>769</v>
      </c>
      <c r="AN295" s="3">
        <v>120</v>
      </c>
      <c r="AO295" s="3">
        <v>0</v>
      </c>
      <c r="AP295" s="3">
        <v>0</v>
      </c>
      <c r="AQ295" s="3">
        <v>4713</v>
      </c>
    </row>
    <row r="296" spans="1:43" x14ac:dyDescent="0.25">
      <c r="A296" s="3" t="s">
        <v>1671</v>
      </c>
      <c r="B296" s="3">
        <v>2019</v>
      </c>
      <c r="C296" s="3">
        <v>1</v>
      </c>
      <c r="D296" s="3" t="s">
        <v>126</v>
      </c>
      <c r="E296" s="3" t="s">
        <v>35</v>
      </c>
      <c r="F296" s="3">
        <v>145</v>
      </c>
      <c r="G296" s="3">
        <v>588</v>
      </c>
      <c r="H296" s="3">
        <v>111</v>
      </c>
      <c r="I296" s="3">
        <v>173</v>
      </c>
      <c r="J296" s="3">
        <v>38</v>
      </c>
      <c r="K296" s="3">
        <v>5</v>
      </c>
      <c r="L296" s="3">
        <v>85</v>
      </c>
      <c r="M296" s="3">
        <v>23</v>
      </c>
      <c r="N296" s="3">
        <v>8</v>
      </c>
      <c r="O296" s="3">
        <v>58</v>
      </c>
      <c r="P296" s="3">
        <v>174</v>
      </c>
      <c r="Q296" s="3">
        <v>0</v>
      </c>
      <c r="R296" s="3">
        <v>7</v>
      </c>
      <c r="S296" s="3">
        <v>0</v>
      </c>
      <c r="T296" s="3">
        <v>3</v>
      </c>
      <c r="U296" s="3">
        <v>3</v>
      </c>
      <c r="V296" s="3" t="s">
        <v>2802</v>
      </c>
      <c r="W296" s="3" t="s">
        <v>1455</v>
      </c>
      <c r="X296" s="3">
        <v>656</v>
      </c>
      <c r="Y296" s="3">
        <v>326</v>
      </c>
      <c r="Z296" s="3">
        <v>0.36280487804878048</v>
      </c>
      <c r="AA296" s="3">
        <v>0.55442176870748294</v>
      </c>
      <c r="AB296" s="3">
        <v>0.91722664675626342</v>
      </c>
      <c r="AC296" s="3" t="s">
        <v>26</v>
      </c>
      <c r="AD296" s="3" t="s">
        <v>890</v>
      </c>
      <c r="AE296" s="3" t="s">
        <v>2297</v>
      </c>
      <c r="AF296" s="3">
        <v>39</v>
      </c>
      <c r="AG296" s="3">
        <v>0</v>
      </c>
      <c r="AH296" s="3" t="s">
        <v>2298</v>
      </c>
      <c r="AI296" s="3">
        <v>0</v>
      </c>
      <c r="AJ296" s="3">
        <v>294</v>
      </c>
      <c r="AK296" s="3">
        <v>35</v>
      </c>
      <c r="AL296" s="3">
        <v>13</v>
      </c>
      <c r="AM296" s="3">
        <v>899</v>
      </c>
      <c r="AN296" s="3">
        <v>134</v>
      </c>
      <c r="AO296" s="3">
        <v>1</v>
      </c>
      <c r="AP296" s="3">
        <v>0</v>
      </c>
      <c r="AQ296" s="3">
        <v>3900</v>
      </c>
    </row>
    <row r="297" spans="1:43" x14ac:dyDescent="0.25">
      <c r="A297" s="3" t="s">
        <v>1766</v>
      </c>
      <c r="B297" s="3">
        <v>2019</v>
      </c>
      <c r="C297" s="3">
        <v>1</v>
      </c>
      <c r="D297" s="3" t="s">
        <v>126</v>
      </c>
      <c r="E297" s="3" t="s">
        <v>35</v>
      </c>
      <c r="F297" s="3">
        <v>27</v>
      </c>
      <c r="G297" s="3">
        <v>77</v>
      </c>
      <c r="H297" s="3">
        <v>13</v>
      </c>
      <c r="I297" s="3">
        <v>21</v>
      </c>
      <c r="J297" s="3">
        <v>4</v>
      </c>
      <c r="K297" s="3">
        <v>2</v>
      </c>
      <c r="L297" s="3">
        <v>13</v>
      </c>
      <c r="M297" s="3">
        <v>2</v>
      </c>
      <c r="N297" s="3">
        <v>0</v>
      </c>
      <c r="O297" s="3">
        <v>9</v>
      </c>
      <c r="P297" s="3">
        <v>23</v>
      </c>
      <c r="Q297" s="3">
        <v>0</v>
      </c>
      <c r="R297" s="3">
        <v>1</v>
      </c>
      <c r="S297" s="3">
        <v>0</v>
      </c>
      <c r="T297" s="3">
        <v>0</v>
      </c>
      <c r="U297" s="3">
        <v>1</v>
      </c>
      <c r="V297" s="3" t="s">
        <v>2814</v>
      </c>
      <c r="W297" s="3" t="s">
        <v>1456</v>
      </c>
      <c r="X297" s="3">
        <v>87</v>
      </c>
      <c r="Y297" s="3">
        <v>50</v>
      </c>
      <c r="Z297" s="3">
        <v>0.35632183908045978</v>
      </c>
      <c r="AA297" s="3">
        <v>0.64935064935064934</v>
      </c>
      <c r="AB297" s="3">
        <v>1.005672488431109</v>
      </c>
      <c r="AC297" s="3" t="s">
        <v>6</v>
      </c>
      <c r="AD297" s="3" t="s">
        <v>1329</v>
      </c>
      <c r="AE297" s="3" t="s">
        <v>2299</v>
      </c>
      <c r="AF297" s="3">
        <v>39</v>
      </c>
      <c r="AG297" s="3">
        <v>1</v>
      </c>
      <c r="AH297" s="3" t="s">
        <v>2299</v>
      </c>
      <c r="AI297" s="3">
        <v>1</v>
      </c>
      <c r="AJ297" s="3">
        <v>273</v>
      </c>
      <c r="AK297" s="3">
        <v>7</v>
      </c>
      <c r="AL297" s="3">
        <v>17</v>
      </c>
      <c r="AM297" s="3">
        <v>771</v>
      </c>
      <c r="AN297" s="3">
        <v>123</v>
      </c>
      <c r="AO297" s="3">
        <v>2</v>
      </c>
      <c r="AP297" s="3">
        <v>0</v>
      </c>
      <c r="AQ297" s="3">
        <v>3901</v>
      </c>
    </row>
    <row r="298" spans="1:43" x14ac:dyDescent="0.25">
      <c r="A298" s="3" t="s">
        <v>1674</v>
      </c>
      <c r="B298" s="3">
        <v>2019</v>
      </c>
      <c r="C298" s="3">
        <v>1</v>
      </c>
      <c r="D298" s="3" t="s">
        <v>126</v>
      </c>
      <c r="E298" s="3" t="s">
        <v>35</v>
      </c>
      <c r="F298" s="3">
        <v>140</v>
      </c>
      <c r="G298" s="3">
        <v>580</v>
      </c>
      <c r="H298" s="3">
        <v>112</v>
      </c>
      <c r="I298" s="3">
        <v>182</v>
      </c>
      <c r="J298" s="3">
        <v>42</v>
      </c>
      <c r="K298" s="3">
        <v>7</v>
      </c>
      <c r="L298" s="3">
        <v>86</v>
      </c>
      <c r="M298" s="3">
        <v>2</v>
      </c>
      <c r="N298" s="3">
        <v>5</v>
      </c>
      <c r="O298" s="3">
        <v>40</v>
      </c>
      <c r="P298" s="3">
        <v>104</v>
      </c>
      <c r="Q298" s="3">
        <v>1</v>
      </c>
      <c r="R298" s="3">
        <v>9</v>
      </c>
      <c r="S298" s="3">
        <v>0</v>
      </c>
      <c r="T298" s="3">
        <v>5</v>
      </c>
      <c r="U298" s="3">
        <v>11</v>
      </c>
      <c r="V298" s="3" t="s">
        <v>2803</v>
      </c>
      <c r="W298" s="3" t="s">
        <v>1456</v>
      </c>
      <c r="X298" s="3">
        <v>634</v>
      </c>
      <c r="Y298" s="3">
        <v>334</v>
      </c>
      <c r="Z298" s="3">
        <v>0.36435331230283913</v>
      </c>
      <c r="AA298" s="3">
        <v>0.57586206896551728</v>
      </c>
      <c r="AB298" s="3">
        <v>0.94021538126835646</v>
      </c>
      <c r="AC298" s="3" t="s">
        <v>6</v>
      </c>
      <c r="AD298" s="3" t="s">
        <v>1277</v>
      </c>
      <c r="AE298" s="3" t="s">
        <v>2300</v>
      </c>
      <c r="AF298" s="3">
        <v>39</v>
      </c>
      <c r="AG298" s="3">
        <v>2</v>
      </c>
      <c r="AH298" s="3" t="s">
        <v>2300</v>
      </c>
      <c r="AI298" s="3">
        <v>1</v>
      </c>
      <c r="AJ298" s="3">
        <v>314</v>
      </c>
      <c r="AK298" s="3">
        <v>32</v>
      </c>
      <c r="AL298" s="3">
        <v>9</v>
      </c>
      <c r="AM298" s="3">
        <v>887</v>
      </c>
      <c r="AN298" s="3">
        <v>123</v>
      </c>
      <c r="AO298" s="3">
        <v>2</v>
      </c>
      <c r="AP298" s="3">
        <v>0</v>
      </c>
      <c r="AQ298" s="3">
        <v>3902</v>
      </c>
    </row>
    <row r="299" spans="1:43" x14ac:dyDescent="0.25">
      <c r="A299" s="3" t="s">
        <v>1670</v>
      </c>
      <c r="B299" s="3">
        <v>2019</v>
      </c>
      <c r="C299" s="3">
        <v>1</v>
      </c>
      <c r="D299" s="3" t="s">
        <v>126</v>
      </c>
      <c r="E299" s="3" t="s">
        <v>35</v>
      </c>
      <c r="F299" s="3">
        <v>155</v>
      </c>
      <c r="G299" s="3">
        <v>588</v>
      </c>
      <c r="H299" s="3">
        <v>102</v>
      </c>
      <c r="I299" s="3">
        <v>185</v>
      </c>
      <c r="J299" s="3">
        <v>31</v>
      </c>
      <c r="K299" s="3">
        <v>2</v>
      </c>
      <c r="L299" s="3">
        <v>118</v>
      </c>
      <c r="M299" s="3">
        <v>3</v>
      </c>
      <c r="N299" s="3">
        <v>2</v>
      </c>
      <c r="O299" s="3">
        <v>62</v>
      </c>
      <c r="P299" s="3">
        <v>93</v>
      </c>
      <c r="Q299" s="3">
        <v>11</v>
      </c>
      <c r="R299" s="3">
        <v>4</v>
      </c>
      <c r="S299" s="3">
        <v>0</v>
      </c>
      <c r="T299" s="3">
        <v>8</v>
      </c>
      <c r="U299" s="3">
        <v>14</v>
      </c>
      <c r="V299" s="3" t="s">
        <v>2801</v>
      </c>
      <c r="W299" s="3" t="s">
        <v>1455</v>
      </c>
      <c r="X299" s="3">
        <v>662</v>
      </c>
      <c r="Y299" s="3">
        <v>343</v>
      </c>
      <c r="Z299" s="3">
        <v>0.37915407854984895</v>
      </c>
      <c r="AA299" s="3">
        <v>0.58333333333333337</v>
      </c>
      <c r="AB299" s="3">
        <v>0.96248741188318232</v>
      </c>
      <c r="AC299" s="3" t="s">
        <v>26</v>
      </c>
      <c r="AD299" s="3" t="s">
        <v>2301</v>
      </c>
      <c r="AE299" s="3" t="s">
        <v>2302</v>
      </c>
      <c r="AF299" s="3">
        <v>39</v>
      </c>
      <c r="AG299" s="3">
        <v>3</v>
      </c>
      <c r="AH299" s="3" t="s">
        <v>2302</v>
      </c>
      <c r="AI299" s="3">
        <v>0</v>
      </c>
      <c r="AJ299" s="3">
        <v>315</v>
      </c>
      <c r="AK299" s="3">
        <v>41</v>
      </c>
      <c r="AL299" s="3">
        <v>9</v>
      </c>
      <c r="AM299" s="3">
        <v>932</v>
      </c>
      <c r="AN299" s="3">
        <v>122</v>
      </c>
      <c r="AO299" s="3">
        <v>1</v>
      </c>
      <c r="AP299" s="3">
        <v>0</v>
      </c>
      <c r="AQ299" s="3">
        <v>3903</v>
      </c>
    </row>
    <row r="300" spans="1:43" x14ac:dyDescent="0.25">
      <c r="A300" s="3" t="s">
        <v>1679</v>
      </c>
      <c r="B300" s="3">
        <v>2019</v>
      </c>
      <c r="C300" s="3">
        <v>1</v>
      </c>
      <c r="D300" s="3" t="s">
        <v>126</v>
      </c>
      <c r="E300" s="3" t="s">
        <v>35</v>
      </c>
      <c r="F300" s="3">
        <v>100</v>
      </c>
      <c r="G300" s="3">
        <v>374</v>
      </c>
      <c r="H300" s="3">
        <v>67</v>
      </c>
      <c r="I300" s="3">
        <v>113</v>
      </c>
      <c r="J300" s="3">
        <v>28</v>
      </c>
      <c r="K300" s="3">
        <v>5</v>
      </c>
      <c r="L300" s="3">
        <v>61</v>
      </c>
      <c r="M300" s="3">
        <v>4</v>
      </c>
      <c r="N300" s="3">
        <v>4</v>
      </c>
      <c r="O300" s="3">
        <v>28</v>
      </c>
      <c r="P300" s="3">
        <v>110</v>
      </c>
      <c r="Q300" s="3">
        <v>0</v>
      </c>
      <c r="R300" s="3">
        <v>4</v>
      </c>
      <c r="S300" s="3">
        <v>2</v>
      </c>
      <c r="T300" s="3">
        <v>5</v>
      </c>
      <c r="U300" s="3">
        <v>3</v>
      </c>
      <c r="V300" s="3" t="s">
        <v>2808</v>
      </c>
      <c r="W300" s="3" t="s">
        <v>1456</v>
      </c>
      <c r="X300" s="3">
        <v>413</v>
      </c>
      <c r="Y300" s="3">
        <v>196</v>
      </c>
      <c r="Z300" s="3">
        <v>0.35108958837772397</v>
      </c>
      <c r="AA300" s="3">
        <v>0.52406417112299464</v>
      </c>
      <c r="AB300" s="3">
        <v>0.87515375950071861</v>
      </c>
      <c r="AC300" s="3" t="s">
        <v>6</v>
      </c>
      <c r="AD300" s="3" t="s">
        <v>795</v>
      </c>
      <c r="AE300" s="3" t="s">
        <v>2303</v>
      </c>
      <c r="AF300" s="3">
        <v>39</v>
      </c>
      <c r="AG300" s="3">
        <v>4</v>
      </c>
      <c r="AH300" s="3" t="s">
        <v>2304</v>
      </c>
      <c r="AI300" s="3">
        <v>1</v>
      </c>
      <c r="AJ300" s="3">
        <v>302</v>
      </c>
      <c r="AK300" s="3">
        <v>15</v>
      </c>
      <c r="AL300" s="3">
        <v>12</v>
      </c>
      <c r="AM300" s="3">
        <v>797</v>
      </c>
      <c r="AN300" s="3">
        <v>124</v>
      </c>
      <c r="AO300" s="3">
        <v>2</v>
      </c>
      <c r="AP300" s="3">
        <v>0</v>
      </c>
      <c r="AQ300" s="3">
        <v>3904</v>
      </c>
    </row>
    <row r="301" spans="1:43" x14ac:dyDescent="0.25">
      <c r="A301" s="3" t="s">
        <v>1673</v>
      </c>
      <c r="B301" s="3">
        <v>2019</v>
      </c>
      <c r="C301" s="3">
        <v>1</v>
      </c>
      <c r="D301" s="3" t="s">
        <v>126</v>
      </c>
      <c r="E301" s="3" t="s">
        <v>35</v>
      </c>
      <c r="F301" s="3">
        <v>140</v>
      </c>
      <c r="G301" s="3">
        <v>443</v>
      </c>
      <c r="H301" s="3">
        <v>64</v>
      </c>
      <c r="I301" s="3">
        <v>113</v>
      </c>
      <c r="J301" s="3">
        <v>31</v>
      </c>
      <c r="K301" s="3">
        <v>4</v>
      </c>
      <c r="L301" s="3">
        <v>65</v>
      </c>
      <c r="M301" s="3">
        <v>3</v>
      </c>
      <c r="N301" s="3">
        <v>3</v>
      </c>
      <c r="O301" s="3">
        <v>34</v>
      </c>
      <c r="P301" s="3">
        <v>119</v>
      </c>
      <c r="Q301" s="3">
        <v>1</v>
      </c>
      <c r="R301" s="3">
        <v>2</v>
      </c>
      <c r="S301" s="3">
        <v>1</v>
      </c>
      <c r="T301" s="3">
        <v>2</v>
      </c>
      <c r="U301" s="3">
        <v>12</v>
      </c>
      <c r="V301" s="3" t="s">
        <v>2805</v>
      </c>
      <c r="W301" s="3" t="s">
        <v>1456</v>
      </c>
      <c r="X301" s="3">
        <v>482</v>
      </c>
      <c r="Y301" s="3">
        <v>212</v>
      </c>
      <c r="Z301" s="3">
        <v>0.3091286307053942</v>
      </c>
      <c r="AA301" s="3">
        <v>0.47855530474040631</v>
      </c>
      <c r="AB301" s="3">
        <v>0.78768393544580051</v>
      </c>
      <c r="AC301" s="3" t="s">
        <v>26</v>
      </c>
      <c r="AD301" s="3" t="s">
        <v>986</v>
      </c>
      <c r="AE301" s="3" t="s">
        <v>2305</v>
      </c>
      <c r="AF301" s="3">
        <v>39</v>
      </c>
      <c r="AG301" s="3">
        <v>5</v>
      </c>
      <c r="AH301" s="3" t="s">
        <v>2305</v>
      </c>
      <c r="AI301" s="3">
        <v>0</v>
      </c>
      <c r="AJ301" s="3">
        <v>255</v>
      </c>
      <c r="AK301" s="3">
        <v>20</v>
      </c>
      <c r="AL301" s="3">
        <v>20</v>
      </c>
      <c r="AM301" s="3">
        <v>816</v>
      </c>
      <c r="AN301" s="3">
        <v>124</v>
      </c>
      <c r="AO301" s="3">
        <v>2</v>
      </c>
      <c r="AP301" s="3">
        <v>0</v>
      </c>
      <c r="AQ301" s="3">
        <v>3905</v>
      </c>
    </row>
    <row r="302" spans="1:43" x14ac:dyDescent="0.25">
      <c r="A302" s="3" t="s">
        <v>1676</v>
      </c>
      <c r="B302" s="3">
        <v>2019</v>
      </c>
      <c r="C302" s="3">
        <v>1</v>
      </c>
      <c r="D302" s="3" t="s">
        <v>126</v>
      </c>
      <c r="E302" s="3" t="s">
        <v>35</v>
      </c>
      <c r="F302" s="3">
        <v>132</v>
      </c>
      <c r="G302" s="3">
        <v>438</v>
      </c>
      <c r="H302" s="3">
        <v>56</v>
      </c>
      <c r="I302" s="3">
        <v>122</v>
      </c>
      <c r="J302" s="3">
        <v>35</v>
      </c>
      <c r="K302" s="3">
        <v>1</v>
      </c>
      <c r="L302" s="3">
        <v>78</v>
      </c>
      <c r="M302" s="3">
        <v>1</v>
      </c>
      <c r="N302" s="3">
        <v>1</v>
      </c>
      <c r="O302" s="3">
        <v>32</v>
      </c>
      <c r="P302" s="3">
        <v>74</v>
      </c>
      <c r="Q302" s="3">
        <v>1</v>
      </c>
      <c r="R302" s="3">
        <v>2</v>
      </c>
      <c r="S302" s="3">
        <v>0</v>
      </c>
      <c r="T302" s="3">
        <v>4</v>
      </c>
      <c r="U302" s="3">
        <v>10</v>
      </c>
      <c r="V302" s="3" t="s">
        <v>2806</v>
      </c>
      <c r="W302" s="3" t="s">
        <v>1455</v>
      </c>
      <c r="X302" s="3">
        <v>476</v>
      </c>
      <c r="Y302" s="3">
        <v>198</v>
      </c>
      <c r="Z302" s="3">
        <v>0.32773109243697479</v>
      </c>
      <c r="AA302" s="3">
        <v>0.45205479452054792</v>
      </c>
      <c r="AB302" s="3">
        <v>0.77978588695752271</v>
      </c>
      <c r="AC302" s="3" t="s">
        <v>6</v>
      </c>
      <c r="AD302" s="3" t="s">
        <v>937</v>
      </c>
      <c r="AE302" s="3" t="s">
        <v>1946</v>
      </c>
      <c r="AF302" s="3">
        <v>39</v>
      </c>
      <c r="AG302" s="3">
        <v>6</v>
      </c>
      <c r="AH302" s="3" t="s">
        <v>2306</v>
      </c>
      <c r="AI302" s="3">
        <v>1</v>
      </c>
      <c r="AJ302" s="3">
        <v>279</v>
      </c>
      <c r="AK302" s="3">
        <v>13</v>
      </c>
      <c r="AL302" s="3">
        <v>16</v>
      </c>
      <c r="AM302" s="3">
        <v>778</v>
      </c>
      <c r="AN302" s="3">
        <v>121</v>
      </c>
      <c r="AO302" s="3">
        <v>1</v>
      </c>
      <c r="AP302" s="3">
        <v>0</v>
      </c>
      <c r="AQ302" s="3">
        <v>3906</v>
      </c>
    </row>
    <row r="303" spans="1:43" x14ac:dyDescent="0.25">
      <c r="A303" s="3" t="s">
        <v>1672</v>
      </c>
      <c r="B303" s="3">
        <v>2019</v>
      </c>
      <c r="C303" s="3">
        <v>1</v>
      </c>
      <c r="D303" s="3" t="s">
        <v>126</v>
      </c>
      <c r="E303" s="3" t="s">
        <v>35</v>
      </c>
      <c r="F303" s="3">
        <v>141</v>
      </c>
      <c r="G303" s="3">
        <v>480</v>
      </c>
      <c r="H303" s="3">
        <v>70</v>
      </c>
      <c r="I303" s="3">
        <v>120</v>
      </c>
      <c r="J303" s="3">
        <v>22</v>
      </c>
      <c r="K303" s="3">
        <v>1</v>
      </c>
      <c r="L303" s="3">
        <v>83</v>
      </c>
      <c r="M303" s="3">
        <v>5</v>
      </c>
      <c r="N303" s="3">
        <v>1</v>
      </c>
      <c r="O303" s="3">
        <v>56</v>
      </c>
      <c r="P303" s="3">
        <v>160</v>
      </c>
      <c r="Q303" s="3">
        <v>1</v>
      </c>
      <c r="R303" s="3">
        <v>1</v>
      </c>
      <c r="S303" s="3">
        <v>1</v>
      </c>
      <c r="T303" s="3">
        <v>1</v>
      </c>
      <c r="U303" s="3">
        <v>14</v>
      </c>
      <c r="V303" s="3" t="s">
        <v>2804</v>
      </c>
      <c r="W303" s="3" t="s">
        <v>1455</v>
      </c>
      <c r="X303" s="3">
        <v>539</v>
      </c>
      <c r="Y303" s="3">
        <v>216</v>
      </c>
      <c r="Z303" s="3">
        <v>0.32838589981447125</v>
      </c>
      <c r="AA303" s="3">
        <v>0.45</v>
      </c>
      <c r="AB303" s="3">
        <v>0.77838589981447126</v>
      </c>
      <c r="AC303" s="3" t="s">
        <v>6</v>
      </c>
      <c r="AD303" s="3" t="s">
        <v>716</v>
      </c>
      <c r="AE303" s="3" t="s">
        <v>2307</v>
      </c>
      <c r="AF303" s="3">
        <v>39</v>
      </c>
      <c r="AG303" s="3">
        <v>7</v>
      </c>
      <c r="AH303" s="3" t="s">
        <v>2307</v>
      </c>
      <c r="AI303" s="3">
        <v>1</v>
      </c>
      <c r="AJ303" s="3">
        <v>250</v>
      </c>
      <c r="AK303" s="3">
        <v>24</v>
      </c>
      <c r="AL303" s="3">
        <v>21</v>
      </c>
      <c r="AM303" s="3">
        <v>832</v>
      </c>
      <c r="AN303" s="3">
        <v>124</v>
      </c>
      <c r="AO303" s="3">
        <v>1</v>
      </c>
      <c r="AP303" s="3">
        <v>0</v>
      </c>
      <c r="AQ303" s="3">
        <v>3907</v>
      </c>
    </row>
    <row r="304" spans="1:43" x14ac:dyDescent="0.25">
      <c r="A304" s="3" t="s">
        <v>1738</v>
      </c>
      <c r="B304" s="3">
        <v>2019</v>
      </c>
      <c r="C304" s="3">
        <v>1</v>
      </c>
      <c r="D304" s="3" t="s">
        <v>126</v>
      </c>
      <c r="E304" s="3" t="s">
        <v>35</v>
      </c>
      <c r="F304" s="3">
        <v>52</v>
      </c>
      <c r="G304" s="3">
        <v>144</v>
      </c>
      <c r="H304" s="3">
        <v>20</v>
      </c>
      <c r="I304" s="3">
        <v>32</v>
      </c>
      <c r="J304" s="3">
        <v>10</v>
      </c>
      <c r="K304" s="3">
        <v>0</v>
      </c>
      <c r="L304" s="3">
        <v>21</v>
      </c>
      <c r="M304" s="3">
        <v>0</v>
      </c>
      <c r="N304" s="3">
        <v>0</v>
      </c>
      <c r="O304" s="3">
        <v>18</v>
      </c>
      <c r="P304" s="3">
        <v>54</v>
      </c>
      <c r="Q304" s="3">
        <v>3</v>
      </c>
      <c r="R304" s="3">
        <v>1</v>
      </c>
      <c r="S304" s="3">
        <v>0</v>
      </c>
      <c r="T304" s="3">
        <v>1</v>
      </c>
      <c r="U304" s="3">
        <v>9</v>
      </c>
      <c r="V304" s="3" t="s">
        <v>2811</v>
      </c>
      <c r="W304" s="3" t="s">
        <v>1458</v>
      </c>
      <c r="X304" s="3">
        <v>164</v>
      </c>
      <c r="Y304" s="3">
        <v>60</v>
      </c>
      <c r="Z304" s="3">
        <v>0.31097560975609756</v>
      </c>
      <c r="AA304" s="3">
        <v>0.41666666666666669</v>
      </c>
      <c r="AB304" s="3">
        <v>0.72764227642276424</v>
      </c>
      <c r="AC304" s="3" t="s">
        <v>26</v>
      </c>
      <c r="AD304" s="3" t="s">
        <v>812</v>
      </c>
      <c r="AE304" s="3" t="s">
        <v>2308</v>
      </c>
      <c r="AF304" s="3">
        <v>39</v>
      </c>
      <c r="AG304" s="3">
        <v>8</v>
      </c>
      <c r="AH304" s="3" t="s">
        <v>2308</v>
      </c>
      <c r="AI304" s="3">
        <v>0</v>
      </c>
      <c r="AJ304" s="3">
        <v>222</v>
      </c>
      <c r="AK304" s="3">
        <v>6</v>
      </c>
      <c r="AL304" s="3">
        <v>25</v>
      </c>
      <c r="AM304" s="3">
        <v>738</v>
      </c>
      <c r="AN304" s="3">
        <v>120</v>
      </c>
      <c r="AO304" s="3">
        <v>0</v>
      </c>
      <c r="AP304" s="3">
        <v>0</v>
      </c>
      <c r="AQ304" s="3">
        <v>3908</v>
      </c>
    </row>
    <row r="305" spans="1:43" x14ac:dyDescent="0.25">
      <c r="A305" s="3" t="s">
        <v>1675</v>
      </c>
      <c r="B305" s="3">
        <v>2019</v>
      </c>
      <c r="C305" s="3">
        <v>1</v>
      </c>
      <c r="D305" s="3" t="s">
        <v>126</v>
      </c>
      <c r="E305" s="3" t="s">
        <v>35</v>
      </c>
      <c r="F305" s="3">
        <v>138</v>
      </c>
      <c r="G305" s="3">
        <v>426</v>
      </c>
      <c r="H305" s="3">
        <v>54</v>
      </c>
      <c r="I305" s="3">
        <v>117</v>
      </c>
      <c r="J305" s="3">
        <v>23</v>
      </c>
      <c r="K305" s="3">
        <v>5</v>
      </c>
      <c r="L305" s="3">
        <v>44</v>
      </c>
      <c r="M305" s="3">
        <v>9</v>
      </c>
      <c r="N305" s="3">
        <v>3</v>
      </c>
      <c r="O305" s="3">
        <v>21</v>
      </c>
      <c r="P305" s="3">
        <v>100</v>
      </c>
      <c r="Q305" s="3">
        <v>0</v>
      </c>
      <c r="R305" s="3">
        <v>0</v>
      </c>
      <c r="S305" s="3">
        <v>0</v>
      </c>
      <c r="T305" s="3">
        <v>0</v>
      </c>
      <c r="U305" s="3">
        <v>2</v>
      </c>
      <c r="V305" s="3" t="s">
        <v>2807</v>
      </c>
      <c r="W305" s="3" t="s">
        <v>1456</v>
      </c>
      <c r="X305" s="3">
        <v>447</v>
      </c>
      <c r="Y305" s="3">
        <v>177</v>
      </c>
      <c r="Z305" s="3">
        <v>0.3087248322147651</v>
      </c>
      <c r="AA305" s="3">
        <v>0.41549295774647887</v>
      </c>
      <c r="AB305" s="3">
        <v>0.72421778996124397</v>
      </c>
      <c r="AC305" s="3" t="s">
        <v>6</v>
      </c>
      <c r="AD305" s="3" t="s">
        <v>2309</v>
      </c>
      <c r="AE305" s="3" t="s">
        <v>2310</v>
      </c>
      <c r="AF305" s="3">
        <v>39</v>
      </c>
      <c r="AG305" s="3">
        <v>9</v>
      </c>
      <c r="AH305" s="3" t="s">
        <v>2311</v>
      </c>
      <c r="AI305" s="3">
        <v>1</v>
      </c>
      <c r="AJ305" s="3">
        <v>275</v>
      </c>
      <c r="AK305" s="3">
        <v>9</v>
      </c>
      <c r="AL305" s="3">
        <v>16</v>
      </c>
      <c r="AM305" s="3">
        <v>753</v>
      </c>
      <c r="AN305" s="3">
        <v>128</v>
      </c>
      <c r="AO305" s="3">
        <v>2</v>
      </c>
      <c r="AP305" s="3">
        <v>0</v>
      </c>
      <c r="AQ305" s="3">
        <v>3909</v>
      </c>
    </row>
    <row r="306" spans="1:43" x14ac:dyDescent="0.25">
      <c r="A306" s="3" t="s">
        <v>1678</v>
      </c>
      <c r="B306" s="3">
        <v>2019</v>
      </c>
      <c r="C306" s="3">
        <v>1</v>
      </c>
      <c r="D306" s="3" t="s">
        <v>126</v>
      </c>
      <c r="E306" s="3" t="s">
        <v>35</v>
      </c>
      <c r="F306" s="3">
        <v>105</v>
      </c>
      <c r="G306" s="3">
        <v>299</v>
      </c>
      <c r="H306" s="3">
        <v>40</v>
      </c>
      <c r="I306" s="3">
        <v>74</v>
      </c>
      <c r="J306" s="3">
        <v>9</v>
      </c>
      <c r="K306" s="3">
        <v>4</v>
      </c>
      <c r="L306" s="3">
        <v>27</v>
      </c>
      <c r="M306" s="3">
        <v>15</v>
      </c>
      <c r="N306" s="3">
        <v>3</v>
      </c>
      <c r="O306" s="3">
        <v>24</v>
      </c>
      <c r="P306" s="3">
        <v>88</v>
      </c>
      <c r="Q306" s="3">
        <v>1</v>
      </c>
      <c r="R306" s="3">
        <v>0</v>
      </c>
      <c r="S306" s="3">
        <v>2</v>
      </c>
      <c r="T306" s="3">
        <v>2</v>
      </c>
      <c r="U306" s="3">
        <v>2</v>
      </c>
      <c r="V306" s="3" t="s">
        <v>2810</v>
      </c>
      <c r="W306" s="3" t="s">
        <v>1455</v>
      </c>
      <c r="X306" s="3">
        <v>327</v>
      </c>
      <c r="Y306" s="3">
        <v>115</v>
      </c>
      <c r="Z306" s="3">
        <v>0.29969418960244648</v>
      </c>
      <c r="AA306" s="3">
        <v>0.38461538461538464</v>
      </c>
      <c r="AB306" s="3">
        <v>0.68430957421783112</v>
      </c>
      <c r="AC306" s="3" t="s">
        <v>26</v>
      </c>
      <c r="AD306" s="3" t="s">
        <v>894</v>
      </c>
      <c r="AE306" s="3" t="s">
        <v>2312</v>
      </c>
      <c r="AF306" s="3">
        <v>39</v>
      </c>
      <c r="AG306" s="3">
        <v>10</v>
      </c>
      <c r="AH306" s="3" t="s">
        <v>2312</v>
      </c>
      <c r="AI306" s="3">
        <v>0</v>
      </c>
      <c r="AJ306" s="3">
        <v>247</v>
      </c>
      <c r="AK306" s="3">
        <v>8</v>
      </c>
      <c r="AL306" s="3">
        <v>21</v>
      </c>
      <c r="AM306" s="3">
        <v>745</v>
      </c>
      <c r="AN306" s="3">
        <v>131</v>
      </c>
      <c r="AO306" s="3">
        <v>1</v>
      </c>
      <c r="AP306" s="3">
        <v>0</v>
      </c>
      <c r="AQ306" s="3">
        <v>3910</v>
      </c>
    </row>
    <row r="307" spans="1:43" x14ac:dyDescent="0.25">
      <c r="A307" s="3" t="s">
        <v>1677</v>
      </c>
      <c r="B307" s="3">
        <v>2019</v>
      </c>
      <c r="C307" s="3">
        <v>1</v>
      </c>
      <c r="D307" s="3" t="s">
        <v>126</v>
      </c>
      <c r="E307" s="3" t="s">
        <v>35</v>
      </c>
      <c r="F307" s="3">
        <v>121</v>
      </c>
      <c r="G307" s="3">
        <v>359</v>
      </c>
      <c r="H307" s="3">
        <v>42</v>
      </c>
      <c r="I307" s="3">
        <v>94</v>
      </c>
      <c r="J307" s="3">
        <v>17</v>
      </c>
      <c r="K307" s="3">
        <v>2</v>
      </c>
      <c r="L307" s="3">
        <v>42</v>
      </c>
      <c r="M307" s="3">
        <v>0</v>
      </c>
      <c r="N307" s="3">
        <v>1</v>
      </c>
      <c r="O307" s="3">
        <v>36</v>
      </c>
      <c r="P307" s="3">
        <v>68</v>
      </c>
      <c r="Q307" s="3">
        <v>5</v>
      </c>
      <c r="R307" s="3">
        <v>8</v>
      </c>
      <c r="S307" s="3">
        <v>2</v>
      </c>
      <c r="T307" s="3">
        <v>6</v>
      </c>
      <c r="U307" s="3">
        <v>9</v>
      </c>
      <c r="V307" s="3" t="s">
        <v>2809</v>
      </c>
      <c r="W307" s="3" t="s">
        <v>1458</v>
      </c>
      <c r="X307" s="3">
        <v>411</v>
      </c>
      <c r="Y307" s="3">
        <v>118</v>
      </c>
      <c r="Z307" s="3">
        <v>0.33576642335766421</v>
      </c>
      <c r="AA307" s="3">
        <v>0.32869080779944287</v>
      </c>
      <c r="AB307" s="3">
        <v>0.66445723115710709</v>
      </c>
      <c r="AC307" s="3" t="s">
        <v>6</v>
      </c>
      <c r="AD307" s="3" t="s">
        <v>1256</v>
      </c>
      <c r="AE307" s="3" t="s">
        <v>2313</v>
      </c>
      <c r="AF307" s="3">
        <v>39</v>
      </c>
      <c r="AG307" s="3">
        <v>11</v>
      </c>
      <c r="AH307" s="3" t="s">
        <v>2313</v>
      </c>
      <c r="AI307" s="3">
        <v>1</v>
      </c>
      <c r="AJ307" s="3">
        <v>262</v>
      </c>
      <c r="AK307" s="3">
        <v>1</v>
      </c>
      <c r="AL307" s="3">
        <v>19</v>
      </c>
      <c r="AM307" s="3">
        <v>710</v>
      </c>
      <c r="AN307" s="3">
        <v>120</v>
      </c>
      <c r="AO307" s="3">
        <v>0</v>
      </c>
      <c r="AP307" s="3">
        <v>0</v>
      </c>
      <c r="AQ307" s="3">
        <v>3911</v>
      </c>
    </row>
    <row r="308" spans="1:43" x14ac:dyDescent="0.25">
      <c r="A308" s="3" t="s">
        <v>1680</v>
      </c>
      <c r="B308" s="3">
        <v>2019</v>
      </c>
      <c r="C308" s="3">
        <v>1</v>
      </c>
      <c r="D308" s="3" t="s">
        <v>126</v>
      </c>
      <c r="E308" s="3" t="s">
        <v>35</v>
      </c>
      <c r="F308" s="3">
        <v>78</v>
      </c>
      <c r="G308" s="3">
        <v>135</v>
      </c>
      <c r="H308" s="3">
        <v>13</v>
      </c>
      <c r="I308" s="3">
        <v>23</v>
      </c>
      <c r="J308" s="3">
        <v>7</v>
      </c>
      <c r="K308" s="3">
        <v>0</v>
      </c>
      <c r="L308" s="3">
        <v>20</v>
      </c>
      <c r="M308" s="3">
        <v>2</v>
      </c>
      <c r="N308" s="3">
        <v>0</v>
      </c>
      <c r="O308" s="3">
        <v>22</v>
      </c>
      <c r="P308" s="3">
        <v>57</v>
      </c>
      <c r="Q308" s="3">
        <v>0</v>
      </c>
      <c r="R308" s="3">
        <v>2</v>
      </c>
      <c r="S308" s="3">
        <v>0</v>
      </c>
      <c r="T308" s="3">
        <v>3</v>
      </c>
      <c r="U308" s="3">
        <v>3</v>
      </c>
      <c r="V308" s="3" t="s">
        <v>2812</v>
      </c>
      <c r="W308" s="3" t="s">
        <v>1455</v>
      </c>
      <c r="X308" s="3">
        <v>162</v>
      </c>
      <c r="Y308" s="3">
        <v>42</v>
      </c>
      <c r="Z308" s="3">
        <v>0.29012345679012347</v>
      </c>
      <c r="AA308" s="3">
        <v>0.31111111111111112</v>
      </c>
      <c r="AB308" s="3">
        <v>0.60123456790123453</v>
      </c>
      <c r="AC308" s="3" t="s">
        <v>26</v>
      </c>
      <c r="AD308" s="3" t="s">
        <v>2037</v>
      </c>
      <c r="AE308" s="3" t="s">
        <v>1991</v>
      </c>
      <c r="AF308" s="3">
        <v>39</v>
      </c>
      <c r="AG308" s="3">
        <v>12</v>
      </c>
      <c r="AH308" s="3" t="s">
        <v>1991</v>
      </c>
      <c r="AI308" s="3">
        <v>0</v>
      </c>
      <c r="AJ308" s="3">
        <v>170</v>
      </c>
      <c r="AK308" s="3">
        <v>4</v>
      </c>
      <c r="AL308" s="3">
        <v>31</v>
      </c>
      <c r="AM308" s="3">
        <v>725</v>
      </c>
      <c r="AN308" s="3">
        <v>122</v>
      </c>
      <c r="AO308" s="3">
        <v>1</v>
      </c>
      <c r="AP308" s="3">
        <v>0</v>
      </c>
      <c r="AQ308" s="3">
        <v>3912</v>
      </c>
    </row>
    <row r="309" spans="1:43" x14ac:dyDescent="0.25">
      <c r="A309" s="3" t="s">
        <v>1737</v>
      </c>
      <c r="B309" s="3">
        <v>2019</v>
      </c>
      <c r="C309" s="3">
        <v>1</v>
      </c>
      <c r="D309" s="3" t="s">
        <v>126</v>
      </c>
      <c r="E309" s="3" t="s">
        <v>35</v>
      </c>
      <c r="F309" s="3">
        <v>44</v>
      </c>
      <c r="G309" s="3">
        <v>97</v>
      </c>
      <c r="H309" s="3">
        <v>7</v>
      </c>
      <c r="I309" s="3">
        <v>20</v>
      </c>
      <c r="J309" s="3">
        <v>1</v>
      </c>
      <c r="K309" s="3">
        <v>1</v>
      </c>
      <c r="L309" s="3">
        <v>3</v>
      </c>
      <c r="M309" s="3">
        <v>1</v>
      </c>
      <c r="N309" s="3">
        <v>0</v>
      </c>
      <c r="O309" s="3">
        <v>7</v>
      </c>
      <c r="P309" s="3">
        <v>21</v>
      </c>
      <c r="Q309" s="3">
        <v>0</v>
      </c>
      <c r="R309" s="3">
        <v>0</v>
      </c>
      <c r="S309" s="3">
        <v>0</v>
      </c>
      <c r="T309" s="3">
        <v>1</v>
      </c>
      <c r="U309" s="3">
        <v>2</v>
      </c>
      <c r="V309" s="3" t="s">
        <v>2813</v>
      </c>
      <c r="W309" s="3" t="s">
        <v>1456</v>
      </c>
      <c r="X309" s="3">
        <v>105</v>
      </c>
      <c r="Y309" s="3">
        <v>23</v>
      </c>
      <c r="Z309" s="3">
        <v>0.25714285714285712</v>
      </c>
      <c r="AA309" s="3">
        <v>0.23711340206185566</v>
      </c>
      <c r="AB309" s="3">
        <v>0.49425625920471278</v>
      </c>
      <c r="AC309" s="3" t="s">
        <v>26</v>
      </c>
      <c r="AD309" s="3" t="s">
        <v>2314</v>
      </c>
      <c r="AE309" s="3" t="s">
        <v>2315</v>
      </c>
      <c r="AF309" s="3">
        <v>39</v>
      </c>
      <c r="AG309" s="3">
        <v>13</v>
      </c>
      <c r="AH309" s="3" t="s">
        <v>2316</v>
      </c>
      <c r="AI309" s="3">
        <v>0</v>
      </c>
      <c r="AJ309" s="3">
        <v>206</v>
      </c>
      <c r="AK309" s="3">
        <v>0</v>
      </c>
      <c r="AL309" s="3">
        <v>27</v>
      </c>
      <c r="AM309" s="3">
        <v>705</v>
      </c>
      <c r="AN309" s="3">
        <v>122</v>
      </c>
      <c r="AO309" s="3">
        <v>2</v>
      </c>
      <c r="AP309" s="3">
        <v>0</v>
      </c>
      <c r="AQ309" s="3">
        <v>3913</v>
      </c>
    </row>
    <row r="310" spans="1:43" x14ac:dyDescent="0.25">
      <c r="A310" s="3" t="s">
        <v>1660</v>
      </c>
      <c r="B310" s="3">
        <v>2019</v>
      </c>
      <c r="C310" s="3">
        <v>1</v>
      </c>
      <c r="D310" s="3" t="s">
        <v>121</v>
      </c>
      <c r="E310" s="3" t="s">
        <v>41</v>
      </c>
      <c r="F310" s="3">
        <v>129</v>
      </c>
      <c r="G310" s="3">
        <v>482</v>
      </c>
      <c r="H310" s="3">
        <v>68</v>
      </c>
      <c r="I310" s="3">
        <v>123</v>
      </c>
      <c r="J310" s="3">
        <v>33</v>
      </c>
      <c r="K310" s="3">
        <v>3</v>
      </c>
      <c r="L310" s="3">
        <v>83</v>
      </c>
      <c r="M310" s="3">
        <v>24</v>
      </c>
      <c r="N310" s="3">
        <v>4</v>
      </c>
      <c r="O310" s="3">
        <v>52</v>
      </c>
      <c r="P310" s="3">
        <v>74</v>
      </c>
      <c r="Q310" s="3">
        <v>3</v>
      </c>
      <c r="R310" s="3">
        <v>2</v>
      </c>
      <c r="S310" s="3">
        <v>0</v>
      </c>
      <c r="T310" s="3">
        <v>6</v>
      </c>
      <c r="U310" s="3">
        <v>8</v>
      </c>
      <c r="V310" s="3" t="s">
        <v>2817</v>
      </c>
      <c r="W310" s="3" t="s">
        <v>1455</v>
      </c>
      <c r="X310" s="3">
        <v>542</v>
      </c>
      <c r="Y310" s="3">
        <v>231</v>
      </c>
      <c r="Z310" s="3">
        <v>0.32656826568265684</v>
      </c>
      <c r="AA310" s="3">
        <v>0.47925311203319504</v>
      </c>
      <c r="AB310" s="3">
        <v>0.80582137771585183</v>
      </c>
      <c r="AC310" s="3" t="s">
        <v>1773</v>
      </c>
      <c r="AD310" s="3" t="s">
        <v>852</v>
      </c>
      <c r="AE310" s="3" t="s">
        <v>945</v>
      </c>
      <c r="AF310" s="3">
        <v>41</v>
      </c>
      <c r="AG310" s="3">
        <v>0</v>
      </c>
      <c r="AH310" s="3" t="s">
        <v>945</v>
      </c>
      <c r="AI310" s="3">
        <v>0</v>
      </c>
      <c r="AJ310" s="3">
        <v>255</v>
      </c>
      <c r="AK310" s="3">
        <v>23</v>
      </c>
      <c r="AL310" s="3">
        <v>20</v>
      </c>
      <c r="AM310" s="3">
        <v>831</v>
      </c>
      <c r="AN310" s="3">
        <v>136</v>
      </c>
      <c r="AO310" s="3">
        <v>1</v>
      </c>
      <c r="AP310" s="3">
        <v>1</v>
      </c>
      <c r="AQ310" s="3">
        <v>4100</v>
      </c>
    </row>
    <row r="311" spans="1:43" x14ac:dyDescent="0.25">
      <c r="A311" s="3" t="s">
        <v>1667</v>
      </c>
      <c r="B311" s="3">
        <v>2019</v>
      </c>
      <c r="C311" s="3">
        <v>1</v>
      </c>
      <c r="D311" s="3" t="s">
        <v>121</v>
      </c>
      <c r="E311" s="3" t="s">
        <v>41</v>
      </c>
      <c r="F311" s="3">
        <v>85</v>
      </c>
      <c r="G311" s="3">
        <v>225</v>
      </c>
      <c r="H311" s="3">
        <v>42</v>
      </c>
      <c r="I311" s="3">
        <v>62</v>
      </c>
      <c r="J311" s="3">
        <v>15</v>
      </c>
      <c r="K311" s="3">
        <v>1</v>
      </c>
      <c r="L311" s="3">
        <v>38</v>
      </c>
      <c r="M311" s="3">
        <v>3</v>
      </c>
      <c r="N311" s="3">
        <v>2</v>
      </c>
      <c r="O311" s="3">
        <v>33</v>
      </c>
      <c r="P311" s="3">
        <v>61</v>
      </c>
      <c r="Q311" s="3">
        <v>0</v>
      </c>
      <c r="R311" s="3">
        <v>2</v>
      </c>
      <c r="S311" s="3">
        <v>0</v>
      </c>
      <c r="T311" s="3">
        <v>1</v>
      </c>
      <c r="U311" s="3">
        <v>7</v>
      </c>
      <c r="V311" s="3" t="s">
        <v>2824</v>
      </c>
      <c r="W311" s="3" t="s">
        <v>1456</v>
      </c>
      <c r="X311" s="3">
        <v>261</v>
      </c>
      <c r="Y311" s="3">
        <v>124</v>
      </c>
      <c r="Z311" s="3">
        <v>0.37164750957854409</v>
      </c>
      <c r="AA311" s="3">
        <v>0.55111111111111111</v>
      </c>
      <c r="AB311" s="3">
        <v>0.9227586206896552</v>
      </c>
      <c r="AC311" s="3" t="s">
        <v>26</v>
      </c>
      <c r="AD311" s="3" t="s">
        <v>940</v>
      </c>
      <c r="AE311" s="3" t="s">
        <v>2317</v>
      </c>
      <c r="AF311" s="3">
        <v>41</v>
      </c>
      <c r="AG311" s="3">
        <v>1</v>
      </c>
      <c r="AH311" s="3" t="s">
        <v>2318</v>
      </c>
      <c r="AI311" s="3">
        <v>0</v>
      </c>
      <c r="AJ311" s="3">
        <v>276</v>
      </c>
      <c r="AK311" s="3">
        <v>15</v>
      </c>
      <c r="AL311" s="3">
        <v>16</v>
      </c>
      <c r="AM311" s="3">
        <v>800</v>
      </c>
      <c r="AN311" s="3">
        <v>122</v>
      </c>
      <c r="AO311" s="3">
        <v>2</v>
      </c>
      <c r="AP311" s="3">
        <v>0</v>
      </c>
      <c r="AQ311" s="3">
        <v>4101</v>
      </c>
    </row>
    <row r="312" spans="1:43" x14ac:dyDescent="0.25">
      <c r="A312" s="3" t="s">
        <v>1659</v>
      </c>
      <c r="B312" s="3">
        <v>2019</v>
      </c>
      <c r="C312" s="3">
        <v>1</v>
      </c>
      <c r="D312" s="3" t="s">
        <v>121</v>
      </c>
      <c r="E312" s="3" t="s">
        <v>41</v>
      </c>
      <c r="F312" s="3">
        <v>143</v>
      </c>
      <c r="G312" s="3">
        <v>598</v>
      </c>
      <c r="H312" s="3">
        <v>101</v>
      </c>
      <c r="I312" s="3">
        <v>170</v>
      </c>
      <c r="J312" s="3">
        <v>40</v>
      </c>
      <c r="K312" s="3">
        <v>2</v>
      </c>
      <c r="L312" s="3">
        <v>74</v>
      </c>
      <c r="M312" s="3">
        <v>22</v>
      </c>
      <c r="N312" s="3">
        <v>5</v>
      </c>
      <c r="O312" s="3">
        <v>46</v>
      </c>
      <c r="P312" s="3">
        <v>98</v>
      </c>
      <c r="Q312" s="3">
        <v>9</v>
      </c>
      <c r="R312" s="3">
        <v>3</v>
      </c>
      <c r="S312" s="3">
        <v>1</v>
      </c>
      <c r="T312" s="3">
        <v>6</v>
      </c>
      <c r="U312" s="3">
        <v>13</v>
      </c>
      <c r="V312" s="3" t="s">
        <v>2816</v>
      </c>
      <c r="W312" s="3" t="s">
        <v>1455</v>
      </c>
      <c r="X312" s="3">
        <v>654</v>
      </c>
      <c r="Y312" s="3">
        <v>310</v>
      </c>
      <c r="Z312" s="3">
        <v>0.33486238532110091</v>
      </c>
      <c r="AA312" s="3">
        <v>0.51839464882943143</v>
      </c>
      <c r="AB312" s="3">
        <v>0.85325703415053233</v>
      </c>
      <c r="AC312" s="3" t="s">
        <v>1773</v>
      </c>
      <c r="AD312" s="3" t="s">
        <v>1196</v>
      </c>
      <c r="AE312" s="3" t="s">
        <v>2319</v>
      </c>
      <c r="AF312" s="3">
        <v>41</v>
      </c>
      <c r="AG312" s="3">
        <v>2</v>
      </c>
      <c r="AH312" s="3" t="s">
        <v>2320</v>
      </c>
      <c r="AI312" s="3">
        <v>0</v>
      </c>
      <c r="AJ312" s="3">
        <v>284</v>
      </c>
      <c r="AK312" s="3">
        <v>32</v>
      </c>
      <c r="AL312" s="3">
        <v>15</v>
      </c>
      <c r="AM312" s="3">
        <v>880</v>
      </c>
      <c r="AN312" s="3">
        <v>134</v>
      </c>
      <c r="AO312" s="3">
        <v>1</v>
      </c>
      <c r="AP312" s="3">
        <v>1</v>
      </c>
      <c r="AQ312" s="3">
        <v>4102</v>
      </c>
    </row>
    <row r="313" spans="1:43" x14ac:dyDescent="0.25">
      <c r="A313" s="3" t="s">
        <v>1658</v>
      </c>
      <c r="B313" s="3">
        <v>2019</v>
      </c>
      <c r="C313" s="3">
        <v>1</v>
      </c>
      <c r="D313" s="3" t="s">
        <v>121</v>
      </c>
      <c r="E313" s="3" t="s">
        <v>41</v>
      </c>
      <c r="F313" s="3">
        <v>158</v>
      </c>
      <c r="G313" s="3">
        <v>573</v>
      </c>
      <c r="H313" s="3">
        <v>110</v>
      </c>
      <c r="I313" s="3">
        <v>161</v>
      </c>
      <c r="J313" s="3">
        <v>30</v>
      </c>
      <c r="K313" s="3">
        <v>1</v>
      </c>
      <c r="L313" s="3">
        <v>93</v>
      </c>
      <c r="M313" s="3">
        <v>4</v>
      </c>
      <c r="N313" s="3">
        <v>0</v>
      </c>
      <c r="O313" s="3">
        <v>108</v>
      </c>
      <c r="P313" s="3">
        <v>108</v>
      </c>
      <c r="Q313" s="3">
        <v>12</v>
      </c>
      <c r="R313" s="3">
        <v>3</v>
      </c>
      <c r="S313" s="3">
        <v>0</v>
      </c>
      <c r="T313" s="3">
        <v>2</v>
      </c>
      <c r="U313" s="3">
        <v>13</v>
      </c>
      <c r="V313" s="3" t="s">
        <v>2815</v>
      </c>
      <c r="W313" s="3" t="s">
        <v>1455</v>
      </c>
      <c r="X313" s="3">
        <v>686</v>
      </c>
      <c r="Y313" s="3">
        <v>295</v>
      </c>
      <c r="Z313" s="3">
        <v>0.39650145772594753</v>
      </c>
      <c r="AA313" s="3">
        <v>0.51483420593368234</v>
      </c>
      <c r="AB313" s="3">
        <v>0.91133566365962992</v>
      </c>
      <c r="AC313" s="3" t="s">
        <v>1773</v>
      </c>
      <c r="AD313" s="3" t="s">
        <v>908</v>
      </c>
      <c r="AE313" s="3" t="s">
        <v>1836</v>
      </c>
      <c r="AF313" s="3">
        <v>41</v>
      </c>
      <c r="AG313" s="3">
        <v>3</v>
      </c>
      <c r="AH313" s="3" t="s">
        <v>1836</v>
      </c>
      <c r="AI313" s="3">
        <v>0</v>
      </c>
      <c r="AJ313" s="3">
        <v>281</v>
      </c>
      <c r="AK313" s="3">
        <v>34</v>
      </c>
      <c r="AL313" s="3">
        <v>15</v>
      </c>
      <c r="AM313" s="3">
        <v>890</v>
      </c>
      <c r="AN313" s="3">
        <v>124</v>
      </c>
      <c r="AO313" s="3">
        <v>1</v>
      </c>
      <c r="AP313" s="3">
        <v>1</v>
      </c>
      <c r="AQ313" s="3">
        <v>4103</v>
      </c>
    </row>
    <row r="314" spans="1:43" x14ac:dyDescent="0.25">
      <c r="A314" s="3" t="s">
        <v>1593</v>
      </c>
      <c r="B314" s="3">
        <v>2019</v>
      </c>
      <c r="C314" s="3">
        <v>2</v>
      </c>
      <c r="D314" s="3" t="s">
        <v>121</v>
      </c>
      <c r="E314" s="3" t="s">
        <v>41</v>
      </c>
      <c r="F314" s="3">
        <v>49</v>
      </c>
      <c r="G314" s="3">
        <v>182</v>
      </c>
      <c r="H314" s="3">
        <v>25</v>
      </c>
      <c r="I314" s="3">
        <v>54</v>
      </c>
      <c r="J314" s="3">
        <v>15</v>
      </c>
      <c r="K314" s="3">
        <v>1</v>
      </c>
      <c r="L314" s="3">
        <v>23</v>
      </c>
      <c r="M314" s="3">
        <v>5</v>
      </c>
      <c r="N314" s="3">
        <v>2</v>
      </c>
      <c r="O314" s="3">
        <v>21</v>
      </c>
      <c r="P314" s="3">
        <v>44</v>
      </c>
      <c r="Q314" s="3">
        <v>0</v>
      </c>
      <c r="R314" s="3">
        <v>3</v>
      </c>
      <c r="S314" s="3">
        <v>0</v>
      </c>
      <c r="T314" s="3">
        <v>1</v>
      </c>
      <c r="U314" s="3">
        <v>4</v>
      </c>
      <c r="V314" s="3" t="s">
        <v>2827</v>
      </c>
      <c r="W314" s="3" t="s">
        <v>1456</v>
      </c>
      <c r="X314" s="3">
        <v>207</v>
      </c>
      <c r="Y314" s="3">
        <v>77</v>
      </c>
      <c r="Z314" s="3">
        <v>0.37681159420289856</v>
      </c>
      <c r="AA314" s="3">
        <v>0.42307692307692307</v>
      </c>
      <c r="AB314" s="3">
        <v>0.79988851727982158</v>
      </c>
      <c r="AC314" s="3" t="s">
        <v>26</v>
      </c>
      <c r="AD314" s="3" t="s">
        <v>2335</v>
      </c>
      <c r="AE314" s="3" t="s">
        <v>2336</v>
      </c>
      <c r="AF314" s="3">
        <v>41</v>
      </c>
      <c r="AG314" s="3">
        <v>4</v>
      </c>
      <c r="AH314" s="3" t="s">
        <v>2337</v>
      </c>
      <c r="AI314" s="3">
        <v>0</v>
      </c>
      <c r="AJ314" s="3">
        <v>297</v>
      </c>
      <c r="AK314" s="3">
        <v>2</v>
      </c>
      <c r="AL314" s="3">
        <v>12</v>
      </c>
      <c r="AM314" s="3">
        <v>720</v>
      </c>
      <c r="AN314" s="3">
        <v>123</v>
      </c>
      <c r="AO314" s="3">
        <v>2</v>
      </c>
      <c r="AP314" s="3">
        <v>0</v>
      </c>
      <c r="AQ314" s="3">
        <v>4104</v>
      </c>
    </row>
    <row r="315" spans="1:43" x14ac:dyDescent="0.25">
      <c r="A315" s="3" t="s">
        <v>1665</v>
      </c>
      <c r="B315" s="3">
        <v>2019</v>
      </c>
      <c r="C315" s="3">
        <v>1</v>
      </c>
      <c r="D315" s="3" t="s">
        <v>121</v>
      </c>
      <c r="E315" s="3" t="s">
        <v>41</v>
      </c>
      <c r="F315" s="3">
        <v>89</v>
      </c>
      <c r="G315" s="3">
        <v>274</v>
      </c>
      <c r="H315" s="3">
        <v>34</v>
      </c>
      <c r="I315" s="3">
        <v>79</v>
      </c>
      <c r="J315" s="3">
        <v>19</v>
      </c>
      <c r="K315" s="3">
        <v>0</v>
      </c>
      <c r="L315" s="3">
        <v>34</v>
      </c>
      <c r="M315" s="3">
        <v>4</v>
      </c>
      <c r="N315" s="3">
        <v>2</v>
      </c>
      <c r="O315" s="3">
        <v>14</v>
      </c>
      <c r="P315" s="3">
        <v>66</v>
      </c>
      <c r="Q315" s="3">
        <v>2</v>
      </c>
      <c r="R315" s="3">
        <v>2</v>
      </c>
      <c r="S315" s="3">
        <v>2</v>
      </c>
      <c r="T315" s="3">
        <v>2</v>
      </c>
      <c r="U315" s="3">
        <v>8</v>
      </c>
      <c r="V315" s="3" t="s">
        <v>2822</v>
      </c>
      <c r="W315" s="3" t="s">
        <v>1456</v>
      </c>
      <c r="X315" s="3">
        <v>294</v>
      </c>
      <c r="Y315" s="3">
        <v>128</v>
      </c>
      <c r="Z315" s="3">
        <v>0.3231292517006803</v>
      </c>
      <c r="AA315" s="3">
        <v>0.46715328467153283</v>
      </c>
      <c r="AB315" s="3">
        <v>0.79028253637221313</v>
      </c>
      <c r="AC315" s="3" t="s">
        <v>6</v>
      </c>
      <c r="AD315" s="3" t="s">
        <v>865</v>
      </c>
      <c r="AE315" s="3" t="s">
        <v>2321</v>
      </c>
      <c r="AF315" s="3">
        <v>41</v>
      </c>
      <c r="AG315" s="3">
        <v>5</v>
      </c>
      <c r="AH315" s="3" t="s">
        <v>2322</v>
      </c>
      <c r="AI315" s="3">
        <v>1</v>
      </c>
      <c r="AJ315" s="3">
        <v>288</v>
      </c>
      <c r="AK315" s="3">
        <v>10</v>
      </c>
      <c r="AL315" s="3">
        <v>14</v>
      </c>
      <c r="AM315" s="3">
        <v>765</v>
      </c>
      <c r="AN315" s="3">
        <v>122</v>
      </c>
      <c r="AO315" s="3">
        <v>2</v>
      </c>
      <c r="AP315" s="3">
        <v>0</v>
      </c>
      <c r="AQ315" s="3">
        <v>4105</v>
      </c>
    </row>
    <row r="316" spans="1:43" x14ac:dyDescent="0.25">
      <c r="A316" s="3" t="s">
        <v>1642</v>
      </c>
      <c r="B316" s="3">
        <v>2019</v>
      </c>
      <c r="C316" s="3">
        <v>2</v>
      </c>
      <c r="D316" s="3" t="s">
        <v>121</v>
      </c>
      <c r="E316" s="3" t="s">
        <v>41</v>
      </c>
      <c r="F316" s="3">
        <v>51</v>
      </c>
      <c r="G316" s="3">
        <v>173</v>
      </c>
      <c r="H316" s="3">
        <v>26</v>
      </c>
      <c r="I316" s="3">
        <v>41</v>
      </c>
      <c r="J316" s="3">
        <v>10</v>
      </c>
      <c r="K316" s="3">
        <v>0</v>
      </c>
      <c r="L316" s="3">
        <v>35</v>
      </c>
      <c r="M316" s="3">
        <v>0</v>
      </c>
      <c r="N316" s="3">
        <v>0</v>
      </c>
      <c r="O316" s="3">
        <v>18</v>
      </c>
      <c r="P316" s="3">
        <v>63</v>
      </c>
      <c r="Q316" s="3">
        <v>0</v>
      </c>
      <c r="R316" s="3">
        <v>0</v>
      </c>
      <c r="S316" s="3">
        <v>0</v>
      </c>
      <c r="T316" s="3">
        <v>3</v>
      </c>
      <c r="U316" s="3">
        <v>3</v>
      </c>
      <c r="V316" s="3" t="s">
        <v>2828</v>
      </c>
      <c r="W316" s="3" t="s">
        <v>1456</v>
      </c>
      <c r="X316" s="3">
        <v>194</v>
      </c>
      <c r="Y316" s="3">
        <v>81</v>
      </c>
      <c r="Z316" s="3">
        <v>0.30412371134020616</v>
      </c>
      <c r="AA316" s="3">
        <v>0.46820809248554912</v>
      </c>
      <c r="AB316" s="3">
        <v>0.77233180382575528</v>
      </c>
      <c r="AC316" s="3" t="s">
        <v>26</v>
      </c>
      <c r="AD316" s="3" t="s">
        <v>1968</v>
      </c>
      <c r="AE316" s="3" t="s">
        <v>1254</v>
      </c>
      <c r="AF316" s="3">
        <v>41</v>
      </c>
      <c r="AG316" s="3">
        <v>6</v>
      </c>
      <c r="AH316" s="3" t="s">
        <v>1969</v>
      </c>
      <c r="AI316" s="3">
        <v>0</v>
      </c>
      <c r="AJ316" s="3">
        <v>237</v>
      </c>
      <c r="AK316" s="3">
        <v>10</v>
      </c>
      <c r="AL316" s="3">
        <v>23</v>
      </c>
      <c r="AM316" s="3">
        <v>765</v>
      </c>
      <c r="AN316" s="3">
        <v>120</v>
      </c>
      <c r="AO316" s="3">
        <v>2</v>
      </c>
      <c r="AP316" s="3">
        <v>0</v>
      </c>
      <c r="AQ316" s="3">
        <v>4106</v>
      </c>
    </row>
    <row r="317" spans="1:43" x14ac:dyDescent="0.25">
      <c r="A317" s="3" t="s">
        <v>1662</v>
      </c>
      <c r="B317" s="3">
        <v>2019</v>
      </c>
      <c r="C317" s="3">
        <v>1</v>
      </c>
      <c r="D317" s="3" t="s">
        <v>121</v>
      </c>
      <c r="E317" s="3" t="s">
        <v>41</v>
      </c>
      <c r="F317" s="3">
        <v>119</v>
      </c>
      <c r="G317" s="3">
        <v>389</v>
      </c>
      <c r="H317" s="3">
        <v>46</v>
      </c>
      <c r="I317" s="3">
        <v>93</v>
      </c>
      <c r="J317" s="3">
        <v>9</v>
      </c>
      <c r="K317" s="3">
        <v>1</v>
      </c>
      <c r="L317" s="3">
        <v>63</v>
      </c>
      <c r="M317" s="3">
        <v>0</v>
      </c>
      <c r="N317" s="3">
        <v>0</v>
      </c>
      <c r="O317" s="3">
        <v>45</v>
      </c>
      <c r="P317" s="3">
        <v>127</v>
      </c>
      <c r="Q317" s="3">
        <v>1</v>
      </c>
      <c r="R317" s="3">
        <v>4</v>
      </c>
      <c r="S317" s="3">
        <v>7</v>
      </c>
      <c r="T317" s="3">
        <v>4</v>
      </c>
      <c r="U317" s="3">
        <v>12</v>
      </c>
      <c r="V317" s="3" t="s">
        <v>2820</v>
      </c>
      <c r="W317" s="3" t="s">
        <v>1458</v>
      </c>
      <c r="X317" s="3">
        <v>449</v>
      </c>
      <c r="Y317" s="3">
        <v>176</v>
      </c>
      <c r="Z317" s="3">
        <v>0.31625835189309576</v>
      </c>
      <c r="AA317" s="3">
        <v>0.45244215938303339</v>
      </c>
      <c r="AB317" s="3">
        <v>0.76870051127612915</v>
      </c>
      <c r="AC317" s="3" t="s">
        <v>26</v>
      </c>
      <c r="AD317" s="3" t="s">
        <v>964</v>
      </c>
      <c r="AE317" s="3" t="s">
        <v>712</v>
      </c>
      <c r="AF317" s="3">
        <v>41</v>
      </c>
      <c r="AG317" s="3">
        <v>7</v>
      </c>
      <c r="AH317" s="3" t="s">
        <v>2323</v>
      </c>
      <c r="AI317" s="3">
        <v>0</v>
      </c>
      <c r="AJ317" s="3">
        <v>239</v>
      </c>
      <c r="AK317" s="3">
        <v>24</v>
      </c>
      <c r="AL317" s="3">
        <v>22</v>
      </c>
      <c r="AM317" s="3">
        <v>832</v>
      </c>
      <c r="AN317" s="3">
        <v>120</v>
      </c>
      <c r="AO317" s="3">
        <v>0</v>
      </c>
      <c r="AP317" s="3">
        <v>0</v>
      </c>
      <c r="AQ317" s="3">
        <v>4107</v>
      </c>
    </row>
    <row r="318" spans="1:43" x14ac:dyDescent="0.25">
      <c r="A318" s="3" t="s">
        <v>1664</v>
      </c>
      <c r="B318" s="3">
        <v>2019</v>
      </c>
      <c r="C318" s="3">
        <v>1</v>
      </c>
      <c r="D318" s="3" t="s">
        <v>121</v>
      </c>
      <c r="E318" s="3" t="s">
        <v>41</v>
      </c>
      <c r="F318" s="3">
        <v>115</v>
      </c>
      <c r="G318" s="3">
        <v>438</v>
      </c>
      <c r="H318" s="3">
        <v>70</v>
      </c>
      <c r="I318" s="3">
        <v>118</v>
      </c>
      <c r="J318" s="3">
        <v>25</v>
      </c>
      <c r="K318" s="3">
        <v>3</v>
      </c>
      <c r="L318" s="3">
        <v>54</v>
      </c>
      <c r="M318" s="3">
        <v>15</v>
      </c>
      <c r="N318" s="3">
        <v>4</v>
      </c>
      <c r="O318" s="3">
        <v>28</v>
      </c>
      <c r="P318" s="3">
        <v>84</v>
      </c>
      <c r="Q318" s="3">
        <v>0</v>
      </c>
      <c r="R318" s="3">
        <v>5</v>
      </c>
      <c r="S318" s="3">
        <v>7</v>
      </c>
      <c r="T318" s="3">
        <v>4</v>
      </c>
      <c r="U318" s="3">
        <v>9</v>
      </c>
      <c r="V318" s="3" t="s">
        <v>2819</v>
      </c>
      <c r="W318" s="3" t="s">
        <v>1456</v>
      </c>
      <c r="X318" s="3">
        <v>482</v>
      </c>
      <c r="Y318" s="3">
        <v>194</v>
      </c>
      <c r="Z318" s="3">
        <v>0.31327800829875518</v>
      </c>
      <c r="AA318" s="3">
        <v>0.44292237442922372</v>
      </c>
      <c r="AB318" s="3">
        <v>0.75620038272797885</v>
      </c>
      <c r="AC318" s="3" t="s">
        <v>26</v>
      </c>
      <c r="AD318" s="3" t="s">
        <v>2324</v>
      </c>
      <c r="AE318" s="3" t="s">
        <v>2325</v>
      </c>
      <c r="AF318" s="3">
        <v>41</v>
      </c>
      <c r="AG318" s="3">
        <v>8</v>
      </c>
      <c r="AH318" s="3" t="s">
        <v>2325</v>
      </c>
      <c r="AI318" s="3">
        <v>0</v>
      </c>
      <c r="AJ318" s="3">
        <v>269</v>
      </c>
      <c r="AK318" s="3">
        <v>15</v>
      </c>
      <c r="AL318" s="3">
        <v>17</v>
      </c>
      <c r="AM318" s="3">
        <v>787</v>
      </c>
      <c r="AN318" s="3">
        <v>130</v>
      </c>
      <c r="AO318" s="3">
        <v>2</v>
      </c>
      <c r="AP318" s="3">
        <v>0</v>
      </c>
      <c r="AQ318" s="3">
        <v>4108</v>
      </c>
    </row>
    <row r="319" spans="1:43" x14ac:dyDescent="0.25">
      <c r="A319" s="3" t="s">
        <v>1668</v>
      </c>
      <c r="B319" s="3">
        <v>2019</v>
      </c>
      <c r="C319" s="3">
        <v>1</v>
      </c>
      <c r="D319" s="3" t="s">
        <v>121</v>
      </c>
      <c r="E319" s="3" t="s">
        <v>41</v>
      </c>
      <c r="F319" s="3">
        <v>75</v>
      </c>
      <c r="G319" s="3">
        <v>177</v>
      </c>
      <c r="H319" s="3">
        <v>27</v>
      </c>
      <c r="I319" s="3">
        <v>49</v>
      </c>
      <c r="J319" s="3">
        <v>8</v>
      </c>
      <c r="K319" s="3">
        <v>0</v>
      </c>
      <c r="L319" s="3">
        <v>24</v>
      </c>
      <c r="M319" s="3">
        <v>1</v>
      </c>
      <c r="N319" s="3">
        <v>2</v>
      </c>
      <c r="O319" s="3">
        <v>22</v>
      </c>
      <c r="P319" s="3">
        <v>61</v>
      </c>
      <c r="Q319" s="3">
        <v>0</v>
      </c>
      <c r="R319" s="3">
        <v>4</v>
      </c>
      <c r="S319" s="3">
        <v>6</v>
      </c>
      <c r="T319" s="3">
        <v>4</v>
      </c>
      <c r="U319" s="3">
        <v>2</v>
      </c>
      <c r="V319" s="3" t="s">
        <v>2826</v>
      </c>
      <c r="W319" s="3" t="s">
        <v>1455</v>
      </c>
      <c r="X319" s="3">
        <v>213</v>
      </c>
      <c r="Y319" s="3">
        <v>69</v>
      </c>
      <c r="Z319" s="3">
        <v>0.352112676056338</v>
      </c>
      <c r="AA319" s="3">
        <v>0.38983050847457629</v>
      </c>
      <c r="AB319" s="3">
        <v>0.74194318453091435</v>
      </c>
      <c r="AC319" s="3" t="s">
        <v>6</v>
      </c>
      <c r="AD319" s="3" t="s">
        <v>762</v>
      </c>
      <c r="AE319" s="3" t="s">
        <v>2326</v>
      </c>
      <c r="AF319" s="3">
        <v>41</v>
      </c>
      <c r="AG319" s="3">
        <v>9</v>
      </c>
      <c r="AH319" s="3" t="s">
        <v>2326</v>
      </c>
      <c r="AI319" s="3">
        <v>1</v>
      </c>
      <c r="AJ319" s="3">
        <v>277</v>
      </c>
      <c r="AK319" s="3">
        <v>4</v>
      </c>
      <c r="AL319" s="3">
        <v>16</v>
      </c>
      <c r="AM319" s="3">
        <v>725</v>
      </c>
      <c r="AN319" s="3">
        <v>120</v>
      </c>
      <c r="AO319" s="3">
        <v>1</v>
      </c>
      <c r="AP319" s="3">
        <v>0</v>
      </c>
      <c r="AQ319" s="3">
        <v>4109</v>
      </c>
    </row>
    <row r="320" spans="1:43" x14ac:dyDescent="0.25">
      <c r="A320" s="3" t="s">
        <v>1661</v>
      </c>
      <c r="B320" s="3">
        <v>2019</v>
      </c>
      <c r="C320" s="3">
        <v>1</v>
      </c>
      <c r="D320" s="3" t="s">
        <v>121</v>
      </c>
      <c r="E320" s="3" t="s">
        <v>41</v>
      </c>
      <c r="F320" s="3">
        <v>121</v>
      </c>
      <c r="G320" s="3">
        <v>458</v>
      </c>
      <c r="H320" s="3">
        <v>52</v>
      </c>
      <c r="I320" s="3">
        <v>112</v>
      </c>
      <c r="J320" s="3">
        <v>23</v>
      </c>
      <c r="K320" s="3">
        <v>1</v>
      </c>
      <c r="L320" s="3">
        <v>65</v>
      </c>
      <c r="M320" s="3">
        <v>7</v>
      </c>
      <c r="N320" s="3">
        <v>2</v>
      </c>
      <c r="O320" s="3">
        <v>40</v>
      </c>
      <c r="P320" s="3">
        <v>88</v>
      </c>
      <c r="Q320" s="3">
        <v>2</v>
      </c>
      <c r="R320" s="3">
        <v>2</v>
      </c>
      <c r="S320" s="3">
        <v>5</v>
      </c>
      <c r="T320" s="3">
        <v>6</v>
      </c>
      <c r="U320" s="3">
        <v>7</v>
      </c>
      <c r="V320" s="3" t="s">
        <v>2818</v>
      </c>
      <c r="W320" s="3" t="s">
        <v>1455</v>
      </c>
      <c r="X320" s="3">
        <v>511</v>
      </c>
      <c r="Y320" s="3">
        <v>188</v>
      </c>
      <c r="Z320" s="3">
        <v>0.30136986301369861</v>
      </c>
      <c r="AA320" s="3">
        <v>0.41048034934497818</v>
      </c>
      <c r="AB320" s="3">
        <v>0.71185021235867674</v>
      </c>
      <c r="AC320" s="3" t="s">
        <v>6</v>
      </c>
      <c r="AD320" s="3" t="s">
        <v>1141</v>
      </c>
      <c r="AE320" s="3" t="s">
        <v>2327</v>
      </c>
      <c r="AF320" s="3">
        <v>41</v>
      </c>
      <c r="AG320" s="3">
        <v>10</v>
      </c>
      <c r="AH320" s="3" t="s">
        <v>2328</v>
      </c>
      <c r="AI320" s="3">
        <v>1</v>
      </c>
      <c r="AJ320" s="3">
        <v>245</v>
      </c>
      <c r="AK320" s="3">
        <v>17</v>
      </c>
      <c r="AL320" s="3">
        <v>21</v>
      </c>
      <c r="AM320" s="3">
        <v>792</v>
      </c>
      <c r="AN320" s="3">
        <v>125</v>
      </c>
      <c r="AO320" s="3">
        <v>1</v>
      </c>
      <c r="AP320" s="3">
        <v>0</v>
      </c>
      <c r="AQ320" s="3">
        <v>4110</v>
      </c>
    </row>
    <row r="321" spans="1:43" x14ac:dyDescent="0.25">
      <c r="A321" s="3" t="s">
        <v>1663</v>
      </c>
      <c r="B321" s="3">
        <v>2019</v>
      </c>
      <c r="C321" s="3">
        <v>1</v>
      </c>
      <c r="D321" s="3" t="s">
        <v>121</v>
      </c>
      <c r="E321" s="3" t="s">
        <v>41</v>
      </c>
      <c r="F321" s="3">
        <v>117</v>
      </c>
      <c r="G321" s="3">
        <v>372</v>
      </c>
      <c r="H321" s="3">
        <v>46</v>
      </c>
      <c r="I321" s="3">
        <v>84</v>
      </c>
      <c r="J321" s="3">
        <v>16</v>
      </c>
      <c r="K321" s="3">
        <v>1</v>
      </c>
      <c r="L321" s="3">
        <v>43</v>
      </c>
      <c r="M321" s="3">
        <v>3</v>
      </c>
      <c r="N321" s="3">
        <v>3</v>
      </c>
      <c r="O321" s="3">
        <v>45</v>
      </c>
      <c r="P321" s="3">
        <v>115</v>
      </c>
      <c r="Q321" s="3">
        <v>0</v>
      </c>
      <c r="R321" s="3">
        <v>3</v>
      </c>
      <c r="S321" s="3">
        <v>0</v>
      </c>
      <c r="T321" s="3">
        <v>3</v>
      </c>
      <c r="U321" s="3">
        <v>3</v>
      </c>
      <c r="V321" s="3" t="s">
        <v>2821</v>
      </c>
      <c r="W321" s="3" t="s">
        <v>1456</v>
      </c>
      <c r="X321" s="3">
        <v>423</v>
      </c>
      <c r="Y321" s="3">
        <v>138</v>
      </c>
      <c r="Z321" s="3">
        <v>0.31205673758865249</v>
      </c>
      <c r="AA321" s="3">
        <v>0.37096774193548387</v>
      </c>
      <c r="AB321" s="3">
        <v>0.68302447952413636</v>
      </c>
      <c r="AC321" s="3" t="s">
        <v>6</v>
      </c>
      <c r="AD321" s="3" t="s">
        <v>1089</v>
      </c>
      <c r="AE321" s="3" t="s">
        <v>2329</v>
      </c>
      <c r="AF321" s="3">
        <v>41</v>
      </c>
      <c r="AG321" s="3">
        <v>11</v>
      </c>
      <c r="AH321" s="3" t="s">
        <v>2330</v>
      </c>
      <c r="AI321" s="3">
        <v>1</v>
      </c>
      <c r="AJ321" s="3">
        <v>226</v>
      </c>
      <c r="AK321" s="3">
        <v>12</v>
      </c>
      <c r="AL321" s="3">
        <v>24</v>
      </c>
      <c r="AM321" s="3">
        <v>764</v>
      </c>
      <c r="AN321" s="3">
        <v>122</v>
      </c>
      <c r="AO321" s="3">
        <v>2</v>
      </c>
      <c r="AP321" s="3">
        <v>0</v>
      </c>
      <c r="AQ321" s="3">
        <v>4111</v>
      </c>
    </row>
    <row r="322" spans="1:43" x14ac:dyDescent="0.25">
      <c r="A322" s="3" t="s">
        <v>1666</v>
      </c>
      <c r="B322" s="3">
        <v>2019</v>
      </c>
      <c r="C322" s="3">
        <v>1</v>
      </c>
      <c r="D322" s="3" t="s">
        <v>121</v>
      </c>
      <c r="E322" s="3" t="s">
        <v>41</v>
      </c>
      <c r="F322" s="3">
        <v>89</v>
      </c>
      <c r="G322" s="3">
        <v>231</v>
      </c>
      <c r="H322" s="3">
        <v>30</v>
      </c>
      <c r="I322" s="3">
        <v>53</v>
      </c>
      <c r="J322" s="3">
        <v>9</v>
      </c>
      <c r="K322" s="3">
        <v>3</v>
      </c>
      <c r="L322" s="3">
        <v>27</v>
      </c>
      <c r="M322" s="3">
        <v>8</v>
      </c>
      <c r="N322" s="3">
        <v>2</v>
      </c>
      <c r="O322" s="3">
        <v>11</v>
      </c>
      <c r="P322" s="3">
        <v>53</v>
      </c>
      <c r="Q322" s="3">
        <v>1</v>
      </c>
      <c r="R322" s="3">
        <v>9</v>
      </c>
      <c r="S322" s="3">
        <v>4</v>
      </c>
      <c r="T322" s="3">
        <v>1</v>
      </c>
      <c r="U322" s="3">
        <v>3</v>
      </c>
      <c r="V322" s="3" t="s">
        <v>2825</v>
      </c>
      <c r="W322" s="3" t="s">
        <v>1456</v>
      </c>
      <c r="X322" s="3">
        <v>256</v>
      </c>
      <c r="Y322" s="3">
        <v>80</v>
      </c>
      <c r="Z322" s="3">
        <v>0.28515625</v>
      </c>
      <c r="AA322" s="3">
        <v>0.34632034632034631</v>
      </c>
      <c r="AB322" s="3">
        <v>0.63147659632034636</v>
      </c>
      <c r="AC322" s="3" t="s">
        <v>1773</v>
      </c>
      <c r="AD322" s="3" t="s">
        <v>1982</v>
      </c>
      <c r="AE322" s="3" t="s">
        <v>2331</v>
      </c>
      <c r="AF322" s="3">
        <v>41</v>
      </c>
      <c r="AG322" s="3">
        <v>12</v>
      </c>
      <c r="AH322" s="3" t="s">
        <v>2332</v>
      </c>
      <c r="AI322" s="3">
        <v>0</v>
      </c>
      <c r="AJ322" s="3">
        <v>229</v>
      </c>
      <c r="AK322" s="3">
        <v>4</v>
      </c>
      <c r="AL322" s="3">
        <v>24</v>
      </c>
      <c r="AM322" s="3">
        <v>725</v>
      </c>
      <c r="AN322" s="3">
        <v>127</v>
      </c>
      <c r="AO322" s="3">
        <v>2</v>
      </c>
      <c r="AP322" s="3">
        <v>1</v>
      </c>
      <c r="AQ322" s="3">
        <v>4112</v>
      </c>
    </row>
    <row r="323" spans="1:43" x14ac:dyDescent="0.25">
      <c r="A323" s="3" t="s">
        <v>1669</v>
      </c>
      <c r="B323" s="3">
        <v>2019</v>
      </c>
      <c r="C323" s="3">
        <v>1</v>
      </c>
      <c r="D323" s="3" t="s">
        <v>121</v>
      </c>
      <c r="E323" s="3" t="s">
        <v>41</v>
      </c>
      <c r="F323" s="3">
        <v>65</v>
      </c>
      <c r="G323" s="3">
        <v>236</v>
      </c>
      <c r="H323" s="3">
        <v>32</v>
      </c>
      <c r="I323" s="3">
        <v>47</v>
      </c>
      <c r="J323" s="3">
        <v>7</v>
      </c>
      <c r="K323" s="3">
        <v>0</v>
      </c>
      <c r="L323" s="3">
        <v>19</v>
      </c>
      <c r="M323" s="3">
        <v>4</v>
      </c>
      <c r="N323" s="3">
        <v>5</v>
      </c>
      <c r="O323" s="3">
        <v>21</v>
      </c>
      <c r="P323" s="3">
        <v>78</v>
      </c>
      <c r="Q323" s="3">
        <v>0</v>
      </c>
      <c r="R323" s="3">
        <v>4</v>
      </c>
      <c r="S323" s="3">
        <v>3</v>
      </c>
      <c r="T323" s="3">
        <v>0</v>
      </c>
      <c r="U323" s="3">
        <v>1</v>
      </c>
      <c r="V323" s="3" t="s">
        <v>2823</v>
      </c>
      <c r="W323" s="3" t="s">
        <v>1456</v>
      </c>
      <c r="X323" s="3">
        <v>264</v>
      </c>
      <c r="Y323" s="3">
        <v>81</v>
      </c>
      <c r="Z323" s="3">
        <v>0.27272727272727271</v>
      </c>
      <c r="AA323" s="3">
        <v>0.34322033898305082</v>
      </c>
      <c r="AB323" s="3">
        <v>0.61594761171032353</v>
      </c>
      <c r="AC323" s="3" t="s">
        <v>6</v>
      </c>
      <c r="AD323" s="3" t="s">
        <v>2333</v>
      </c>
      <c r="AE323" s="3" t="s">
        <v>1092</v>
      </c>
      <c r="AF323" s="3">
        <v>41</v>
      </c>
      <c r="AG323" s="3">
        <v>13</v>
      </c>
      <c r="AH323" s="3" t="s">
        <v>2334</v>
      </c>
      <c r="AI323" s="3">
        <v>1</v>
      </c>
      <c r="AJ323" s="3">
        <v>199</v>
      </c>
      <c r="AK323" s="3">
        <v>9</v>
      </c>
      <c r="AL323" s="3">
        <v>28</v>
      </c>
      <c r="AM323" s="3">
        <v>750</v>
      </c>
      <c r="AN323" s="3">
        <v>122</v>
      </c>
      <c r="AO323" s="3">
        <v>2</v>
      </c>
      <c r="AP323" s="3">
        <v>0</v>
      </c>
      <c r="AQ323" s="3">
        <v>4113</v>
      </c>
    </row>
    <row r="324" spans="1:43" x14ac:dyDescent="0.25">
      <c r="A324" s="3" t="s">
        <v>1593</v>
      </c>
      <c r="B324" s="3">
        <v>2019</v>
      </c>
      <c r="C324" s="3">
        <v>1</v>
      </c>
      <c r="D324" s="3" t="s">
        <v>81</v>
      </c>
      <c r="E324" s="3" t="s">
        <v>35</v>
      </c>
      <c r="F324" s="3">
        <v>100</v>
      </c>
      <c r="G324" s="3">
        <v>373</v>
      </c>
      <c r="H324" s="3">
        <v>51</v>
      </c>
      <c r="I324" s="3">
        <v>94</v>
      </c>
      <c r="J324" s="3">
        <v>15</v>
      </c>
      <c r="K324" s="3">
        <v>1</v>
      </c>
      <c r="L324" s="3">
        <v>61</v>
      </c>
      <c r="M324" s="3">
        <v>14</v>
      </c>
      <c r="N324" s="3">
        <v>5</v>
      </c>
      <c r="O324" s="3">
        <v>23</v>
      </c>
      <c r="P324" s="3">
        <v>89</v>
      </c>
      <c r="Q324" s="3">
        <v>1</v>
      </c>
      <c r="R324" s="3">
        <v>5</v>
      </c>
      <c r="S324" s="3">
        <v>0</v>
      </c>
      <c r="T324" s="3">
        <v>3</v>
      </c>
      <c r="U324" s="3">
        <v>9</v>
      </c>
      <c r="V324" s="3" t="s">
        <v>2833</v>
      </c>
      <c r="W324" s="3" t="s">
        <v>1456</v>
      </c>
      <c r="X324" s="3">
        <v>404</v>
      </c>
      <c r="Y324" s="3">
        <v>177</v>
      </c>
      <c r="Z324" s="3">
        <v>0.30198019801980197</v>
      </c>
      <c r="AA324" s="3">
        <v>0.47453083109919569</v>
      </c>
      <c r="AB324" s="3">
        <v>0.77651102911899761</v>
      </c>
      <c r="AC324" s="3" t="s">
        <v>26</v>
      </c>
      <c r="AD324" s="3" t="s">
        <v>2335</v>
      </c>
      <c r="AE324" s="3" t="s">
        <v>2336</v>
      </c>
      <c r="AF324" s="3">
        <v>38</v>
      </c>
      <c r="AG324" s="3">
        <v>0</v>
      </c>
      <c r="AH324" s="3" t="s">
        <v>2337</v>
      </c>
      <c r="AI324" s="3">
        <v>0</v>
      </c>
      <c r="AJ324" s="3">
        <v>252</v>
      </c>
      <c r="AK324" s="3">
        <v>22</v>
      </c>
      <c r="AL324" s="3">
        <v>20</v>
      </c>
      <c r="AM324" s="3">
        <v>825</v>
      </c>
      <c r="AN324" s="3">
        <v>128</v>
      </c>
      <c r="AO324" s="3">
        <v>2</v>
      </c>
      <c r="AP324" s="3">
        <v>0</v>
      </c>
      <c r="AQ324" s="3">
        <v>3800</v>
      </c>
    </row>
    <row r="325" spans="1:43" x14ac:dyDescent="0.25">
      <c r="A325" s="3" t="s">
        <v>1736</v>
      </c>
      <c r="B325" s="3">
        <v>2019</v>
      </c>
      <c r="C325" s="3">
        <v>1</v>
      </c>
      <c r="D325" s="3" t="s">
        <v>81</v>
      </c>
      <c r="E325" s="3" t="s">
        <v>35</v>
      </c>
      <c r="F325" s="3">
        <v>56</v>
      </c>
      <c r="G325" s="3">
        <v>205</v>
      </c>
      <c r="H325" s="3">
        <v>31</v>
      </c>
      <c r="I325" s="3">
        <v>53</v>
      </c>
      <c r="J325" s="3">
        <v>8</v>
      </c>
      <c r="K325" s="3">
        <v>0</v>
      </c>
      <c r="L325" s="3">
        <v>47</v>
      </c>
      <c r="M325" s="3">
        <v>7</v>
      </c>
      <c r="N325" s="3">
        <v>0</v>
      </c>
      <c r="O325" s="3">
        <v>16</v>
      </c>
      <c r="P325" s="3">
        <v>60</v>
      </c>
      <c r="Q325" s="3">
        <v>2</v>
      </c>
      <c r="R325" s="3">
        <v>2</v>
      </c>
      <c r="S325" s="3">
        <v>0</v>
      </c>
      <c r="T325" s="3">
        <v>2</v>
      </c>
      <c r="U325" s="3">
        <v>5</v>
      </c>
      <c r="V325" s="3" t="s">
        <v>2841</v>
      </c>
      <c r="W325" s="3" t="s">
        <v>1456</v>
      </c>
      <c r="X325" s="3">
        <v>225</v>
      </c>
      <c r="Y325" s="3">
        <v>118</v>
      </c>
      <c r="Z325" s="3">
        <v>0.31555555555555553</v>
      </c>
      <c r="AA325" s="3">
        <v>0.57560975609756093</v>
      </c>
      <c r="AB325" s="3">
        <v>0.89116531165311641</v>
      </c>
      <c r="AC325" s="3" t="s">
        <v>26</v>
      </c>
      <c r="AD325" s="3" t="s">
        <v>2338</v>
      </c>
      <c r="AE325" s="3" t="s">
        <v>2339</v>
      </c>
      <c r="AF325" s="3">
        <v>38</v>
      </c>
      <c r="AG325" s="3">
        <v>1</v>
      </c>
      <c r="AH325" s="3" t="s">
        <v>2340</v>
      </c>
      <c r="AI325" s="3">
        <v>0</v>
      </c>
      <c r="AJ325" s="3">
        <v>259</v>
      </c>
      <c r="AK325" s="3">
        <v>19</v>
      </c>
      <c r="AL325" s="3">
        <v>19</v>
      </c>
      <c r="AM325" s="3">
        <v>822</v>
      </c>
      <c r="AN325" s="3">
        <v>126</v>
      </c>
      <c r="AO325" s="3">
        <v>2</v>
      </c>
      <c r="AP325" s="3">
        <v>0</v>
      </c>
      <c r="AQ325" s="3">
        <v>3801</v>
      </c>
    </row>
    <row r="326" spans="1:43" x14ac:dyDescent="0.25">
      <c r="A326" s="3" t="s">
        <v>1590</v>
      </c>
      <c r="B326" s="3">
        <v>2019</v>
      </c>
      <c r="C326" s="3">
        <v>1</v>
      </c>
      <c r="D326" s="3" t="s">
        <v>81</v>
      </c>
      <c r="E326" s="3" t="s">
        <v>35</v>
      </c>
      <c r="F326" s="3">
        <v>113</v>
      </c>
      <c r="G326" s="3">
        <v>338</v>
      </c>
      <c r="H326" s="3">
        <v>51</v>
      </c>
      <c r="I326" s="3">
        <v>91</v>
      </c>
      <c r="J326" s="3">
        <v>17</v>
      </c>
      <c r="K326" s="3">
        <v>2</v>
      </c>
      <c r="L326" s="3">
        <v>38</v>
      </c>
      <c r="M326" s="3">
        <v>0</v>
      </c>
      <c r="N326" s="3">
        <v>2</v>
      </c>
      <c r="O326" s="3">
        <v>38</v>
      </c>
      <c r="P326" s="3">
        <v>60</v>
      </c>
      <c r="Q326" s="3">
        <v>2</v>
      </c>
      <c r="R326" s="3">
        <v>8</v>
      </c>
      <c r="S326" s="3">
        <v>0</v>
      </c>
      <c r="T326" s="3">
        <v>0</v>
      </c>
      <c r="U326" s="3">
        <v>10</v>
      </c>
      <c r="V326" s="3" t="s">
        <v>2835</v>
      </c>
      <c r="W326" s="3" t="s">
        <v>1456</v>
      </c>
      <c r="X326" s="3">
        <v>384</v>
      </c>
      <c r="Y326" s="3">
        <v>160</v>
      </c>
      <c r="Z326" s="3">
        <v>0.35677083333333331</v>
      </c>
      <c r="AA326" s="3">
        <v>0.47337278106508873</v>
      </c>
      <c r="AB326" s="3">
        <v>0.83014361439842199</v>
      </c>
      <c r="AC326" s="3" t="s">
        <v>6</v>
      </c>
      <c r="AD326" s="3" t="s">
        <v>1310</v>
      </c>
      <c r="AE326" s="3" t="s">
        <v>2341</v>
      </c>
      <c r="AF326" s="3">
        <v>38</v>
      </c>
      <c r="AG326" s="3">
        <v>2</v>
      </c>
      <c r="AH326" s="3" t="s">
        <v>2342</v>
      </c>
      <c r="AI326" s="3">
        <v>1</v>
      </c>
      <c r="AJ326" s="3">
        <v>269</v>
      </c>
      <c r="AK326" s="3">
        <v>16</v>
      </c>
      <c r="AL326" s="3">
        <v>17</v>
      </c>
      <c r="AM326" s="3">
        <v>796</v>
      </c>
      <c r="AN326" s="3">
        <v>120</v>
      </c>
      <c r="AO326" s="3">
        <v>2</v>
      </c>
      <c r="AP326" s="3">
        <v>0</v>
      </c>
      <c r="AQ326" s="3">
        <v>3802</v>
      </c>
    </row>
    <row r="327" spans="1:43" x14ac:dyDescent="0.25">
      <c r="A327" s="3" t="s">
        <v>1585</v>
      </c>
      <c r="B327" s="3">
        <v>2019</v>
      </c>
      <c r="C327" s="3">
        <v>1</v>
      </c>
      <c r="D327" s="3" t="s">
        <v>81</v>
      </c>
      <c r="E327" s="3" t="s">
        <v>35</v>
      </c>
      <c r="F327" s="3">
        <v>159</v>
      </c>
      <c r="G327" s="3">
        <v>575</v>
      </c>
      <c r="H327" s="3">
        <v>87</v>
      </c>
      <c r="I327" s="3">
        <v>156</v>
      </c>
      <c r="J327" s="3">
        <v>22</v>
      </c>
      <c r="K327" s="3">
        <v>2</v>
      </c>
      <c r="L327" s="3">
        <v>103</v>
      </c>
      <c r="M327" s="3">
        <v>3</v>
      </c>
      <c r="N327" s="3">
        <v>2</v>
      </c>
      <c r="O327" s="3">
        <v>70</v>
      </c>
      <c r="P327" s="3">
        <v>189</v>
      </c>
      <c r="Q327" s="3">
        <v>4</v>
      </c>
      <c r="R327" s="3">
        <v>11</v>
      </c>
      <c r="S327" s="3">
        <v>0</v>
      </c>
      <c r="T327" s="3">
        <v>6</v>
      </c>
      <c r="U327" s="3">
        <v>12</v>
      </c>
      <c r="V327" s="3" t="s">
        <v>2829</v>
      </c>
      <c r="W327" s="3" t="s">
        <v>1455</v>
      </c>
      <c r="X327" s="3">
        <v>662</v>
      </c>
      <c r="Y327" s="3">
        <v>329</v>
      </c>
      <c r="Z327" s="3">
        <v>0.35800604229607252</v>
      </c>
      <c r="AA327" s="3">
        <v>0.57217391304347831</v>
      </c>
      <c r="AB327" s="3">
        <v>0.93017995533955089</v>
      </c>
      <c r="AC327" s="3" t="s">
        <v>26</v>
      </c>
      <c r="AD327" s="3" t="s">
        <v>2343</v>
      </c>
      <c r="AE327" s="3" t="s">
        <v>1002</v>
      </c>
      <c r="AF327" s="3">
        <v>38</v>
      </c>
      <c r="AG327" s="3">
        <v>3</v>
      </c>
      <c r="AH327" s="3" t="s">
        <v>2344</v>
      </c>
      <c r="AI327" s="3">
        <v>0</v>
      </c>
      <c r="AJ327" s="3">
        <v>271</v>
      </c>
      <c r="AK327" s="3">
        <v>49</v>
      </c>
      <c r="AL327" s="3">
        <v>17</v>
      </c>
      <c r="AM327" s="3">
        <v>970</v>
      </c>
      <c r="AN327" s="3">
        <v>122</v>
      </c>
      <c r="AO327" s="3">
        <v>1</v>
      </c>
      <c r="AP327" s="3">
        <v>0</v>
      </c>
      <c r="AQ327" s="3">
        <v>3803</v>
      </c>
    </row>
    <row r="328" spans="1:43" x14ac:dyDescent="0.25">
      <c r="A328" s="3" t="s">
        <v>1595</v>
      </c>
      <c r="B328" s="3">
        <v>2019</v>
      </c>
      <c r="C328" s="3">
        <v>1</v>
      </c>
      <c r="D328" s="3" t="s">
        <v>81</v>
      </c>
      <c r="E328" s="3" t="s">
        <v>35</v>
      </c>
      <c r="F328" s="3">
        <v>94</v>
      </c>
      <c r="G328" s="3">
        <v>236</v>
      </c>
      <c r="H328" s="3">
        <v>30</v>
      </c>
      <c r="I328" s="3">
        <v>64</v>
      </c>
      <c r="J328" s="3">
        <v>11</v>
      </c>
      <c r="K328" s="3">
        <v>7</v>
      </c>
      <c r="L328" s="3">
        <v>23</v>
      </c>
      <c r="M328" s="3">
        <v>4</v>
      </c>
      <c r="N328" s="3">
        <v>3</v>
      </c>
      <c r="O328" s="3">
        <v>18</v>
      </c>
      <c r="P328" s="3">
        <v>63</v>
      </c>
      <c r="Q328" s="3">
        <v>0</v>
      </c>
      <c r="R328" s="3">
        <v>4</v>
      </c>
      <c r="S328" s="3">
        <v>0</v>
      </c>
      <c r="T328" s="3">
        <v>2</v>
      </c>
      <c r="U328" s="3">
        <v>4</v>
      </c>
      <c r="V328" s="3" t="s">
        <v>2838</v>
      </c>
      <c r="W328" s="3" t="s">
        <v>1456</v>
      </c>
      <c r="X328" s="3">
        <v>260</v>
      </c>
      <c r="Y328" s="3">
        <v>110</v>
      </c>
      <c r="Z328" s="3">
        <v>0.33076923076923076</v>
      </c>
      <c r="AA328" s="3">
        <v>0.46610169491525422</v>
      </c>
      <c r="AB328" s="3">
        <v>0.79687092568448503</v>
      </c>
      <c r="AC328" s="3" t="s">
        <v>26</v>
      </c>
      <c r="AD328" s="3" t="s">
        <v>2345</v>
      </c>
      <c r="AE328" s="3" t="s">
        <v>2346</v>
      </c>
      <c r="AF328" s="3">
        <v>38</v>
      </c>
      <c r="AG328" s="3">
        <v>4</v>
      </c>
      <c r="AH328" s="3" t="s">
        <v>2347</v>
      </c>
      <c r="AI328" s="3">
        <v>0</v>
      </c>
      <c r="AJ328" s="3">
        <v>271</v>
      </c>
      <c r="AK328" s="3">
        <v>7</v>
      </c>
      <c r="AL328" s="3">
        <v>17</v>
      </c>
      <c r="AM328" s="3">
        <v>750</v>
      </c>
      <c r="AN328" s="3">
        <v>124</v>
      </c>
      <c r="AO328" s="3">
        <v>2</v>
      </c>
      <c r="AP328" s="3">
        <v>0</v>
      </c>
      <c r="AQ328" s="3">
        <v>3804</v>
      </c>
    </row>
    <row r="329" spans="1:43" x14ac:dyDescent="0.25">
      <c r="A329" s="3" t="s">
        <v>1591</v>
      </c>
      <c r="B329" s="3">
        <v>2019</v>
      </c>
      <c r="C329" s="3">
        <v>1</v>
      </c>
      <c r="D329" s="3" t="s">
        <v>81</v>
      </c>
      <c r="E329" s="3" t="s">
        <v>35</v>
      </c>
      <c r="F329" s="3">
        <v>113</v>
      </c>
      <c r="G329" s="3">
        <v>251</v>
      </c>
      <c r="H329" s="3">
        <v>41</v>
      </c>
      <c r="I329" s="3">
        <v>47</v>
      </c>
      <c r="J329" s="3">
        <v>8</v>
      </c>
      <c r="K329" s="3">
        <v>2</v>
      </c>
      <c r="L329" s="3">
        <v>43</v>
      </c>
      <c r="M329" s="3">
        <v>1</v>
      </c>
      <c r="N329" s="3">
        <v>1</v>
      </c>
      <c r="O329" s="3">
        <v>28</v>
      </c>
      <c r="P329" s="3">
        <v>74</v>
      </c>
      <c r="Q329" s="3">
        <v>2</v>
      </c>
      <c r="R329" s="3">
        <v>25</v>
      </c>
      <c r="S329" s="3">
        <v>0</v>
      </c>
      <c r="T329" s="3">
        <v>1</v>
      </c>
      <c r="U329" s="3">
        <v>2</v>
      </c>
      <c r="V329" s="3" t="s">
        <v>2837</v>
      </c>
      <c r="W329" s="3" t="s">
        <v>1455</v>
      </c>
      <c r="X329" s="3">
        <v>305</v>
      </c>
      <c r="Y329" s="3">
        <v>116</v>
      </c>
      <c r="Z329" s="3">
        <v>0.32786885245901637</v>
      </c>
      <c r="AA329" s="3">
        <v>0.46215139442231074</v>
      </c>
      <c r="AB329" s="3">
        <v>0.7900202468813271</v>
      </c>
      <c r="AC329" s="3" t="s">
        <v>6</v>
      </c>
      <c r="AD329" s="3" t="s">
        <v>1252</v>
      </c>
      <c r="AE329" s="3" t="s">
        <v>2348</v>
      </c>
      <c r="AF329" s="3">
        <v>38</v>
      </c>
      <c r="AG329" s="3">
        <v>5</v>
      </c>
      <c r="AH329" s="3" t="s">
        <v>2348</v>
      </c>
      <c r="AI329" s="3">
        <v>1</v>
      </c>
      <c r="AJ329" s="3">
        <v>187</v>
      </c>
      <c r="AK329" s="3">
        <v>19</v>
      </c>
      <c r="AL329" s="3">
        <v>29</v>
      </c>
      <c r="AM329" s="3">
        <v>809</v>
      </c>
      <c r="AN329" s="3">
        <v>122</v>
      </c>
      <c r="AO329" s="3">
        <v>1</v>
      </c>
      <c r="AP329" s="3">
        <v>0</v>
      </c>
      <c r="AQ329" s="3">
        <v>3805</v>
      </c>
    </row>
    <row r="330" spans="1:43" x14ac:dyDescent="0.25">
      <c r="A330" s="3" t="s">
        <v>1587</v>
      </c>
      <c r="B330" s="3">
        <v>2019</v>
      </c>
      <c r="C330" s="3">
        <v>1</v>
      </c>
      <c r="D330" s="3" t="s">
        <v>81</v>
      </c>
      <c r="E330" s="3" t="s">
        <v>35</v>
      </c>
      <c r="F330" s="3">
        <v>142</v>
      </c>
      <c r="G330" s="3">
        <v>525</v>
      </c>
      <c r="H330" s="3">
        <v>79</v>
      </c>
      <c r="I330" s="3">
        <v>137</v>
      </c>
      <c r="J330" s="3">
        <v>32</v>
      </c>
      <c r="K330" s="3">
        <v>1</v>
      </c>
      <c r="L330" s="3">
        <v>47</v>
      </c>
      <c r="M330" s="3">
        <v>5</v>
      </c>
      <c r="N330" s="3">
        <v>0</v>
      </c>
      <c r="O330" s="3">
        <v>76</v>
      </c>
      <c r="P330" s="3">
        <v>123</v>
      </c>
      <c r="Q330" s="3">
        <v>2</v>
      </c>
      <c r="R330" s="3">
        <v>4</v>
      </c>
      <c r="S330" s="3">
        <v>0</v>
      </c>
      <c r="T330" s="3">
        <v>3</v>
      </c>
      <c r="U330" s="3">
        <v>14</v>
      </c>
      <c r="V330" s="3" t="s">
        <v>2830</v>
      </c>
      <c r="W330" s="3" t="s">
        <v>1455</v>
      </c>
      <c r="X330" s="3">
        <v>608</v>
      </c>
      <c r="Y330" s="3">
        <v>216</v>
      </c>
      <c r="Z330" s="3">
        <v>0.35690789473684209</v>
      </c>
      <c r="AA330" s="3">
        <v>0.41142857142857142</v>
      </c>
      <c r="AB330" s="3">
        <v>0.76833646616541351</v>
      </c>
      <c r="AC330" s="3" t="s">
        <v>6</v>
      </c>
      <c r="AD330" s="3" t="s">
        <v>1201</v>
      </c>
      <c r="AE330" s="3" t="s">
        <v>2349</v>
      </c>
      <c r="AF330" s="3">
        <v>38</v>
      </c>
      <c r="AG330" s="3">
        <v>6</v>
      </c>
      <c r="AH330" s="3" t="s">
        <v>2350</v>
      </c>
      <c r="AI330" s="3">
        <v>1</v>
      </c>
      <c r="AJ330" s="3">
        <v>261</v>
      </c>
      <c r="AK330" s="3">
        <v>15</v>
      </c>
      <c r="AL330" s="3">
        <v>19</v>
      </c>
      <c r="AM330" s="3">
        <v>782</v>
      </c>
      <c r="AN330" s="3">
        <v>125</v>
      </c>
      <c r="AO330" s="3">
        <v>1</v>
      </c>
      <c r="AP330" s="3">
        <v>0</v>
      </c>
      <c r="AQ330" s="3">
        <v>3806</v>
      </c>
    </row>
    <row r="331" spans="1:43" x14ac:dyDescent="0.25">
      <c r="A331" s="3" t="s">
        <v>1592</v>
      </c>
      <c r="B331" s="3">
        <v>2019</v>
      </c>
      <c r="C331" s="3">
        <v>1</v>
      </c>
      <c r="D331" s="3" t="s">
        <v>81</v>
      </c>
      <c r="E331" s="3" t="s">
        <v>35</v>
      </c>
      <c r="F331" s="3">
        <v>104</v>
      </c>
      <c r="G331" s="3">
        <v>375</v>
      </c>
      <c r="H331" s="3">
        <v>55</v>
      </c>
      <c r="I331" s="3">
        <v>96</v>
      </c>
      <c r="J331" s="3">
        <v>20</v>
      </c>
      <c r="K331" s="3">
        <v>4</v>
      </c>
      <c r="L331" s="3">
        <v>42</v>
      </c>
      <c r="M331" s="3">
        <v>14</v>
      </c>
      <c r="N331" s="3">
        <v>5</v>
      </c>
      <c r="O331" s="3">
        <v>30</v>
      </c>
      <c r="P331" s="3">
        <v>101</v>
      </c>
      <c r="Q331" s="3">
        <v>0</v>
      </c>
      <c r="R331" s="3">
        <v>3</v>
      </c>
      <c r="S331" s="3">
        <v>0</v>
      </c>
      <c r="T331" s="3">
        <v>1</v>
      </c>
      <c r="U331" s="3">
        <v>6</v>
      </c>
      <c r="V331" s="3" t="s">
        <v>2832</v>
      </c>
      <c r="W331" s="3" t="s">
        <v>1456</v>
      </c>
      <c r="X331" s="3">
        <v>409</v>
      </c>
      <c r="Y331" s="3">
        <v>160</v>
      </c>
      <c r="Z331" s="3">
        <v>0.3154034229828851</v>
      </c>
      <c r="AA331" s="3">
        <v>0.42666666666666669</v>
      </c>
      <c r="AB331" s="3">
        <v>0.74207008964955179</v>
      </c>
      <c r="AC331" s="3" t="s">
        <v>26</v>
      </c>
      <c r="AD331" s="3" t="s">
        <v>911</v>
      </c>
      <c r="AE331" s="3" t="s">
        <v>2351</v>
      </c>
      <c r="AF331" s="3">
        <v>38</v>
      </c>
      <c r="AG331" s="3">
        <v>7</v>
      </c>
      <c r="AH331" s="3" t="s">
        <v>2352</v>
      </c>
      <c r="AI331" s="3">
        <v>0</v>
      </c>
      <c r="AJ331" s="3">
        <v>256</v>
      </c>
      <c r="AK331" s="3">
        <v>12</v>
      </c>
      <c r="AL331" s="3">
        <v>20</v>
      </c>
      <c r="AM331" s="3">
        <v>770</v>
      </c>
      <c r="AN331" s="3">
        <v>129</v>
      </c>
      <c r="AO331" s="3">
        <v>2</v>
      </c>
      <c r="AP331" s="3">
        <v>0</v>
      </c>
      <c r="AQ331" s="3">
        <v>3807</v>
      </c>
    </row>
    <row r="332" spans="1:43" x14ac:dyDescent="0.25">
      <c r="A332" s="3" t="s">
        <v>1596</v>
      </c>
      <c r="B332" s="3">
        <v>2019</v>
      </c>
      <c r="C332" s="3">
        <v>1</v>
      </c>
      <c r="D332" s="3" t="s">
        <v>81</v>
      </c>
      <c r="E332" s="3" t="s">
        <v>35</v>
      </c>
      <c r="F332" s="3">
        <v>84</v>
      </c>
      <c r="G332" s="3">
        <v>207</v>
      </c>
      <c r="H332" s="3">
        <v>24</v>
      </c>
      <c r="I332" s="3">
        <v>52</v>
      </c>
      <c r="J332" s="3">
        <v>9</v>
      </c>
      <c r="K332" s="3">
        <v>0</v>
      </c>
      <c r="L332" s="3">
        <v>32</v>
      </c>
      <c r="M332" s="3">
        <v>0</v>
      </c>
      <c r="N332" s="3">
        <v>0</v>
      </c>
      <c r="O332" s="3">
        <v>25</v>
      </c>
      <c r="P332" s="3">
        <v>59</v>
      </c>
      <c r="Q332" s="3">
        <v>1</v>
      </c>
      <c r="R332" s="3">
        <v>1</v>
      </c>
      <c r="S332" s="3">
        <v>0</v>
      </c>
      <c r="T332" s="3">
        <v>3</v>
      </c>
      <c r="U332" s="3">
        <v>1</v>
      </c>
      <c r="V332" s="3" t="s">
        <v>2840</v>
      </c>
      <c r="W332" s="3" t="s">
        <v>1458</v>
      </c>
      <c r="X332" s="3">
        <v>236</v>
      </c>
      <c r="Y332" s="3">
        <v>85</v>
      </c>
      <c r="Z332" s="3">
        <v>0.33050847457627119</v>
      </c>
      <c r="AA332" s="3">
        <v>0.41062801932367149</v>
      </c>
      <c r="AB332" s="3">
        <v>0.74113649389994274</v>
      </c>
      <c r="AC332" s="3" t="s">
        <v>26</v>
      </c>
      <c r="AD332" s="3" t="s">
        <v>2353</v>
      </c>
      <c r="AE332" s="3" t="s">
        <v>2354</v>
      </c>
      <c r="AF332" s="3">
        <v>38</v>
      </c>
      <c r="AG332" s="3">
        <v>8</v>
      </c>
      <c r="AH332" s="3" t="s">
        <v>2355</v>
      </c>
      <c r="AI332" s="3">
        <v>0</v>
      </c>
      <c r="AJ332" s="3">
        <v>251</v>
      </c>
      <c r="AK332" s="3">
        <v>8</v>
      </c>
      <c r="AL332" s="3">
        <v>20</v>
      </c>
      <c r="AM332" s="3">
        <v>747</v>
      </c>
      <c r="AN332" s="3">
        <v>120</v>
      </c>
      <c r="AO332" s="3">
        <v>0</v>
      </c>
      <c r="AP332" s="3">
        <v>0</v>
      </c>
      <c r="AQ332" s="3">
        <v>3808</v>
      </c>
    </row>
    <row r="333" spans="1:43" x14ac:dyDescent="0.25">
      <c r="A333" s="3" t="s">
        <v>1594</v>
      </c>
      <c r="B333" s="3">
        <v>2019</v>
      </c>
      <c r="C333" s="3">
        <v>1</v>
      </c>
      <c r="D333" s="3" t="s">
        <v>81</v>
      </c>
      <c r="E333" s="3" t="s">
        <v>35</v>
      </c>
      <c r="F333" s="3">
        <v>95</v>
      </c>
      <c r="G333" s="3">
        <v>228</v>
      </c>
      <c r="H333" s="3">
        <v>33</v>
      </c>
      <c r="I333" s="3">
        <v>54</v>
      </c>
      <c r="J333" s="3">
        <v>13</v>
      </c>
      <c r="K333" s="3">
        <v>1</v>
      </c>
      <c r="L333" s="3">
        <v>23</v>
      </c>
      <c r="M333" s="3">
        <v>9</v>
      </c>
      <c r="N333" s="3">
        <v>3</v>
      </c>
      <c r="O333" s="3">
        <v>29</v>
      </c>
      <c r="P333" s="3">
        <v>56</v>
      </c>
      <c r="Q333" s="3">
        <v>0</v>
      </c>
      <c r="R333" s="3">
        <v>2</v>
      </c>
      <c r="S333" s="3">
        <v>0</v>
      </c>
      <c r="T333" s="3">
        <v>1</v>
      </c>
      <c r="U333" s="3">
        <v>5</v>
      </c>
      <c r="V333" s="3" t="s">
        <v>2839</v>
      </c>
      <c r="W333" s="3" t="s">
        <v>1456</v>
      </c>
      <c r="X333" s="3">
        <v>260</v>
      </c>
      <c r="Y333" s="3">
        <v>93</v>
      </c>
      <c r="Z333" s="3">
        <v>0.32692307692307693</v>
      </c>
      <c r="AA333" s="3">
        <v>0.40789473684210525</v>
      </c>
      <c r="AB333" s="3">
        <v>0.73481781376518218</v>
      </c>
      <c r="AC333" s="3" t="s">
        <v>6</v>
      </c>
      <c r="AD333" s="3" t="s">
        <v>771</v>
      </c>
      <c r="AE333" s="3" t="s">
        <v>2356</v>
      </c>
      <c r="AF333" s="3">
        <v>38</v>
      </c>
      <c r="AG333" s="3">
        <v>9</v>
      </c>
      <c r="AH333" s="3" t="s">
        <v>2356</v>
      </c>
      <c r="AI333" s="3">
        <v>1</v>
      </c>
      <c r="AJ333" s="3">
        <v>237</v>
      </c>
      <c r="AK333" s="3">
        <v>8</v>
      </c>
      <c r="AL333" s="3">
        <v>23</v>
      </c>
      <c r="AM333" s="3">
        <v>747</v>
      </c>
      <c r="AN333" s="3">
        <v>126</v>
      </c>
      <c r="AO333" s="3">
        <v>2</v>
      </c>
      <c r="AP333" s="3">
        <v>0</v>
      </c>
      <c r="AQ333" s="3">
        <v>3809</v>
      </c>
    </row>
    <row r="334" spans="1:43" x14ac:dyDescent="0.25">
      <c r="A334" s="3" t="s">
        <v>1586</v>
      </c>
      <c r="B334" s="3">
        <v>2019</v>
      </c>
      <c r="C334" s="3">
        <v>1</v>
      </c>
      <c r="D334" s="3" t="s">
        <v>81</v>
      </c>
      <c r="E334" s="3" t="s">
        <v>35</v>
      </c>
      <c r="F334" s="3">
        <v>146</v>
      </c>
      <c r="G334" s="3">
        <v>504</v>
      </c>
      <c r="H334" s="3">
        <v>62</v>
      </c>
      <c r="I334" s="3">
        <v>145</v>
      </c>
      <c r="J334" s="3">
        <v>21</v>
      </c>
      <c r="K334" s="3">
        <v>3</v>
      </c>
      <c r="L334" s="3">
        <v>59</v>
      </c>
      <c r="M334" s="3">
        <v>6</v>
      </c>
      <c r="N334" s="3">
        <v>6</v>
      </c>
      <c r="O334" s="3">
        <v>20</v>
      </c>
      <c r="P334" s="3">
        <v>70</v>
      </c>
      <c r="Q334" s="3">
        <v>3</v>
      </c>
      <c r="R334" s="3">
        <v>3</v>
      </c>
      <c r="S334" s="3">
        <v>1</v>
      </c>
      <c r="T334" s="3">
        <v>2</v>
      </c>
      <c r="U334" s="3">
        <v>17</v>
      </c>
      <c r="V334" s="3" t="s">
        <v>2831</v>
      </c>
      <c r="W334" s="3" t="s">
        <v>1455</v>
      </c>
      <c r="X334" s="3">
        <v>530</v>
      </c>
      <c r="Y334" s="3">
        <v>205</v>
      </c>
      <c r="Z334" s="3">
        <v>0.31698113207547168</v>
      </c>
      <c r="AA334" s="3">
        <v>0.40674603174603174</v>
      </c>
      <c r="AB334" s="3">
        <v>0.72372716382150348</v>
      </c>
      <c r="AC334" s="3" t="s">
        <v>26</v>
      </c>
      <c r="AD334" s="3" t="s">
        <v>852</v>
      </c>
      <c r="AE334" s="3" t="s">
        <v>881</v>
      </c>
      <c r="AF334" s="3">
        <v>38</v>
      </c>
      <c r="AG334" s="3">
        <v>10</v>
      </c>
      <c r="AH334" s="3" t="s">
        <v>881</v>
      </c>
      <c r="AI334" s="3">
        <v>0</v>
      </c>
      <c r="AJ334" s="3">
        <v>288</v>
      </c>
      <c r="AK334" s="3">
        <v>11</v>
      </c>
      <c r="AL334" s="3">
        <v>14</v>
      </c>
      <c r="AM334" s="3">
        <v>762</v>
      </c>
      <c r="AN334" s="3">
        <v>124</v>
      </c>
      <c r="AO334" s="3">
        <v>1</v>
      </c>
      <c r="AP334" s="3">
        <v>0</v>
      </c>
      <c r="AQ334" s="3">
        <v>3810</v>
      </c>
    </row>
    <row r="335" spans="1:43" x14ac:dyDescent="0.25">
      <c r="A335" s="3" t="s">
        <v>1589</v>
      </c>
      <c r="B335" s="3">
        <v>2019</v>
      </c>
      <c r="C335" s="3">
        <v>1</v>
      </c>
      <c r="D335" s="3" t="s">
        <v>81</v>
      </c>
      <c r="E335" s="3" t="s">
        <v>35</v>
      </c>
      <c r="F335" s="3">
        <v>114</v>
      </c>
      <c r="G335" s="3">
        <v>316</v>
      </c>
      <c r="H335" s="3">
        <v>32</v>
      </c>
      <c r="I335" s="3">
        <v>73</v>
      </c>
      <c r="J335" s="3">
        <v>14</v>
      </c>
      <c r="K335" s="3">
        <v>0</v>
      </c>
      <c r="L335" s="3">
        <v>40</v>
      </c>
      <c r="M335" s="3">
        <v>1</v>
      </c>
      <c r="N335" s="3">
        <v>0</v>
      </c>
      <c r="O335" s="3">
        <v>44</v>
      </c>
      <c r="P335" s="3">
        <v>83</v>
      </c>
      <c r="Q335" s="3">
        <v>7</v>
      </c>
      <c r="R335" s="3">
        <v>2</v>
      </c>
      <c r="S335" s="3">
        <v>1</v>
      </c>
      <c r="T335" s="3">
        <v>1</v>
      </c>
      <c r="U335" s="3">
        <v>5</v>
      </c>
      <c r="V335" s="3" t="s">
        <v>2836</v>
      </c>
      <c r="W335" s="3" t="s">
        <v>1458</v>
      </c>
      <c r="X335" s="3">
        <v>364</v>
      </c>
      <c r="Y335" s="3">
        <v>120</v>
      </c>
      <c r="Z335" s="3">
        <v>0.32692307692307693</v>
      </c>
      <c r="AA335" s="3">
        <v>0.379746835443038</v>
      </c>
      <c r="AB335" s="3">
        <v>0.70666991236611487</v>
      </c>
      <c r="AC335" s="3" t="s">
        <v>1773</v>
      </c>
      <c r="AD335" s="3" t="s">
        <v>2005</v>
      </c>
      <c r="AE335" s="3" t="s">
        <v>2357</v>
      </c>
      <c r="AF335" s="3">
        <v>38</v>
      </c>
      <c r="AG335" s="3">
        <v>11</v>
      </c>
      <c r="AH335" s="3" t="s">
        <v>2357</v>
      </c>
      <c r="AI335" s="3">
        <v>0</v>
      </c>
      <c r="AJ335" s="3">
        <v>231</v>
      </c>
      <c r="AK335" s="3">
        <v>11</v>
      </c>
      <c r="AL335" s="3">
        <v>23</v>
      </c>
      <c r="AM335" s="3">
        <v>759</v>
      </c>
      <c r="AN335" s="3">
        <v>121</v>
      </c>
      <c r="AO335" s="3">
        <v>0</v>
      </c>
      <c r="AP335" s="3">
        <v>1</v>
      </c>
      <c r="AQ335" s="3">
        <v>3811</v>
      </c>
    </row>
    <row r="336" spans="1:43" x14ac:dyDescent="0.25">
      <c r="A336" s="3" t="s">
        <v>2842</v>
      </c>
      <c r="B336" s="3">
        <v>2019</v>
      </c>
      <c r="C336" s="3">
        <v>1</v>
      </c>
      <c r="D336" s="3" t="s">
        <v>81</v>
      </c>
      <c r="E336" s="3" t="s">
        <v>35</v>
      </c>
      <c r="F336" s="3">
        <v>97</v>
      </c>
      <c r="G336" s="3">
        <v>183</v>
      </c>
      <c r="H336" s="3">
        <v>22</v>
      </c>
      <c r="I336" s="3">
        <v>42</v>
      </c>
      <c r="J336" s="3">
        <v>6</v>
      </c>
      <c r="K336" s="3">
        <v>0</v>
      </c>
      <c r="L336" s="3">
        <v>27</v>
      </c>
      <c r="M336" s="3">
        <v>4</v>
      </c>
      <c r="N336" s="3">
        <v>1</v>
      </c>
      <c r="O336" s="3">
        <v>10</v>
      </c>
      <c r="P336" s="3">
        <v>59</v>
      </c>
      <c r="Q336" s="3">
        <v>1</v>
      </c>
      <c r="R336" s="3">
        <v>3</v>
      </c>
      <c r="S336" s="3">
        <v>0</v>
      </c>
      <c r="T336" s="3">
        <v>1</v>
      </c>
      <c r="U336" s="3">
        <v>1</v>
      </c>
      <c r="V336" s="3" t="s">
        <v>2843</v>
      </c>
      <c r="W336" s="3" t="s">
        <v>1455</v>
      </c>
      <c r="X336" s="3">
        <v>197</v>
      </c>
      <c r="Y336" s="3">
        <v>75</v>
      </c>
      <c r="Z336" s="3">
        <v>0.27918781725888325</v>
      </c>
      <c r="AA336" s="3">
        <v>0.4098360655737705</v>
      </c>
      <c r="AB336" s="3">
        <v>0.68902388283265381</v>
      </c>
      <c r="AC336" s="3" t="s">
        <v>26</v>
      </c>
      <c r="AD336" s="3" t="s">
        <v>857</v>
      </c>
      <c r="AE336" s="3" t="s">
        <v>947</v>
      </c>
      <c r="AF336" s="3">
        <v>38</v>
      </c>
      <c r="AG336" s="3">
        <v>12</v>
      </c>
      <c r="AH336" s="3" t="s">
        <v>2968</v>
      </c>
      <c r="AI336" s="3">
        <v>0</v>
      </c>
      <c r="AJ336" s="3">
        <v>230</v>
      </c>
      <c r="AK336" s="3">
        <v>9</v>
      </c>
      <c r="AL336" s="3">
        <v>24</v>
      </c>
      <c r="AM336" s="3">
        <v>752</v>
      </c>
      <c r="AN336" s="3">
        <v>123</v>
      </c>
      <c r="AO336" s="3">
        <v>1</v>
      </c>
      <c r="AP336" s="3">
        <v>0</v>
      </c>
      <c r="AQ336" s="3">
        <v>3812</v>
      </c>
    </row>
    <row r="337" spans="1:43" x14ac:dyDescent="0.25">
      <c r="A337" s="3" t="s">
        <v>1588</v>
      </c>
      <c r="B337" s="3">
        <v>2019</v>
      </c>
      <c r="C337" s="3">
        <v>1</v>
      </c>
      <c r="D337" s="3" t="s">
        <v>81</v>
      </c>
      <c r="E337" s="3" t="s">
        <v>35</v>
      </c>
      <c r="F337" s="3">
        <v>141</v>
      </c>
      <c r="G337" s="3">
        <v>376</v>
      </c>
      <c r="H337" s="3">
        <v>37</v>
      </c>
      <c r="I337" s="3">
        <v>90</v>
      </c>
      <c r="J337" s="3">
        <v>18</v>
      </c>
      <c r="K337" s="3">
        <v>2</v>
      </c>
      <c r="L337" s="3">
        <v>33</v>
      </c>
      <c r="M337" s="3">
        <v>7</v>
      </c>
      <c r="N337" s="3">
        <v>6</v>
      </c>
      <c r="O337" s="3">
        <v>17</v>
      </c>
      <c r="P337" s="3">
        <v>58</v>
      </c>
      <c r="Q337" s="3">
        <v>0</v>
      </c>
      <c r="R337" s="3">
        <v>8</v>
      </c>
      <c r="S337" s="3">
        <v>0</v>
      </c>
      <c r="T337" s="3">
        <v>2</v>
      </c>
      <c r="U337" s="3">
        <v>9</v>
      </c>
      <c r="V337" s="3" t="s">
        <v>2834</v>
      </c>
      <c r="W337" s="3" t="s">
        <v>1455</v>
      </c>
      <c r="X337" s="3">
        <v>403</v>
      </c>
      <c r="Y337" s="3">
        <v>130</v>
      </c>
      <c r="Z337" s="3">
        <v>0.28535980148883372</v>
      </c>
      <c r="AA337" s="3">
        <v>0.34574468085106386</v>
      </c>
      <c r="AB337" s="3">
        <v>0.63110448233989758</v>
      </c>
      <c r="AC337" s="3" t="s">
        <v>26</v>
      </c>
      <c r="AD337" s="3" t="s">
        <v>852</v>
      </c>
      <c r="AE337" s="3" t="s">
        <v>2358</v>
      </c>
      <c r="AF337" s="3">
        <v>38</v>
      </c>
      <c r="AG337" s="3">
        <v>13</v>
      </c>
      <c r="AH337" s="3" t="s">
        <v>2359</v>
      </c>
      <c r="AI337" s="3">
        <v>0</v>
      </c>
      <c r="AJ337" s="3">
        <v>239</v>
      </c>
      <c r="AK337" s="3">
        <v>6</v>
      </c>
      <c r="AL337" s="3">
        <v>22</v>
      </c>
      <c r="AM337" s="3">
        <v>735</v>
      </c>
      <c r="AN337" s="3">
        <v>122</v>
      </c>
      <c r="AO337" s="3">
        <v>1</v>
      </c>
      <c r="AP337" s="3">
        <v>0</v>
      </c>
      <c r="AQ337" s="3">
        <v>3813</v>
      </c>
    </row>
    <row r="338" spans="1:43" x14ac:dyDescent="0.25">
      <c r="A338" s="3" t="s">
        <v>1554</v>
      </c>
      <c r="B338" s="3">
        <v>2019</v>
      </c>
      <c r="C338" s="3">
        <v>1</v>
      </c>
      <c r="D338" s="3" t="s">
        <v>141</v>
      </c>
      <c r="E338" s="3" t="s">
        <v>35</v>
      </c>
      <c r="F338" s="3">
        <v>138</v>
      </c>
      <c r="G338" s="3">
        <v>531</v>
      </c>
      <c r="H338" s="3">
        <v>89</v>
      </c>
      <c r="I338" s="3">
        <v>149</v>
      </c>
      <c r="J338" s="3">
        <v>38</v>
      </c>
      <c r="K338" s="3">
        <v>4</v>
      </c>
      <c r="L338" s="3">
        <v>85</v>
      </c>
      <c r="M338" s="3">
        <v>11</v>
      </c>
      <c r="N338" s="3">
        <v>7</v>
      </c>
      <c r="O338" s="3">
        <v>28</v>
      </c>
      <c r="P338" s="3">
        <v>156</v>
      </c>
      <c r="Q338" s="3">
        <v>3</v>
      </c>
      <c r="R338" s="3">
        <v>0</v>
      </c>
      <c r="S338" s="3">
        <v>0</v>
      </c>
      <c r="T338" s="3">
        <v>2</v>
      </c>
      <c r="U338" s="3">
        <v>16</v>
      </c>
      <c r="V338" s="3" t="s">
        <v>2848</v>
      </c>
      <c r="W338" s="3" t="s">
        <v>1455</v>
      </c>
      <c r="X338" s="3">
        <v>561</v>
      </c>
      <c r="Y338" s="3">
        <v>282</v>
      </c>
      <c r="Z338" s="3">
        <v>0.31550802139037432</v>
      </c>
      <c r="AA338" s="3">
        <v>0.53107344632768361</v>
      </c>
      <c r="AB338" s="3">
        <v>0.84658146771805787</v>
      </c>
      <c r="AC338" s="3" t="s">
        <v>26</v>
      </c>
      <c r="AD338" s="3" t="s">
        <v>2360</v>
      </c>
      <c r="AE338" s="3" t="s">
        <v>1038</v>
      </c>
      <c r="AF338" s="3">
        <v>32</v>
      </c>
      <c r="AG338" s="3">
        <v>0</v>
      </c>
      <c r="AH338" s="3" t="s">
        <v>2361</v>
      </c>
      <c r="AI338" s="3">
        <v>0</v>
      </c>
      <c r="AJ338" s="3">
        <v>281</v>
      </c>
      <c r="AK338" s="3">
        <v>29</v>
      </c>
      <c r="AL338" s="3">
        <v>15</v>
      </c>
      <c r="AM338" s="3">
        <v>867</v>
      </c>
      <c r="AN338" s="3">
        <v>125</v>
      </c>
      <c r="AO338" s="3">
        <v>1</v>
      </c>
      <c r="AP338" s="3">
        <v>0</v>
      </c>
      <c r="AQ338" s="3">
        <v>3200</v>
      </c>
    </row>
    <row r="339" spans="1:43" x14ac:dyDescent="0.25">
      <c r="A339" s="3" t="s">
        <v>1506</v>
      </c>
      <c r="B339" s="3">
        <v>2019</v>
      </c>
      <c r="C339" s="3">
        <v>2</v>
      </c>
      <c r="D339" s="3" t="s">
        <v>141</v>
      </c>
      <c r="E339" s="3" t="s">
        <v>35</v>
      </c>
      <c r="F339" s="3">
        <v>51</v>
      </c>
      <c r="G339" s="3">
        <v>212</v>
      </c>
      <c r="H339" s="3">
        <v>43</v>
      </c>
      <c r="I339" s="3">
        <v>68</v>
      </c>
      <c r="J339" s="3">
        <v>21</v>
      </c>
      <c r="K339" s="3">
        <v>0</v>
      </c>
      <c r="L339" s="3">
        <v>36</v>
      </c>
      <c r="M339" s="3">
        <v>0</v>
      </c>
      <c r="N339" s="3">
        <v>1</v>
      </c>
      <c r="O339" s="3">
        <v>10</v>
      </c>
      <c r="P339" s="3">
        <v>47</v>
      </c>
      <c r="Q339" s="3">
        <v>0</v>
      </c>
      <c r="R339" s="3">
        <v>2</v>
      </c>
      <c r="S339" s="3">
        <v>0</v>
      </c>
      <c r="T339" s="3">
        <v>1</v>
      </c>
      <c r="U339" s="3">
        <v>5</v>
      </c>
      <c r="V339" s="3" t="s">
        <v>2854</v>
      </c>
      <c r="W339" s="3" t="s">
        <v>1456</v>
      </c>
      <c r="X339" s="3">
        <v>225</v>
      </c>
      <c r="Y339" s="3">
        <v>137</v>
      </c>
      <c r="Z339" s="3">
        <v>0.35555555555555557</v>
      </c>
      <c r="AA339" s="3">
        <v>0.64622641509433965</v>
      </c>
      <c r="AB339" s="3">
        <v>1.0017819706498952</v>
      </c>
      <c r="AC339" s="3" t="s">
        <v>26</v>
      </c>
      <c r="AD339" s="3" t="s">
        <v>911</v>
      </c>
      <c r="AE339" s="3" t="s">
        <v>2276</v>
      </c>
      <c r="AF339" s="3">
        <v>32</v>
      </c>
      <c r="AG339" s="3">
        <v>1</v>
      </c>
      <c r="AH339" s="3" t="s">
        <v>2277</v>
      </c>
      <c r="AI339" s="3">
        <v>0</v>
      </c>
      <c r="AJ339" s="3">
        <v>321</v>
      </c>
      <c r="AK339" s="3">
        <v>16</v>
      </c>
      <c r="AL339" s="3">
        <v>8</v>
      </c>
      <c r="AM339" s="3">
        <v>815</v>
      </c>
      <c r="AN339" s="3">
        <v>120</v>
      </c>
      <c r="AO339" s="3">
        <v>2</v>
      </c>
      <c r="AP339" s="3">
        <v>0</v>
      </c>
      <c r="AQ339" s="3">
        <v>3201</v>
      </c>
    </row>
    <row r="340" spans="1:43" x14ac:dyDescent="0.25">
      <c r="A340" s="3" t="s">
        <v>1553</v>
      </c>
      <c r="B340" s="3">
        <v>2019</v>
      </c>
      <c r="C340" s="3">
        <v>1</v>
      </c>
      <c r="D340" s="3" t="s">
        <v>141</v>
      </c>
      <c r="E340" s="3" t="s">
        <v>35</v>
      </c>
      <c r="F340" s="3">
        <v>146</v>
      </c>
      <c r="G340" s="3">
        <v>512</v>
      </c>
      <c r="H340" s="3">
        <v>89</v>
      </c>
      <c r="I340" s="3">
        <v>150</v>
      </c>
      <c r="J340" s="3">
        <v>29</v>
      </c>
      <c r="K340" s="3">
        <v>3</v>
      </c>
      <c r="L340" s="3">
        <v>94</v>
      </c>
      <c r="M340" s="3">
        <v>5</v>
      </c>
      <c r="N340" s="3">
        <v>2</v>
      </c>
      <c r="O340" s="3">
        <v>71</v>
      </c>
      <c r="P340" s="3">
        <v>86</v>
      </c>
      <c r="Q340" s="3">
        <v>3</v>
      </c>
      <c r="R340" s="3">
        <v>27</v>
      </c>
      <c r="S340" s="3">
        <v>0</v>
      </c>
      <c r="T340" s="3">
        <v>3</v>
      </c>
      <c r="U340" s="3">
        <v>15</v>
      </c>
      <c r="V340" s="3" t="s">
        <v>2845</v>
      </c>
      <c r="W340" s="3" t="s">
        <v>1455</v>
      </c>
      <c r="X340" s="3">
        <v>613</v>
      </c>
      <c r="Y340" s="3">
        <v>266</v>
      </c>
      <c r="Z340" s="3">
        <v>0.40456769983686786</v>
      </c>
      <c r="AA340" s="3">
        <v>0.51953125</v>
      </c>
      <c r="AB340" s="3">
        <v>0.92409894983686791</v>
      </c>
      <c r="AC340" s="3" t="s">
        <v>6</v>
      </c>
      <c r="AD340" s="3" t="s">
        <v>873</v>
      </c>
      <c r="AE340" s="3" t="s">
        <v>2364</v>
      </c>
      <c r="AF340" s="3">
        <v>32</v>
      </c>
      <c r="AG340" s="3">
        <v>2</v>
      </c>
      <c r="AH340" s="3" t="s">
        <v>2365</v>
      </c>
      <c r="AI340" s="3">
        <v>1</v>
      </c>
      <c r="AJ340" s="3">
        <v>293</v>
      </c>
      <c r="AK340" s="3">
        <v>27</v>
      </c>
      <c r="AL340" s="3">
        <v>13</v>
      </c>
      <c r="AM340" s="3">
        <v>856</v>
      </c>
      <c r="AN340" s="3">
        <v>124</v>
      </c>
      <c r="AO340" s="3">
        <v>1</v>
      </c>
      <c r="AP340" s="3">
        <v>0</v>
      </c>
      <c r="AQ340" s="3">
        <v>3202</v>
      </c>
    </row>
    <row r="341" spans="1:43" x14ac:dyDescent="0.25">
      <c r="A341" s="3" t="s">
        <v>1550</v>
      </c>
      <c r="B341" s="3">
        <v>2019</v>
      </c>
      <c r="C341" s="3">
        <v>1</v>
      </c>
      <c r="D341" s="3" t="s">
        <v>141</v>
      </c>
      <c r="E341" s="3" t="s">
        <v>35</v>
      </c>
      <c r="F341" s="3">
        <v>155</v>
      </c>
      <c r="G341" s="3">
        <v>529</v>
      </c>
      <c r="H341" s="3">
        <v>82</v>
      </c>
      <c r="I341" s="3">
        <v>132</v>
      </c>
      <c r="J341" s="3">
        <v>29</v>
      </c>
      <c r="K341" s="3">
        <v>3</v>
      </c>
      <c r="L341" s="3">
        <v>92</v>
      </c>
      <c r="M341" s="3">
        <v>2</v>
      </c>
      <c r="N341" s="3">
        <v>3</v>
      </c>
      <c r="O341" s="3">
        <v>70</v>
      </c>
      <c r="P341" s="3">
        <v>156</v>
      </c>
      <c r="Q341" s="3">
        <v>5</v>
      </c>
      <c r="R341" s="3">
        <v>5</v>
      </c>
      <c r="S341" s="3">
        <v>0</v>
      </c>
      <c r="T341" s="3">
        <v>6</v>
      </c>
      <c r="U341" s="3">
        <v>6</v>
      </c>
      <c r="V341" s="3" t="s">
        <v>2846</v>
      </c>
      <c r="W341" s="3" t="s">
        <v>1456</v>
      </c>
      <c r="X341" s="3">
        <v>610</v>
      </c>
      <c r="Y341" s="3">
        <v>281</v>
      </c>
      <c r="Z341" s="3">
        <v>0.33934426229508197</v>
      </c>
      <c r="AA341" s="3">
        <v>0.5311909262759924</v>
      </c>
      <c r="AB341" s="3">
        <v>0.87053518857107437</v>
      </c>
      <c r="AC341" s="3" t="s">
        <v>6</v>
      </c>
      <c r="AD341" s="3" t="s">
        <v>857</v>
      </c>
      <c r="AE341" s="3" t="s">
        <v>2362</v>
      </c>
      <c r="AF341" s="3">
        <v>32</v>
      </c>
      <c r="AG341" s="3">
        <v>3</v>
      </c>
      <c r="AH341" s="3" t="s">
        <v>2363</v>
      </c>
      <c r="AI341" s="3">
        <v>1</v>
      </c>
      <c r="AJ341" s="3">
        <v>250</v>
      </c>
      <c r="AK341" s="3">
        <v>38</v>
      </c>
      <c r="AL341" s="3">
        <v>21</v>
      </c>
      <c r="AM341" s="3">
        <v>911</v>
      </c>
      <c r="AN341" s="3">
        <v>122</v>
      </c>
      <c r="AO341" s="3">
        <v>2</v>
      </c>
      <c r="AP341" s="3">
        <v>0</v>
      </c>
      <c r="AQ341" s="3">
        <v>3203</v>
      </c>
    </row>
    <row r="342" spans="1:43" x14ac:dyDescent="0.25">
      <c r="A342" s="3" t="s">
        <v>1552</v>
      </c>
      <c r="B342" s="3">
        <v>2019</v>
      </c>
      <c r="C342" s="3">
        <v>1</v>
      </c>
      <c r="D342" s="3" t="s">
        <v>141</v>
      </c>
      <c r="E342" s="3" t="s">
        <v>35</v>
      </c>
      <c r="F342" s="3">
        <v>147</v>
      </c>
      <c r="G342" s="3">
        <v>543</v>
      </c>
      <c r="H342" s="3">
        <v>108</v>
      </c>
      <c r="I342" s="3">
        <v>153</v>
      </c>
      <c r="J342" s="3">
        <v>35</v>
      </c>
      <c r="K342" s="3">
        <v>1</v>
      </c>
      <c r="L342" s="3">
        <v>77</v>
      </c>
      <c r="M342" s="3">
        <v>4</v>
      </c>
      <c r="N342" s="3">
        <v>0</v>
      </c>
      <c r="O342" s="3">
        <v>74</v>
      </c>
      <c r="P342" s="3">
        <v>145</v>
      </c>
      <c r="Q342" s="3">
        <v>1</v>
      </c>
      <c r="R342" s="3">
        <v>15</v>
      </c>
      <c r="S342" s="3">
        <v>0</v>
      </c>
      <c r="T342" s="3">
        <v>2</v>
      </c>
      <c r="U342" s="3">
        <v>10</v>
      </c>
      <c r="V342" s="3" t="s">
        <v>2844</v>
      </c>
      <c r="W342" s="3" t="s">
        <v>1455</v>
      </c>
      <c r="X342" s="3">
        <v>634</v>
      </c>
      <c r="Y342" s="3">
        <v>283</v>
      </c>
      <c r="Z342" s="3">
        <v>0.38170347003154576</v>
      </c>
      <c r="AA342" s="3">
        <v>0.52117863720073665</v>
      </c>
      <c r="AB342" s="3">
        <v>0.90288210723228235</v>
      </c>
      <c r="AC342" s="3" t="s">
        <v>26</v>
      </c>
      <c r="AD342" s="3" t="s">
        <v>2366</v>
      </c>
      <c r="AE342" s="3" t="s">
        <v>2367</v>
      </c>
      <c r="AF342" s="3">
        <v>32</v>
      </c>
      <c r="AG342" s="3">
        <v>4</v>
      </c>
      <c r="AH342" s="3" t="s">
        <v>2368</v>
      </c>
      <c r="AI342" s="3">
        <v>0</v>
      </c>
      <c r="AJ342" s="3">
        <v>282</v>
      </c>
      <c r="AK342" s="3">
        <v>31</v>
      </c>
      <c r="AL342" s="3">
        <v>15</v>
      </c>
      <c r="AM342" s="3">
        <v>876</v>
      </c>
      <c r="AN342" s="3">
        <v>124</v>
      </c>
      <c r="AO342" s="3">
        <v>1</v>
      </c>
      <c r="AP342" s="3">
        <v>0</v>
      </c>
      <c r="AQ342" s="3">
        <v>3204</v>
      </c>
    </row>
    <row r="343" spans="1:43" x14ac:dyDescent="0.25">
      <c r="A343" s="3" t="s">
        <v>2857</v>
      </c>
      <c r="B343" s="3">
        <v>2019</v>
      </c>
      <c r="C343" s="3">
        <v>1</v>
      </c>
      <c r="D343" s="3" t="s">
        <v>141</v>
      </c>
      <c r="E343" s="3" t="s">
        <v>35</v>
      </c>
      <c r="F343" s="3">
        <v>58</v>
      </c>
      <c r="G343" s="3">
        <v>140</v>
      </c>
      <c r="H343" s="3">
        <v>25</v>
      </c>
      <c r="I343" s="3">
        <v>37</v>
      </c>
      <c r="J343" s="3">
        <v>7</v>
      </c>
      <c r="K343" s="3">
        <v>1</v>
      </c>
      <c r="L343" s="3">
        <v>30</v>
      </c>
      <c r="M343" s="3">
        <v>2</v>
      </c>
      <c r="N343" s="3">
        <v>0</v>
      </c>
      <c r="O343" s="3">
        <v>15</v>
      </c>
      <c r="P343" s="3">
        <v>39</v>
      </c>
      <c r="Q343" s="3">
        <v>0</v>
      </c>
      <c r="R343" s="3">
        <v>0</v>
      </c>
      <c r="S343" s="3">
        <v>0</v>
      </c>
      <c r="T343" s="3">
        <v>1</v>
      </c>
      <c r="U343" s="3">
        <v>1</v>
      </c>
      <c r="V343" s="3" t="s">
        <v>2858</v>
      </c>
      <c r="W343" s="3" t="s">
        <v>1456</v>
      </c>
      <c r="X343" s="3">
        <v>156</v>
      </c>
      <c r="Y343" s="3">
        <v>79</v>
      </c>
      <c r="Z343" s="3">
        <v>0.33333333333333331</v>
      </c>
      <c r="AA343" s="3">
        <v>0.56428571428571428</v>
      </c>
      <c r="AB343" s="3">
        <v>0.89761904761904754</v>
      </c>
      <c r="AC343" s="3" t="s">
        <v>1773</v>
      </c>
      <c r="AD343" s="3" t="s">
        <v>986</v>
      </c>
      <c r="AE343" s="3" t="s">
        <v>1110</v>
      </c>
      <c r="AF343" s="3">
        <v>32</v>
      </c>
      <c r="AG343" s="3">
        <v>5</v>
      </c>
      <c r="AH343" s="3" t="s">
        <v>2969</v>
      </c>
      <c r="AI343" s="3">
        <v>0</v>
      </c>
      <c r="AJ343" s="3">
        <v>264</v>
      </c>
      <c r="AK343" s="3">
        <v>11</v>
      </c>
      <c r="AL343" s="3">
        <v>18</v>
      </c>
      <c r="AM343" s="3">
        <v>781</v>
      </c>
      <c r="AN343" s="3">
        <v>122</v>
      </c>
      <c r="AO343" s="3">
        <v>2</v>
      </c>
      <c r="AP343" s="3">
        <v>1</v>
      </c>
      <c r="AQ343" s="3">
        <v>3205</v>
      </c>
    </row>
    <row r="344" spans="1:43" x14ac:dyDescent="0.25">
      <c r="A344" s="3" t="s">
        <v>1557</v>
      </c>
      <c r="B344" s="3">
        <v>2019</v>
      </c>
      <c r="C344" s="3">
        <v>1</v>
      </c>
      <c r="D344" s="3" t="s">
        <v>141</v>
      </c>
      <c r="E344" s="3" t="s">
        <v>35</v>
      </c>
      <c r="F344" s="3">
        <v>105</v>
      </c>
      <c r="G344" s="3">
        <v>360</v>
      </c>
      <c r="H344" s="3">
        <v>57</v>
      </c>
      <c r="I344" s="3">
        <v>98</v>
      </c>
      <c r="J344" s="3">
        <v>18</v>
      </c>
      <c r="K344" s="3">
        <v>2</v>
      </c>
      <c r="L344" s="3">
        <v>64</v>
      </c>
      <c r="M344" s="3">
        <v>1</v>
      </c>
      <c r="N344" s="3">
        <v>2</v>
      </c>
      <c r="O344" s="3">
        <v>38</v>
      </c>
      <c r="P344" s="3">
        <v>102</v>
      </c>
      <c r="Q344" s="3">
        <v>2</v>
      </c>
      <c r="R344" s="3">
        <v>9</v>
      </c>
      <c r="S344" s="3">
        <v>0</v>
      </c>
      <c r="T344" s="3">
        <v>2</v>
      </c>
      <c r="U344" s="3">
        <v>4</v>
      </c>
      <c r="V344" s="3" t="s">
        <v>2849</v>
      </c>
      <c r="W344" s="3" t="s">
        <v>1458</v>
      </c>
      <c r="X344" s="3">
        <v>409</v>
      </c>
      <c r="Y344" s="3">
        <v>192</v>
      </c>
      <c r="Z344" s="3">
        <v>0.3545232273838631</v>
      </c>
      <c r="AA344" s="3">
        <v>0.53333333333333333</v>
      </c>
      <c r="AB344" s="3">
        <v>0.88785656071719643</v>
      </c>
      <c r="AC344" s="3" t="s">
        <v>26</v>
      </c>
      <c r="AD344" s="3" t="s">
        <v>2369</v>
      </c>
      <c r="AE344" s="3" t="s">
        <v>2370</v>
      </c>
      <c r="AF344" s="3">
        <v>32</v>
      </c>
      <c r="AG344" s="3">
        <v>6</v>
      </c>
      <c r="AH344" s="3" t="s">
        <v>2371</v>
      </c>
      <c r="AI344" s="3">
        <v>0</v>
      </c>
      <c r="AJ344" s="3">
        <v>272</v>
      </c>
      <c r="AK344" s="3">
        <v>24</v>
      </c>
      <c r="AL344" s="3">
        <v>17</v>
      </c>
      <c r="AM344" s="3">
        <v>842</v>
      </c>
      <c r="AN344" s="3">
        <v>121</v>
      </c>
      <c r="AO344" s="3">
        <v>0</v>
      </c>
      <c r="AP344" s="3">
        <v>0</v>
      </c>
      <c r="AQ344" s="3">
        <v>3206</v>
      </c>
    </row>
    <row r="345" spans="1:43" x14ac:dyDescent="0.25">
      <c r="A345" s="3" t="s">
        <v>1558</v>
      </c>
      <c r="B345" s="3">
        <v>2019</v>
      </c>
      <c r="C345" s="3">
        <v>1</v>
      </c>
      <c r="D345" s="3" t="s">
        <v>141</v>
      </c>
      <c r="E345" s="3" t="s">
        <v>35</v>
      </c>
      <c r="F345" s="3">
        <v>95</v>
      </c>
      <c r="G345" s="3">
        <v>244</v>
      </c>
      <c r="H345" s="3">
        <v>31</v>
      </c>
      <c r="I345" s="3">
        <v>65</v>
      </c>
      <c r="J345" s="3">
        <v>11</v>
      </c>
      <c r="K345" s="3">
        <v>0</v>
      </c>
      <c r="L345" s="3">
        <v>34</v>
      </c>
      <c r="M345" s="3">
        <v>1</v>
      </c>
      <c r="N345" s="3">
        <v>0</v>
      </c>
      <c r="O345" s="3">
        <v>29</v>
      </c>
      <c r="P345" s="3">
        <v>59</v>
      </c>
      <c r="Q345" s="3">
        <v>0</v>
      </c>
      <c r="R345" s="3">
        <v>3</v>
      </c>
      <c r="S345" s="3">
        <v>0</v>
      </c>
      <c r="T345" s="3">
        <v>3</v>
      </c>
      <c r="U345" s="3">
        <v>6</v>
      </c>
      <c r="V345" s="3" t="s">
        <v>2852</v>
      </c>
      <c r="W345" s="3" t="s">
        <v>1458</v>
      </c>
      <c r="X345" s="3">
        <v>279</v>
      </c>
      <c r="Y345" s="3">
        <v>109</v>
      </c>
      <c r="Z345" s="3">
        <v>0.34767025089605735</v>
      </c>
      <c r="AA345" s="3">
        <v>0.44672131147540983</v>
      </c>
      <c r="AB345" s="3">
        <v>0.79439156237146724</v>
      </c>
      <c r="AC345" s="3" t="s">
        <v>1773</v>
      </c>
      <c r="AD345" s="3" t="s">
        <v>1793</v>
      </c>
      <c r="AE345" s="3" t="s">
        <v>2372</v>
      </c>
      <c r="AF345" s="3">
        <v>32</v>
      </c>
      <c r="AG345" s="3">
        <v>7</v>
      </c>
      <c r="AH345" s="3" t="s">
        <v>2372</v>
      </c>
      <c r="AI345" s="3">
        <v>0</v>
      </c>
      <c r="AJ345" s="3">
        <v>266</v>
      </c>
      <c r="AK345" s="3">
        <v>11</v>
      </c>
      <c r="AL345" s="3">
        <v>18</v>
      </c>
      <c r="AM345" s="3">
        <v>767</v>
      </c>
      <c r="AN345" s="3">
        <v>121</v>
      </c>
      <c r="AO345" s="3">
        <v>0</v>
      </c>
      <c r="AP345" s="3">
        <v>1</v>
      </c>
      <c r="AQ345" s="3">
        <v>3207</v>
      </c>
    </row>
    <row r="346" spans="1:43" x14ac:dyDescent="0.25">
      <c r="A346" s="3" t="s">
        <v>1556</v>
      </c>
      <c r="B346" s="3">
        <v>2019</v>
      </c>
      <c r="C346" s="3">
        <v>1</v>
      </c>
      <c r="D346" s="3" t="s">
        <v>141</v>
      </c>
      <c r="E346" s="3" t="s">
        <v>35</v>
      </c>
      <c r="F346" s="3">
        <v>127</v>
      </c>
      <c r="G346" s="3">
        <v>303</v>
      </c>
      <c r="H346" s="3">
        <v>47</v>
      </c>
      <c r="I346" s="3">
        <v>78</v>
      </c>
      <c r="J346" s="3">
        <v>17</v>
      </c>
      <c r="K346" s="3">
        <v>0</v>
      </c>
      <c r="L346" s="3">
        <v>41</v>
      </c>
      <c r="M346" s="3">
        <v>5</v>
      </c>
      <c r="N346" s="3">
        <v>1</v>
      </c>
      <c r="O346" s="3">
        <v>44</v>
      </c>
      <c r="P346" s="3">
        <v>93</v>
      </c>
      <c r="Q346" s="3">
        <v>4</v>
      </c>
      <c r="R346" s="3">
        <v>7</v>
      </c>
      <c r="S346" s="3">
        <v>0</v>
      </c>
      <c r="T346" s="3">
        <v>2</v>
      </c>
      <c r="U346" s="3">
        <v>11</v>
      </c>
      <c r="V346" s="3" t="s">
        <v>2851</v>
      </c>
      <c r="W346" s="3" t="s">
        <v>1455</v>
      </c>
      <c r="X346" s="3">
        <v>356</v>
      </c>
      <c r="Y346" s="3">
        <v>128</v>
      </c>
      <c r="Z346" s="3">
        <v>0.36235955056179775</v>
      </c>
      <c r="AA346" s="3">
        <v>0.42244224422442245</v>
      </c>
      <c r="AB346" s="3">
        <v>0.78480179478622025</v>
      </c>
      <c r="AC346" s="3" t="s">
        <v>26</v>
      </c>
      <c r="AD346" s="3" t="s">
        <v>795</v>
      </c>
      <c r="AE346" s="3" t="s">
        <v>2373</v>
      </c>
      <c r="AF346" s="3">
        <v>32</v>
      </c>
      <c r="AG346" s="3">
        <v>8</v>
      </c>
      <c r="AH346" s="3" t="s">
        <v>2374</v>
      </c>
      <c r="AI346" s="3">
        <v>0</v>
      </c>
      <c r="AJ346" s="3">
        <v>257</v>
      </c>
      <c r="AK346" s="3">
        <v>11</v>
      </c>
      <c r="AL346" s="3">
        <v>19</v>
      </c>
      <c r="AM346" s="3">
        <v>764</v>
      </c>
      <c r="AN346" s="3">
        <v>123</v>
      </c>
      <c r="AO346" s="3">
        <v>1</v>
      </c>
      <c r="AP346" s="3">
        <v>0</v>
      </c>
      <c r="AQ346" s="3">
        <v>3208</v>
      </c>
    </row>
    <row r="347" spans="1:43" x14ac:dyDescent="0.25">
      <c r="A347" s="3" t="s">
        <v>1551</v>
      </c>
      <c r="B347" s="3">
        <v>2019</v>
      </c>
      <c r="C347" s="3">
        <v>1</v>
      </c>
      <c r="D347" s="3" t="s">
        <v>141</v>
      </c>
      <c r="E347" s="3" t="s">
        <v>35</v>
      </c>
      <c r="F347" s="3">
        <v>147</v>
      </c>
      <c r="G347" s="3">
        <v>513</v>
      </c>
      <c r="H347" s="3">
        <v>78</v>
      </c>
      <c r="I347" s="3">
        <v>129</v>
      </c>
      <c r="J347" s="3">
        <v>20</v>
      </c>
      <c r="K347" s="3">
        <v>4</v>
      </c>
      <c r="L347" s="3">
        <v>62</v>
      </c>
      <c r="M347" s="3">
        <v>8</v>
      </c>
      <c r="N347" s="3">
        <v>3</v>
      </c>
      <c r="O347" s="3">
        <v>68</v>
      </c>
      <c r="P347" s="3">
        <v>110</v>
      </c>
      <c r="Q347" s="3">
        <v>5</v>
      </c>
      <c r="R347" s="3">
        <v>5</v>
      </c>
      <c r="S347" s="3">
        <v>0</v>
      </c>
      <c r="T347" s="3">
        <v>3</v>
      </c>
      <c r="U347" s="3">
        <v>12</v>
      </c>
      <c r="V347" s="3" t="s">
        <v>2847</v>
      </c>
      <c r="W347" s="3" t="s">
        <v>1456</v>
      </c>
      <c r="X347" s="3">
        <v>589</v>
      </c>
      <c r="Y347" s="3">
        <v>220</v>
      </c>
      <c r="Z347" s="3">
        <v>0.34295415959252973</v>
      </c>
      <c r="AA347" s="3">
        <v>0.42884990253411304</v>
      </c>
      <c r="AB347" s="3">
        <v>0.77180406212664276</v>
      </c>
      <c r="AC347" s="3" t="s">
        <v>6</v>
      </c>
      <c r="AD347" s="3" t="s">
        <v>1141</v>
      </c>
      <c r="AE347" s="3" t="s">
        <v>2375</v>
      </c>
      <c r="AF347" s="3">
        <v>32</v>
      </c>
      <c r="AG347" s="3">
        <v>9</v>
      </c>
      <c r="AH347" s="3" t="s">
        <v>2375</v>
      </c>
      <c r="AI347" s="3">
        <v>1</v>
      </c>
      <c r="AJ347" s="3">
        <v>251</v>
      </c>
      <c r="AK347" s="3">
        <v>21</v>
      </c>
      <c r="AL347" s="3">
        <v>20</v>
      </c>
      <c r="AM347" s="3">
        <v>814</v>
      </c>
      <c r="AN347" s="3">
        <v>126</v>
      </c>
      <c r="AO347" s="3">
        <v>2</v>
      </c>
      <c r="AP347" s="3">
        <v>0</v>
      </c>
      <c r="AQ347" s="3">
        <v>3209</v>
      </c>
    </row>
    <row r="348" spans="1:43" x14ac:dyDescent="0.25">
      <c r="A348" s="3" t="s">
        <v>1560</v>
      </c>
      <c r="B348" s="3">
        <v>2019</v>
      </c>
      <c r="C348" s="3">
        <v>1</v>
      </c>
      <c r="D348" s="3" t="s">
        <v>141</v>
      </c>
      <c r="E348" s="3" t="s">
        <v>35</v>
      </c>
      <c r="F348" s="3">
        <v>82</v>
      </c>
      <c r="G348" s="3">
        <v>215</v>
      </c>
      <c r="H348" s="3">
        <v>25</v>
      </c>
      <c r="I348" s="3">
        <v>51</v>
      </c>
      <c r="J348" s="3">
        <v>4</v>
      </c>
      <c r="K348" s="3">
        <v>1</v>
      </c>
      <c r="L348" s="3">
        <v>23</v>
      </c>
      <c r="M348" s="3">
        <v>2</v>
      </c>
      <c r="N348" s="3">
        <v>0</v>
      </c>
      <c r="O348" s="3">
        <v>20</v>
      </c>
      <c r="P348" s="3">
        <v>58</v>
      </c>
      <c r="Q348" s="3">
        <v>2</v>
      </c>
      <c r="R348" s="3">
        <v>3</v>
      </c>
      <c r="S348" s="3">
        <v>1</v>
      </c>
      <c r="T348" s="3">
        <v>2</v>
      </c>
      <c r="U348" s="3">
        <v>7</v>
      </c>
      <c r="V348" s="3" t="s">
        <v>2853</v>
      </c>
      <c r="W348" s="3" t="s">
        <v>1455</v>
      </c>
      <c r="X348" s="3">
        <v>241</v>
      </c>
      <c r="Y348" s="3">
        <v>84</v>
      </c>
      <c r="Z348" s="3">
        <v>0.30705394190871371</v>
      </c>
      <c r="AA348" s="3">
        <v>0.39069767441860465</v>
      </c>
      <c r="AB348" s="3">
        <v>0.6977516163273183</v>
      </c>
      <c r="AC348" s="3" t="s">
        <v>26</v>
      </c>
      <c r="AD348" s="3" t="s">
        <v>2376</v>
      </c>
      <c r="AE348" s="3" t="s">
        <v>2211</v>
      </c>
      <c r="AF348" s="3">
        <v>32</v>
      </c>
      <c r="AG348" s="3">
        <v>10</v>
      </c>
      <c r="AH348" s="3" t="s">
        <v>2211</v>
      </c>
      <c r="AI348" s="3">
        <v>0</v>
      </c>
      <c r="AJ348" s="3">
        <v>237</v>
      </c>
      <c r="AK348" s="3">
        <v>9</v>
      </c>
      <c r="AL348" s="3">
        <v>23</v>
      </c>
      <c r="AM348" s="3">
        <v>750</v>
      </c>
      <c r="AN348" s="3">
        <v>122</v>
      </c>
      <c r="AO348" s="3">
        <v>1</v>
      </c>
      <c r="AP348" s="3">
        <v>0</v>
      </c>
      <c r="AQ348" s="3">
        <v>3210</v>
      </c>
    </row>
    <row r="349" spans="1:43" x14ac:dyDescent="0.25">
      <c r="A349" s="3" t="s">
        <v>1735</v>
      </c>
      <c r="B349" s="3">
        <v>2019</v>
      </c>
      <c r="C349" s="3">
        <v>1</v>
      </c>
      <c r="D349" s="3" t="s">
        <v>141</v>
      </c>
      <c r="E349" s="3" t="s">
        <v>35</v>
      </c>
      <c r="F349" s="3">
        <v>47</v>
      </c>
      <c r="G349" s="3">
        <v>150</v>
      </c>
      <c r="H349" s="3">
        <v>24</v>
      </c>
      <c r="I349" s="3">
        <v>39</v>
      </c>
      <c r="J349" s="3">
        <v>5</v>
      </c>
      <c r="K349" s="3">
        <v>0</v>
      </c>
      <c r="L349" s="3">
        <v>17</v>
      </c>
      <c r="M349" s="3">
        <v>0</v>
      </c>
      <c r="N349" s="3">
        <v>0</v>
      </c>
      <c r="O349" s="3">
        <v>23</v>
      </c>
      <c r="P349" s="3">
        <v>24</v>
      </c>
      <c r="Q349" s="3">
        <v>0</v>
      </c>
      <c r="R349" s="3">
        <v>1</v>
      </c>
      <c r="S349" s="3">
        <v>0</v>
      </c>
      <c r="T349" s="3">
        <v>2</v>
      </c>
      <c r="U349" s="3">
        <v>6</v>
      </c>
      <c r="V349" s="3" t="s">
        <v>2856</v>
      </c>
      <c r="W349" s="3" t="s">
        <v>1455</v>
      </c>
      <c r="X349" s="3">
        <v>176</v>
      </c>
      <c r="Y349" s="3">
        <v>47</v>
      </c>
      <c r="Z349" s="3">
        <v>0.35795454545454547</v>
      </c>
      <c r="AA349" s="3">
        <v>0.31333333333333335</v>
      </c>
      <c r="AB349" s="3">
        <v>0.67128787878787888</v>
      </c>
      <c r="AC349" s="3" t="s">
        <v>1773</v>
      </c>
      <c r="AD349" s="3" t="s">
        <v>2154</v>
      </c>
      <c r="AE349" s="3" t="s">
        <v>2377</v>
      </c>
      <c r="AF349" s="3">
        <v>32</v>
      </c>
      <c r="AG349" s="3">
        <v>11</v>
      </c>
      <c r="AH349" s="3" t="s">
        <v>2377</v>
      </c>
      <c r="AI349" s="3">
        <v>0</v>
      </c>
      <c r="AJ349" s="3">
        <v>260</v>
      </c>
      <c r="AK349" s="3">
        <v>1</v>
      </c>
      <c r="AL349" s="3">
        <v>19</v>
      </c>
      <c r="AM349" s="3">
        <v>710</v>
      </c>
      <c r="AN349" s="3">
        <v>120</v>
      </c>
      <c r="AO349" s="3">
        <v>1</v>
      </c>
      <c r="AP349" s="3">
        <v>1</v>
      </c>
      <c r="AQ349" s="3">
        <v>3211</v>
      </c>
    </row>
    <row r="350" spans="1:43" x14ac:dyDescent="0.25">
      <c r="A350" s="3" t="s">
        <v>1555</v>
      </c>
      <c r="B350" s="3">
        <v>2019</v>
      </c>
      <c r="C350" s="3">
        <v>1</v>
      </c>
      <c r="D350" s="3" t="s">
        <v>141</v>
      </c>
      <c r="E350" s="3" t="s">
        <v>35</v>
      </c>
      <c r="F350" s="3">
        <v>130</v>
      </c>
      <c r="G350" s="3">
        <v>339</v>
      </c>
      <c r="H350" s="3">
        <v>41</v>
      </c>
      <c r="I350" s="3">
        <v>80</v>
      </c>
      <c r="J350" s="3">
        <v>11</v>
      </c>
      <c r="K350" s="3">
        <v>1</v>
      </c>
      <c r="L350" s="3">
        <v>32</v>
      </c>
      <c r="M350" s="3">
        <v>2</v>
      </c>
      <c r="N350" s="3">
        <v>1</v>
      </c>
      <c r="O350" s="3">
        <v>16</v>
      </c>
      <c r="P350" s="3">
        <v>62</v>
      </c>
      <c r="Q350" s="3">
        <v>4</v>
      </c>
      <c r="R350" s="3">
        <v>1</v>
      </c>
      <c r="S350" s="3">
        <v>5</v>
      </c>
      <c r="T350" s="3">
        <v>2</v>
      </c>
      <c r="U350" s="3">
        <v>8</v>
      </c>
      <c r="V350" s="3" t="s">
        <v>2850</v>
      </c>
      <c r="W350" s="3" t="s">
        <v>1456</v>
      </c>
      <c r="X350" s="3">
        <v>363</v>
      </c>
      <c r="Y350" s="3">
        <v>129</v>
      </c>
      <c r="Z350" s="3">
        <v>0.26721763085399447</v>
      </c>
      <c r="AA350" s="3">
        <v>0.38053097345132741</v>
      </c>
      <c r="AB350" s="3">
        <v>0.64774860430532188</v>
      </c>
      <c r="AC350" s="3" t="s">
        <v>26</v>
      </c>
      <c r="AD350" s="3" t="s">
        <v>2222</v>
      </c>
      <c r="AE350" s="3" t="s">
        <v>2378</v>
      </c>
      <c r="AF350" s="3">
        <v>32</v>
      </c>
      <c r="AG350" s="3">
        <v>12</v>
      </c>
      <c r="AH350" s="3" t="s">
        <v>2379</v>
      </c>
      <c r="AI350" s="3">
        <v>0</v>
      </c>
      <c r="AJ350" s="3">
        <v>236</v>
      </c>
      <c r="AK350" s="3">
        <v>12</v>
      </c>
      <c r="AL350" s="3">
        <v>23</v>
      </c>
      <c r="AM350" s="3">
        <v>764</v>
      </c>
      <c r="AN350" s="3">
        <v>122</v>
      </c>
      <c r="AO350" s="3">
        <v>2</v>
      </c>
      <c r="AP350" s="3">
        <v>0</v>
      </c>
      <c r="AQ350" s="3">
        <v>3212</v>
      </c>
    </row>
    <row r="351" spans="1:43" x14ac:dyDescent="0.25">
      <c r="A351" s="3" t="s">
        <v>1559</v>
      </c>
      <c r="B351" s="3">
        <v>2019</v>
      </c>
      <c r="C351" s="3">
        <v>1</v>
      </c>
      <c r="D351" s="3" t="s">
        <v>141</v>
      </c>
      <c r="E351" s="3" t="s">
        <v>35</v>
      </c>
      <c r="F351" s="3">
        <v>82</v>
      </c>
      <c r="G351" s="3">
        <v>168</v>
      </c>
      <c r="H351" s="3">
        <v>20</v>
      </c>
      <c r="I351" s="3">
        <v>29</v>
      </c>
      <c r="J351" s="3">
        <v>5</v>
      </c>
      <c r="K351" s="3">
        <v>1</v>
      </c>
      <c r="L351" s="3">
        <v>15</v>
      </c>
      <c r="M351" s="3">
        <v>2</v>
      </c>
      <c r="N351" s="3">
        <v>1</v>
      </c>
      <c r="O351" s="3">
        <v>23</v>
      </c>
      <c r="P351" s="3">
        <v>57</v>
      </c>
      <c r="Q351" s="3">
        <v>0</v>
      </c>
      <c r="R351" s="3">
        <v>0</v>
      </c>
      <c r="S351" s="3">
        <v>1</v>
      </c>
      <c r="T351" s="3">
        <v>1</v>
      </c>
      <c r="U351" s="3">
        <v>3</v>
      </c>
      <c r="V351" s="3" t="s">
        <v>2855</v>
      </c>
      <c r="W351" s="3" t="s">
        <v>1455</v>
      </c>
      <c r="X351" s="3">
        <v>193</v>
      </c>
      <c r="Y351" s="3">
        <v>42</v>
      </c>
      <c r="Z351" s="3">
        <v>0.26943005181347152</v>
      </c>
      <c r="AA351" s="3">
        <v>0.25</v>
      </c>
      <c r="AB351" s="3">
        <v>0.51943005181347157</v>
      </c>
      <c r="AC351" s="3" t="s">
        <v>6</v>
      </c>
      <c r="AD351" s="3" t="s">
        <v>937</v>
      </c>
      <c r="AE351" s="3" t="s">
        <v>2380</v>
      </c>
      <c r="AF351" s="3">
        <v>32</v>
      </c>
      <c r="AG351" s="3">
        <v>13</v>
      </c>
      <c r="AH351" s="3" t="s">
        <v>2380</v>
      </c>
      <c r="AI351" s="3">
        <v>1</v>
      </c>
      <c r="AJ351" s="3">
        <v>173</v>
      </c>
      <c r="AK351" s="3">
        <v>2</v>
      </c>
      <c r="AL351" s="3">
        <v>31</v>
      </c>
      <c r="AM351" s="3">
        <v>715</v>
      </c>
      <c r="AN351" s="3">
        <v>122</v>
      </c>
      <c r="AO351" s="3">
        <v>1</v>
      </c>
      <c r="AP351" s="3">
        <v>0</v>
      </c>
      <c r="AQ351" s="3">
        <v>3213</v>
      </c>
    </row>
    <row r="352" spans="1:43" x14ac:dyDescent="0.25">
      <c r="A352" s="3" t="s">
        <v>1393</v>
      </c>
      <c r="B352" s="3">
        <v>2019</v>
      </c>
      <c r="C352" s="3">
        <v>1</v>
      </c>
      <c r="D352" s="3" t="s">
        <v>166</v>
      </c>
      <c r="E352" s="3" t="s">
        <v>41</v>
      </c>
      <c r="F352" s="3">
        <v>123</v>
      </c>
      <c r="G352" s="3">
        <v>498</v>
      </c>
      <c r="H352" s="3">
        <v>81</v>
      </c>
      <c r="I352" s="3">
        <v>167</v>
      </c>
      <c r="J352" s="3">
        <v>32</v>
      </c>
      <c r="K352" s="3">
        <v>0</v>
      </c>
      <c r="L352" s="3">
        <v>56</v>
      </c>
      <c r="M352" s="3">
        <v>17</v>
      </c>
      <c r="N352" s="3">
        <v>5</v>
      </c>
      <c r="O352" s="3">
        <v>15</v>
      </c>
      <c r="P352" s="3">
        <v>109</v>
      </c>
      <c r="Q352" s="3">
        <v>0</v>
      </c>
      <c r="R352" s="3">
        <v>3</v>
      </c>
      <c r="S352" s="3">
        <v>0</v>
      </c>
      <c r="T352" s="3">
        <v>2</v>
      </c>
      <c r="U352" s="3">
        <v>12</v>
      </c>
      <c r="V352" s="3" t="s">
        <v>2863</v>
      </c>
      <c r="W352" s="3" t="s">
        <v>1455</v>
      </c>
      <c r="X352" s="3">
        <v>518</v>
      </c>
      <c r="Y352" s="3">
        <v>253</v>
      </c>
      <c r="Z352" s="3">
        <v>0.35714285714285715</v>
      </c>
      <c r="AA352" s="3">
        <v>0.50803212851405621</v>
      </c>
      <c r="AB352" s="3">
        <v>0.86517498565691331</v>
      </c>
      <c r="AC352" s="3" t="s">
        <v>26</v>
      </c>
      <c r="AD352" s="3" t="s">
        <v>1954</v>
      </c>
      <c r="AE352" s="3" t="s">
        <v>704</v>
      </c>
      <c r="AF352" s="3">
        <v>35</v>
      </c>
      <c r="AG352" s="3">
        <v>0</v>
      </c>
      <c r="AH352" s="3" t="s">
        <v>704</v>
      </c>
      <c r="AI352" s="3">
        <v>0</v>
      </c>
      <c r="AJ352" s="3">
        <v>335</v>
      </c>
      <c r="AK352" s="3">
        <v>18</v>
      </c>
      <c r="AL352" s="3">
        <v>5</v>
      </c>
      <c r="AM352" s="3">
        <v>810</v>
      </c>
      <c r="AN352" s="3">
        <v>129</v>
      </c>
      <c r="AO352" s="3">
        <v>1</v>
      </c>
      <c r="AP352" s="3">
        <v>0</v>
      </c>
      <c r="AQ352" s="3">
        <v>3500</v>
      </c>
    </row>
    <row r="353" spans="1:43" x14ac:dyDescent="0.25">
      <c r="A353" s="3" t="s">
        <v>1392</v>
      </c>
      <c r="B353" s="3">
        <v>2019</v>
      </c>
      <c r="C353" s="3">
        <v>1</v>
      </c>
      <c r="D353" s="3" t="s">
        <v>166</v>
      </c>
      <c r="E353" s="3" t="s">
        <v>41</v>
      </c>
      <c r="F353" s="3">
        <v>132</v>
      </c>
      <c r="G353" s="3">
        <v>511</v>
      </c>
      <c r="H353" s="3">
        <v>83</v>
      </c>
      <c r="I353" s="3">
        <v>161</v>
      </c>
      <c r="J353" s="3">
        <v>34</v>
      </c>
      <c r="K353" s="3">
        <v>5</v>
      </c>
      <c r="L353" s="3">
        <v>79</v>
      </c>
      <c r="M353" s="3">
        <v>10</v>
      </c>
      <c r="N353" s="3">
        <v>3</v>
      </c>
      <c r="O353" s="3">
        <v>40</v>
      </c>
      <c r="P353" s="3">
        <v>154</v>
      </c>
      <c r="Q353" s="3">
        <v>2</v>
      </c>
      <c r="R353" s="3">
        <v>4</v>
      </c>
      <c r="S353" s="3">
        <v>1</v>
      </c>
      <c r="T353" s="3">
        <v>3</v>
      </c>
      <c r="U353" s="3">
        <v>1</v>
      </c>
      <c r="V353" s="3" t="s">
        <v>2861</v>
      </c>
      <c r="W353" s="3" t="s">
        <v>1455</v>
      </c>
      <c r="X353" s="3">
        <v>559</v>
      </c>
      <c r="Y353" s="3">
        <v>280</v>
      </c>
      <c r="Z353" s="3">
        <v>0.36672629695885511</v>
      </c>
      <c r="AA353" s="3">
        <v>0.54794520547945202</v>
      </c>
      <c r="AB353" s="3">
        <v>0.91467150243830719</v>
      </c>
      <c r="AC353" s="3" t="s">
        <v>1773</v>
      </c>
      <c r="AD353" s="3" t="s">
        <v>754</v>
      </c>
      <c r="AE353" s="3" t="s">
        <v>2381</v>
      </c>
      <c r="AF353" s="3">
        <v>35</v>
      </c>
      <c r="AG353" s="3">
        <v>1</v>
      </c>
      <c r="AH353" s="3" t="s">
        <v>2381</v>
      </c>
      <c r="AI353" s="3">
        <v>0</v>
      </c>
      <c r="AJ353" s="3">
        <v>315</v>
      </c>
      <c r="AK353" s="3">
        <v>25</v>
      </c>
      <c r="AL353" s="3">
        <v>9</v>
      </c>
      <c r="AM353" s="3">
        <v>849</v>
      </c>
      <c r="AN353" s="3">
        <v>128</v>
      </c>
      <c r="AO353" s="3">
        <v>1</v>
      </c>
      <c r="AP353" s="3">
        <v>1</v>
      </c>
      <c r="AQ353" s="3">
        <v>3501</v>
      </c>
    </row>
    <row r="354" spans="1:43" x14ac:dyDescent="0.25">
      <c r="A354" s="3" t="s">
        <v>1394</v>
      </c>
      <c r="B354" s="3">
        <v>2019</v>
      </c>
      <c r="C354" s="3">
        <v>1</v>
      </c>
      <c r="D354" s="3" t="s">
        <v>166</v>
      </c>
      <c r="E354" s="3" t="s">
        <v>41</v>
      </c>
      <c r="F354" s="3">
        <v>122</v>
      </c>
      <c r="G354" s="3">
        <v>468</v>
      </c>
      <c r="H354" s="3">
        <v>69</v>
      </c>
      <c r="I354" s="3">
        <v>125</v>
      </c>
      <c r="J354" s="3">
        <v>18</v>
      </c>
      <c r="K354" s="3">
        <v>2</v>
      </c>
      <c r="L354" s="3">
        <v>79</v>
      </c>
      <c r="M354" s="3">
        <v>0</v>
      </c>
      <c r="N354" s="3">
        <v>0</v>
      </c>
      <c r="O354" s="3">
        <v>30</v>
      </c>
      <c r="P354" s="3">
        <v>134</v>
      </c>
      <c r="Q354" s="3">
        <v>0</v>
      </c>
      <c r="R354" s="3">
        <v>4</v>
      </c>
      <c r="S354" s="3">
        <v>0</v>
      </c>
      <c r="T354" s="3">
        <v>2</v>
      </c>
      <c r="U354" s="3">
        <v>11</v>
      </c>
      <c r="V354" s="3" t="s">
        <v>2864</v>
      </c>
      <c r="W354" s="3" t="s">
        <v>1456</v>
      </c>
      <c r="X354" s="3">
        <v>504</v>
      </c>
      <c r="Y354" s="3">
        <v>240</v>
      </c>
      <c r="Z354" s="3">
        <v>0.31547619047619047</v>
      </c>
      <c r="AA354" s="3">
        <v>0.51282051282051277</v>
      </c>
      <c r="AB354" s="3">
        <v>0.82829670329670324</v>
      </c>
      <c r="AC354" s="3" t="s">
        <v>26</v>
      </c>
      <c r="AD354" s="3" t="s">
        <v>2382</v>
      </c>
      <c r="AE354" s="3" t="s">
        <v>950</v>
      </c>
      <c r="AF354" s="3">
        <v>35</v>
      </c>
      <c r="AG354" s="3">
        <v>2</v>
      </c>
      <c r="AH354" s="3" t="s">
        <v>950</v>
      </c>
      <c r="AI354" s="3">
        <v>0</v>
      </c>
      <c r="AJ354" s="3">
        <v>267</v>
      </c>
      <c r="AK354" s="3">
        <v>31</v>
      </c>
      <c r="AL354" s="3">
        <v>18</v>
      </c>
      <c r="AM354" s="3">
        <v>875</v>
      </c>
      <c r="AN354" s="3">
        <v>121</v>
      </c>
      <c r="AO354" s="3">
        <v>2</v>
      </c>
      <c r="AP354" s="3">
        <v>0</v>
      </c>
      <c r="AQ354" s="3">
        <v>3502</v>
      </c>
    </row>
    <row r="355" spans="1:43" x14ac:dyDescent="0.25">
      <c r="A355" s="3" t="s">
        <v>1389</v>
      </c>
      <c r="B355" s="3">
        <v>2019</v>
      </c>
      <c r="C355" s="3">
        <v>1</v>
      </c>
      <c r="D355" s="3" t="s">
        <v>166</v>
      </c>
      <c r="E355" s="3" t="s">
        <v>41</v>
      </c>
      <c r="F355" s="3">
        <v>159</v>
      </c>
      <c r="G355" s="3">
        <v>634</v>
      </c>
      <c r="H355" s="3">
        <v>85</v>
      </c>
      <c r="I355" s="3">
        <v>180</v>
      </c>
      <c r="J355" s="3">
        <v>38</v>
      </c>
      <c r="K355" s="3">
        <v>1</v>
      </c>
      <c r="L355" s="3">
        <v>123</v>
      </c>
      <c r="M355" s="3">
        <v>2</v>
      </c>
      <c r="N355" s="3">
        <v>2</v>
      </c>
      <c r="O355" s="3">
        <v>36</v>
      </c>
      <c r="P355" s="3">
        <v>152</v>
      </c>
      <c r="Q355" s="3">
        <v>4</v>
      </c>
      <c r="R355" s="3">
        <v>13</v>
      </c>
      <c r="S355" s="3">
        <v>0</v>
      </c>
      <c r="T355" s="3">
        <v>10</v>
      </c>
      <c r="U355" s="3">
        <v>24</v>
      </c>
      <c r="V355" s="3" t="s">
        <v>2859</v>
      </c>
      <c r="W355" s="3" t="s">
        <v>1455</v>
      </c>
      <c r="X355" s="3">
        <v>693</v>
      </c>
      <c r="Y355" s="3">
        <v>319</v>
      </c>
      <c r="Z355" s="3">
        <v>0.33044733044733043</v>
      </c>
      <c r="AA355" s="3">
        <v>0.50315457413249209</v>
      </c>
      <c r="AB355" s="3">
        <v>0.83360190457982253</v>
      </c>
      <c r="AC355" s="3" t="s">
        <v>26</v>
      </c>
      <c r="AD355" s="3" t="s">
        <v>852</v>
      </c>
      <c r="AE355" s="3" t="s">
        <v>2383</v>
      </c>
      <c r="AF355" s="3">
        <v>35</v>
      </c>
      <c r="AG355" s="3">
        <v>3</v>
      </c>
      <c r="AH355" s="3" t="s">
        <v>2384</v>
      </c>
      <c r="AI355" s="3">
        <v>0</v>
      </c>
      <c r="AJ355" s="3">
        <v>284</v>
      </c>
      <c r="AK355" s="3">
        <v>33</v>
      </c>
      <c r="AL355" s="3">
        <v>15</v>
      </c>
      <c r="AM355" s="3">
        <v>883</v>
      </c>
      <c r="AN355" s="3">
        <v>122</v>
      </c>
      <c r="AO355" s="3">
        <v>1</v>
      </c>
      <c r="AP355" s="3">
        <v>0</v>
      </c>
      <c r="AQ355" s="3">
        <v>3503</v>
      </c>
    </row>
    <row r="356" spans="1:43" x14ac:dyDescent="0.25">
      <c r="A356" s="3" t="s">
        <v>1395</v>
      </c>
      <c r="B356" s="3">
        <v>2019</v>
      </c>
      <c r="C356" s="3">
        <v>1</v>
      </c>
      <c r="D356" s="3" t="s">
        <v>166</v>
      </c>
      <c r="E356" s="3" t="s">
        <v>41</v>
      </c>
      <c r="F356" s="3">
        <v>118</v>
      </c>
      <c r="G356" s="3">
        <v>439</v>
      </c>
      <c r="H356" s="3">
        <v>62</v>
      </c>
      <c r="I356" s="3">
        <v>120</v>
      </c>
      <c r="J356" s="3">
        <v>26</v>
      </c>
      <c r="K356" s="3">
        <v>1</v>
      </c>
      <c r="L356" s="3">
        <v>60</v>
      </c>
      <c r="M356" s="3">
        <v>4</v>
      </c>
      <c r="N356" s="3">
        <v>1</v>
      </c>
      <c r="O356" s="3">
        <v>30</v>
      </c>
      <c r="P356" s="3">
        <v>137</v>
      </c>
      <c r="Q356" s="3">
        <v>1</v>
      </c>
      <c r="R356" s="3">
        <v>6</v>
      </c>
      <c r="S356" s="3">
        <v>1</v>
      </c>
      <c r="T356" s="3">
        <v>0</v>
      </c>
      <c r="U356" s="3">
        <v>10</v>
      </c>
      <c r="V356" s="3" t="s">
        <v>2865</v>
      </c>
      <c r="W356" s="3" t="s">
        <v>1458</v>
      </c>
      <c r="X356" s="3">
        <v>476</v>
      </c>
      <c r="Y356" s="3">
        <v>202</v>
      </c>
      <c r="Z356" s="3">
        <v>0.32773109243697479</v>
      </c>
      <c r="AA356" s="3">
        <v>0.46013667425968108</v>
      </c>
      <c r="AB356" s="3">
        <v>0.78786776669665581</v>
      </c>
      <c r="AC356" s="3" t="s">
        <v>26</v>
      </c>
      <c r="AD356" s="3" t="s">
        <v>974</v>
      </c>
      <c r="AE356" s="3" t="s">
        <v>2385</v>
      </c>
      <c r="AF356" s="3">
        <v>35</v>
      </c>
      <c r="AG356" s="3">
        <v>4</v>
      </c>
      <c r="AH356" s="3" t="s">
        <v>2386</v>
      </c>
      <c r="AI356" s="3">
        <v>0</v>
      </c>
      <c r="AJ356" s="3">
        <v>273</v>
      </c>
      <c r="AK356" s="3">
        <v>18</v>
      </c>
      <c r="AL356" s="3">
        <v>17</v>
      </c>
      <c r="AM356" s="3">
        <v>804</v>
      </c>
      <c r="AN356" s="3">
        <v>123</v>
      </c>
      <c r="AO356" s="3">
        <v>0</v>
      </c>
      <c r="AP356" s="3">
        <v>0</v>
      </c>
      <c r="AQ356" s="3">
        <v>3504</v>
      </c>
    </row>
    <row r="357" spans="1:43" x14ac:dyDescent="0.25">
      <c r="A357" s="3" t="s">
        <v>1397</v>
      </c>
      <c r="B357" s="3">
        <v>2019</v>
      </c>
      <c r="C357" s="3">
        <v>1</v>
      </c>
      <c r="D357" s="3" t="s">
        <v>166</v>
      </c>
      <c r="E357" s="3" t="s">
        <v>41</v>
      </c>
      <c r="F357" s="3">
        <v>89</v>
      </c>
      <c r="G357" s="3">
        <v>227</v>
      </c>
      <c r="H357" s="3">
        <v>26</v>
      </c>
      <c r="I357" s="3">
        <v>55</v>
      </c>
      <c r="J357" s="3">
        <v>10</v>
      </c>
      <c r="K357" s="3">
        <v>2</v>
      </c>
      <c r="L357" s="3">
        <v>26</v>
      </c>
      <c r="M357" s="3">
        <v>3</v>
      </c>
      <c r="N357" s="3">
        <v>3</v>
      </c>
      <c r="O357" s="3">
        <v>14</v>
      </c>
      <c r="P357" s="3">
        <v>78</v>
      </c>
      <c r="Q357" s="3">
        <v>0</v>
      </c>
      <c r="R357" s="3">
        <v>6</v>
      </c>
      <c r="S357" s="3">
        <v>1</v>
      </c>
      <c r="T357" s="3">
        <v>0</v>
      </c>
      <c r="U357" s="3">
        <v>5</v>
      </c>
      <c r="V357" s="3" t="s">
        <v>2868</v>
      </c>
      <c r="W357" s="3" t="s">
        <v>1456</v>
      </c>
      <c r="X357" s="3">
        <v>248</v>
      </c>
      <c r="Y357" s="3">
        <v>87</v>
      </c>
      <c r="Z357" s="3">
        <v>0.30241935483870969</v>
      </c>
      <c r="AA357" s="3">
        <v>0.38325991189427311</v>
      </c>
      <c r="AB357" s="3">
        <v>0.68567926673298274</v>
      </c>
      <c r="AC357" s="3" t="s">
        <v>26</v>
      </c>
      <c r="AD357" s="3" t="s">
        <v>905</v>
      </c>
      <c r="AE357" s="3" t="s">
        <v>2387</v>
      </c>
      <c r="AF357" s="3">
        <v>35</v>
      </c>
      <c r="AG357" s="3">
        <v>5</v>
      </c>
      <c r="AH357" s="3" t="s">
        <v>2388</v>
      </c>
      <c r="AI357" s="3">
        <v>0</v>
      </c>
      <c r="AJ357" s="3">
        <v>242</v>
      </c>
      <c r="AK357" s="3">
        <v>6</v>
      </c>
      <c r="AL357" s="3">
        <v>22</v>
      </c>
      <c r="AM357" s="3">
        <v>735</v>
      </c>
      <c r="AN357" s="3">
        <v>122</v>
      </c>
      <c r="AO357" s="3">
        <v>2</v>
      </c>
      <c r="AP357" s="3">
        <v>0</v>
      </c>
      <c r="AQ357" s="3">
        <v>3505</v>
      </c>
    </row>
    <row r="358" spans="1:43" x14ac:dyDescent="0.25">
      <c r="A358" s="3" t="s">
        <v>1398</v>
      </c>
      <c r="B358" s="3">
        <v>2019</v>
      </c>
      <c r="C358" s="3">
        <v>1</v>
      </c>
      <c r="D358" s="3" t="s">
        <v>166</v>
      </c>
      <c r="E358" s="3" t="s">
        <v>41</v>
      </c>
      <c r="F358" s="3">
        <v>72</v>
      </c>
      <c r="G358" s="3">
        <v>230</v>
      </c>
      <c r="H358" s="3">
        <v>19</v>
      </c>
      <c r="I358" s="3">
        <v>48</v>
      </c>
      <c r="J358" s="3">
        <v>12</v>
      </c>
      <c r="K358" s="3">
        <v>0</v>
      </c>
      <c r="L358" s="3">
        <v>41</v>
      </c>
      <c r="M358" s="3">
        <v>0</v>
      </c>
      <c r="N358" s="3">
        <v>0</v>
      </c>
      <c r="O358" s="3">
        <v>16</v>
      </c>
      <c r="P358" s="3">
        <v>74</v>
      </c>
      <c r="Q358" s="3">
        <v>0</v>
      </c>
      <c r="R358" s="3">
        <v>3</v>
      </c>
      <c r="S358" s="3">
        <v>0</v>
      </c>
      <c r="T358" s="3">
        <v>2</v>
      </c>
      <c r="U358" s="3">
        <v>8</v>
      </c>
      <c r="V358" s="3" t="s">
        <v>2866</v>
      </c>
      <c r="W358" s="3" t="s">
        <v>1458</v>
      </c>
      <c r="X358" s="3">
        <v>251</v>
      </c>
      <c r="Y358" s="3">
        <v>96</v>
      </c>
      <c r="Z358" s="3">
        <v>0.26693227091633465</v>
      </c>
      <c r="AA358" s="3">
        <v>0.41739130434782606</v>
      </c>
      <c r="AB358" s="3">
        <v>0.68432357526416077</v>
      </c>
      <c r="AC358" s="3" t="s">
        <v>26</v>
      </c>
      <c r="AD358" s="3" t="s">
        <v>2389</v>
      </c>
      <c r="AE358" s="3" t="s">
        <v>705</v>
      </c>
      <c r="AF358" s="3">
        <v>35</v>
      </c>
      <c r="AG358" s="3">
        <v>6</v>
      </c>
      <c r="AH358" s="3" t="s">
        <v>705</v>
      </c>
      <c r="AI358" s="3">
        <v>0</v>
      </c>
      <c r="AJ358" s="3">
        <v>209</v>
      </c>
      <c r="AK358" s="3">
        <v>12</v>
      </c>
      <c r="AL358" s="3">
        <v>26</v>
      </c>
      <c r="AM358" s="3">
        <v>768</v>
      </c>
      <c r="AN358" s="3">
        <v>120</v>
      </c>
      <c r="AO358" s="3">
        <v>0</v>
      </c>
      <c r="AP358" s="3">
        <v>0</v>
      </c>
      <c r="AQ358" s="3">
        <v>3506</v>
      </c>
    </row>
    <row r="359" spans="1:43" x14ac:dyDescent="0.25">
      <c r="A359" s="3" t="s">
        <v>1391</v>
      </c>
      <c r="B359" s="3">
        <v>2019</v>
      </c>
      <c r="C359" s="3">
        <v>1</v>
      </c>
      <c r="D359" s="3" t="s">
        <v>166</v>
      </c>
      <c r="E359" s="3" t="s">
        <v>41</v>
      </c>
      <c r="F359" s="3">
        <v>140</v>
      </c>
      <c r="G359" s="3">
        <v>577</v>
      </c>
      <c r="H359" s="3">
        <v>93</v>
      </c>
      <c r="I359" s="3">
        <v>161</v>
      </c>
      <c r="J359" s="3">
        <v>27</v>
      </c>
      <c r="K359" s="3">
        <v>3</v>
      </c>
      <c r="L359" s="3">
        <v>40</v>
      </c>
      <c r="M359" s="3">
        <v>15</v>
      </c>
      <c r="N359" s="3">
        <v>5</v>
      </c>
      <c r="O359" s="3">
        <v>21</v>
      </c>
      <c r="P359" s="3">
        <v>139</v>
      </c>
      <c r="Q359" s="3">
        <v>0</v>
      </c>
      <c r="R359" s="3">
        <v>6</v>
      </c>
      <c r="S359" s="3">
        <v>11</v>
      </c>
      <c r="T359" s="3">
        <v>3</v>
      </c>
      <c r="U359" s="3">
        <v>6</v>
      </c>
      <c r="V359" s="3" t="s">
        <v>2860</v>
      </c>
      <c r="W359" s="3" t="s">
        <v>1456</v>
      </c>
      <c r="X359" s="3">
        <v>618</v>
      </c>
      <c r="Y359" s="3">
        <v>218</v>
      </c>
      <c r="Z359" s="3">
        <v>0.30420711974110032</v>
      </c>
      <c r="AA359" s="3">
        <v>0.37781629116117849</v>
      </c>
      <c r="AB359" s="3">
        <v>0.6820234109022788</v>
      </c>
      <c r="AC359" s="3" t="s">
        <v>1773</v>
      </c>
      <c r="AD359" s="3" t="s">
        <v>2390</v>
      </c>
      <c r="AE359" s="3" t="s">
        <v>1041</v>
      </c>
      <c r="AF359" s="3">
        <v>35</v>
      </c>
      <c r="AG359" s="3">
        <v>7</v>
      </c>
      <c r="AH359" s="3" t="s">
        <v>2391</v>
      </c>
      <c r="AI359" s="3">
        <v>0</v>
      </c>
      <c r="AJ359" s="3">
        <v>279</v>
      </c>
      <c r="AK359" s="3">
        <v>8</v>
      </c>
      <c r="AL359" s="3">
        <v>16</v>
      </c>
      <c r="AM359" s="3">
        <v>745</v>
      </c>
      <c r="AN359" s="3">
        <v>129</v>
      </c>
      <c r="AO359" s="3">
        <v>2</v>
      </c>
      <c r="AP359" s="3">
        <v>1</v>
      </c>
      <c r="AQ359" s="3">
        <v>3507</v>
      </c>
    </row>
    <row r="360" spans="1:43" x14ac:dyDescent="0.25">
      <c r="A360" s="3" t="s">
        <v>1502</v>
      </c>
      <c r="B360" s="3">
        <v>2019</v>
      </c>
      <c r="C360" s="3">
        <v>1</v>
      </c>
      <c r="D360" s="3" t="s">
        <v>166</v>
      </c>
      <c r="E360" s="3" t="s">
        <v>41</v>
      </c>
      <c r="F360" s="3">
        <v>52</v>
      </c>
      <c r="G360" s="3">
        <v>144</v>
      </c>
      <c r="H360" s="3">
        <v>13</v>
      </c>
      <c r="I360" s="3">
        <v>36</v>
      </c>
      <c r="J360" s="3">
        <v>6</v>
      </c>
      <c r="K360" s="3">
        <v>1</v>
      </c>
      <c r="L360" s="3">
        <v>10</v>
      </c>
      <c r="M360" s="3">
        <v>0</v>
      </c>
      <c r="N360" s="3">
        <v>1</v>
      </c>
      <c r="O360" s="3">
        <v>17</v>
      </c>
      <c r="P360" s="3">
        <v>44</v>
      </c>
      <c r="Q360" s="3">
        <v>1</v>
      </c>
      <c r="R360" s="3">
        <v>1</v>
      </c>
      <c r="S360" s="3">
        <v>1</v>
      </c>
      <c r="T360" s="3">
        <v>0</v>
      </c>
      <c r="U360" s="3">
        <v>7</v>
      </c>
      <c r="V360" s="3" t="s">
        <v>2871</v>
      </c>
      <c r="W360" s="3" t="s">
        <v>1455</v>
      </c>
      <c r="X360" s="3">
        <v>163</v>
      </c>
      <c r="Y360" s="3">
        <v>50</v>
      </c>
      <c r="Z360" s="3">
        <v>0.33128834355828218</v>
      </c>
      <c r="AA360" s="3">
        <v>0.34722222222222221</v>
      </c>
      <c r="AB360" s="3">
        <v>0.67851056578050439</v>
      </c>
      <c r="AC360" s="3" t="s">
        <v>6</v>
      </c>
      <c r="AD360" s="3" t="s">
        <v>716</v>
      </c>
      <c r="AE360" s="3" t="s">
        <v>2392</v>
      </c>
      <c r="AF360" s="3">
        <v>35</v>
      </c>
      <c r="AG360" s="3">
        <v>8</v>
      </c>
      <c r="AH360" s="3" t="s">
        <v>2393</v>
      </c>
      <c r="AI360" s="3">
        <v>1</v>
      </c>
      <c r="AJ360" s="3">
        <v>250</v>
      </c>
      <c r="AK360" s="3">
        <v>2</v>
      </c>
      <c r="AL360" s="3">
        <v>21</v>
      </c>
      <c r="AM360" s="3">
        <v>715</v>
      </c>
      <c r="AN360" s="3">
        <v>120</v>
      </c>
      <c r="AO360" s="3">
        <v>1</v>
      </c>
      <c r="AP360" s="3">
        <v>0</v>
      </c>
      <c r="AQ360" s="3">
        <v>3508</v>
      </c>
    </row>
    <row r="361" spans="1:43" x14ac:dyDescent="0.25">
      <c r="A361" s="3" t="s">
        <v>1396</v>
      </c>
      <c r="B361" s="3">
        <v>2019</v>
      </c>
      <c r="C361" s="3">
        <v>1</v>
      </c>
      <c r="D361" s="3" t="s">
        <v>166</v>
      </c>
      <c r="E361" s="3" t="s">
        <v>41</v>
      </c>
      <c r="F361" s="3">
        <v>97</v>
      </c>
      <c r="G361" s="3">
        <v>217</v>
      </c>
      <c r="H361" s="3">
        <v>22</v>
      </c>
      <c r="I361" s="3">
        <v>48</v>
      </c>
      <c r="J361" s="3">
        <v>8</v>
      </c>
      <c r="K361" s="3">
        <v>0</v>
      </c>
      <c r="L361" s="3">
        <v>24</v>
      </c>
      <c r="M361" s="3">
        <v>3</v>
      </c>
      <c r="N361" s="3">
        <v>1</v>
      </c>
      <c r="O361" s="3">
        <v>19</v>
      </c>
      <c r="P361" s="3">
        <v>69</v>
      </c>
      <c r="Q361" s="3">
        <v>0</v>
      </c>
      <c r="R361" s="3">
        <v>3</v>
      </c>
      <c r="S361" s="3">
        <v>6</v>
      </c>
      <c r="T361" s="3">
        <v>2</v>
      </c>
      <c r="U361" s="3">
        <v>2</v>
      </c>
      <c r="V361" s="3" t="s">
        <v>2869</v>
      </c>
      <c r="W361" s="3" t="s">
        <v>1456</v>
      </c>
      <c r="X361" s="3">
        <v>247</v>
      </c>
      <c r="Y361" s="3">
        <v>77</v>
      </c>
      <c r="Z361" s="3">
        <v>0.2834008097165992</v>
      </c>
      <c r="AA361" s="3">
        <v>0.35483870967741937</v>
      </c>
      <c r="AB361" s="3">
        <v>0.63823951939401857</v>
      </c>
      <c r="AC361" s="3" t="s">
        <v>26</v>
      </c>
      <c r="AD361" s="3" t="s">
        <v>716</v>
      </c>
      <c r="AE361" s="3" t="s">
        <v>2394</v>
      </c>
      <c r="AF361" s="3">
        <v>35</v>
      </c>
      <c r="AG361" s="3">
        <v>9</v>
      </c>
      <c r="AH361" s="3" t="s">
        <v>2394</v>
      </c>
      <c r="AI361" s="3">
        <v>0</v>
      </c>
      <c r="AJ361" s="3">
        <v>221</v>
      </c>
      <c r="AK361" s="3">
        <v>7</v>
      </c>
      <c r="AL361" s="3">
        <v>25</v>
      </c>
      <c r="AM361" s="3">
        <v>740</v>
      </c>
      <c r="AN361" s="3">
        <v>122</v>
      </c>
      <c r="AO361" s="3">
        <v>2</v>
      </c>
      <c r="AP361" s="3">
        <v>0</v>
      </c>
      <c r="AQ361" s="3">
        <v>3509</v>
      </c>
    </row>
    <row r="362" spans="1:43" x14ac:dyDescent="0.25">
      <c r="A362" s="3" t="s">
        <v>1390</v>
      </c>
      <c r="B362" s="3">
        <v>2019</v>
      </c>
      <c r="C362" s="3">
        <v>1</v>
      </c>
      <c r="D362" s="3" t="s">
        <v>166</v>
      </c>
      <c r="E362" s="3" t="s">
        <v>41</v>
      </c>
      <c r="F362" s="3">
        <v>149</v>
      </c>
      <c r="G362" s="3">
        <v>496</v>
      </c>
      <c r="H362" s="3">
        <v>59</v>
      </c>
      <c r="I362" s="3">
        <v>125</v>
      </c>
      <c r="J362" s="3">
        <v>20</v>
      </c>
      <c r="K362" s="3">
        <v>4</v>
      </c>
      <c r="L362" s="3">
        <v>43</v>
      </c>
      <c r="M362" s="3">
        <v>5</v>
      </c>
      <c r="N362" s="3">
        <v>4</v>
      </c>
      <c r="O362" s="3">
        <v>44</v>
      </c>
      <c r="P362" s="3">
        <v>117</v>
      </c>
      <c r="Q362" s="3">
        <v>1</v>
      </c>
      <c r="R362" s="3">
        <v>5</v>
      </c>
      <c r="S362" s="3">
        <v>7</v>
      </c>
      <c r="T362" s="3">
        <v>3</v>
      </c>
      <c r="U362" s="3">
        <v>7</v>
      </c>
      <c r="V362" s="3" t="s">
        <v>2862</v>
      </c>
      <c r="W362" s="3" t="s">
        <v>1455</v>
      </c>
      <c r="X362" s="3">
        <v>555</v>
      </c>
      <c r="Y362" s="3">
        <v>159</v>
      </c>
      <c r="Z362" s="3">
        <v>0.31351351351351353</v>
      </c>
      <c r="AA362" s="3">
        <v>0.32056451612903225</v>
      </c>
      <c r="AB362" s="3">
        <v>0.63407802964254578</v>
      </c>
      <c r="AC362" s="3" t="s">
        <v>1773</v>
      </c>
      <c r="AD362" s="3" t="s">
        <v>908</v>
      </c>
      <c r="AE362" s="3" t="s">
        <v>1322</v>
      </c>
      <c r="AF362" s="3">
        <v>35</v>
      </c>
      <c r="AG362" s="3">
        <v>10</v>
      </c>
      <c r="AH362" s="3" t="s">
        <v>1322</v>
      </c>
      <c r="AI362" s="3">
        <v>0</v>
      </c>
      <c r="AJ362" s="3">
        <v>252</v>
      </c>
      <c r="AK362" s="3">
        <v>2</v>
      </c>
      <c r="AL362" s="3">
        <v>20</v>
      </c>
      <c r="AM362" s="3">
        <v>715</v>
      </c>
      <c r="AN362" s="3">
        <v>123</v>
      </c>
      <c r="AO362" s="3">
        <v>1</v>
      </c>
      <c r="AP362" s="3">
        <v>1</v>
      </c>
      <c r="AQ362" s="3">
        <v>3510</v>
      </c>
    </row>
    <row r="363" spans="1:43" x14ac:dyDescent="0.25">
      <c r="A363" s="3" t="s">
        <v>1503</v>
      </c>
      <c r="B363" s="3">
        <v>2019</v>
      </c>
      <c r="C363" s="3">
        <v>1</v>
      </c>
      <c r="D363" s="3" t="s">
        <v>166</v>
      </c>
      <c r="E363" s="3" t="s">
        <v>41</v>
      </c>
      <c r="F363" s="3">
        <v>47</v>
      </c>
      <c r="G363" s="3">
        <v>165</v>
      </c>
      <c r="H363" s="3">
        <v>12</v>
      </c>
      <c r="I363" s="3">
        <v>44</v>
      </c>
      <c r="J363" s="3">
        <v>8</v>
      </c>
      <c r="K363" s="3">
        <v>0</v>
      </c>
      <c r="L363" s="3">
        <v>9</v>
      </c>
      <c r="M363" s="3">
        <v>0</v>
      </c>
      <c r="N363" s="3">
        <v>0</v>
      </c>
      <c r="O363" s="3">
        <v>8</v>
      </c>
      <c r="P363" s="3">
        <v>30</v>
      </c>
      <c r="Q363" s="3">
        <v>0</v>
      </c>
      <c r="R363" s="3">
        <v>3</v>
      </c>
      <c r="S363" s="3">
        <v>5</v>
      </c>
      <c r="T363" s="3">
        <v>1</v>
      </c>
      <c r="U363" s="3">
        <v>1</v>
      </c>
      <c r="V363" s="3" t="s">
        <v>2870</v>
      </c>
      <c r="W363" s="3" t="s">
        <v>1456</v>
      </c>
      <c r="X363" s="3">
        <v>182</v>
      </c>
      <c r="Y363" s="3">
        <v>52</v>
      </c>
      <c r="Z363" s="3">
        <v>0.30219780219780218</v>
      </c>
      <c r="AA363" s="3">
        <v>0.31515151515151513</v>
      </c>
      <c r="AB363" s="3">
        <v>0.61734931734931731</v>
      </c>
      <c r="AC363" s="3" t="s">
        <v>6</v>
      </c>
      <c r="AD363" s="3" t="s">
        <v>854</v>
      </c>
      <c r="AE363" s="3" t="s">
        <v>2020</v>
      </c>
      <c r="AF363" s="3">
        <v>35</v>
      </c>
      <c r="AG363" s="3">
        <v>11</v>
      </c>
      <c r="AH363" s="3" t="s">
        <v>2395</v>
      </c>
      <c r="AI363" s="3">
        <v>1</v>
      </c>
      <c r="AJ363" s="3">
        <v>267</v>
      </c>
      <c r="AK363" s="3">
        <v>0</v>
      </c>
      <c r="AL363" s="3">
        <v>18</v>
      </c>
      <c r="AM363" s="3">
        <v>705</v>
      </c>
      <c r="AN363" s="3">
        <v>120</v>
      </c>
      <c r="AO363" s="3">
        <v>2</v>
      </c>
      <c r="AP363" s="3">
        <v>0</v>
      </c>
      <c r="AQ363" s="3">
        <v>3511</v>
      </c>
    </row>
    <row r="364" spans="1:43" x14ac:dyDescent="0.25">
      <c r="A364" s="3" t="s">
        <v>2872</v>
      </c>
      <c r="B364" s="3">
        <v>2019</v>
      </c>
      <c r="C364" s="3">
        <v>1</v>
      </c>
      <c r="D364" s="3" t="s">
        <v>166</v>
      </c>
      <c r="E364" s="3" t="s">
        <v>41</v>
      </c>
      <c r="F364" s="3">
        <v>54</v>
      </c>
      <c r="G364" s="3">
        <v>144</v>
      </c>
      <c r="H364" s="3">
        <v>16</v>
      </c>
      <c r="I364" s="3">
        <v>33</v>
      </c>
      <c r="J364" s="3">
        <v>5</v>
      </c>
      <c r="K364" s="3">
        <v>0</v>
      </c>
      <c r="L364" s="3">
        <v>12</v>
      </c>
      <c r="M364" s="3">
        <v>4</v>
      </c>
      <c r="N364" s="3">
        <v>0</v>
      </c>
      <c r="O364" s="3">
        <v>10</v>
      </c>
      <c r="P364" s="3">
        <v>38</v>
      </c>
      <c r="Q364" s="3">
        <v>1</v>
      </c>
      <c r="R364" s="3">
        <v>3</v>
      </c>
      <c r="S364" s="3">
        <v>0</v>
      </c>
      <c r="T364" s="3">
        <v>0</v>
      </c>
      <c r="U364" s="3">
        <v>1</v>
      </c>
      <c r="V364" s="3" t="s">
        <v>2873</v>
      </c>
      <c r="W364" s="3" t="s">
        <v>1456</v>
      </c>
      <c r="X364" s="3">
        <v>157</v>
      </c>
      <c r="Y364" s="3">
        <v>41</v>
      </c>
      <c r="Z364" s="3">
        <v>0.2929936305732484</v>
      </c>
      <c r="AA364" s="3">
        <v>0.28472222222222221</v>
      </c>
      <c r="AB364" s="3">
        <v>0.57771585279547066</v>
      </c>
      <c r="AC364" s="3" t="s">
        <v>6</v>
      </c>
      <c r="AD364" s="3" t="s">
        <v>1277</v>
      </c>
      <c r="AE364" s="3" t="s">
        <v>2970</v>
      </c>
      <c r="AF364" s="3">
        <v>35</v>
      </c>
      <c r="AG364" s="3">
        <v>12</v>
      </c>
      <c r="AH364" s="3" t="s">
        <v>2971</v>
      </c>
      <c r="AI364" s="3">
        <v>1</v>
      </c>
      <c r="AJ364" s="3">
        <v>229</v>
      </c>
      <c r="AK364" s="3">
        <v>1</v>
      </c>
      <c r="AL364" s="3">
        <v>24</v>
      </c>
      <c r="AM364" s="3">
        <v>710</v>
      </c>
      <c r="AN364" s="3">
        <v>123</v>
      </c>
      <c r="AO364" s="3">
        <v>2</v>
      </c>
      <c r="AP364" s="3">
        <v>0</v>
      </c>
      <c r="AQ364" s="3">
        <v>3512</v>
      </c>
    </row>
    <row r="365" spans="1:43" x14ac:dyDescent="0.25">
      <c r="A365" s="3" t="s">
        <v>1399</v>
      </c>
      <c r="B365" s="3">
        <v>2019</v>
      </c>
      <c r="C365" s="3">
        <v>1</v>
      </c>
      <c r="D365" s="3" t="s">
        <v>166</v>
      </c>
      <c r="E365" s="3" t="s">
        <v>41</v>
      </c>
      <c r="F365" s="3">
        <v>67</v>
      </c>
      <c r="G365" s="3">
        <v>219</v>
      </c>
      <c r="H365" s="3">
        <v>23</v>
      </c>
      <c r="I365" s="3">
        <v>39</v>
      </c>
      <c r="J365" s="3">
        <v>6</v>
      </c>
      <c r="K365" s="3">
        <v>0</v>
      </c>
      <c r="L365" s="3">
        <v>27</v>
      </c>
      <c r="M365" s="3">
        <v>0</v>
      </c>
      <c r="N365" s="3">
        <v>1</v>
      </c>
      <c r="O365" s="3">
        <v>29</v>
      </c>
      <c r="P365" s="3">
        <v>53</v>
      </c>
      <c r="Q365" s="3">
        <v>2</v>
      </c>
      <c r="R365" s="3">
        <v>1</v>
      </c>
      <c r="S365" s="3">
        <v>0</v>
      </c>
      <c r="T365" s="3">
        <v>2</v>
      </c>
      <c r="U365" s="3">
        <v>8</v>
      </c>
      <c r="V365" s="3" t="s">
        <v>2867</v>
      </c>
      <c r="W365" s="3" t="s">
        <v>1455</v>
      </c>
      <c r="X365" s="3">
        <v>251</v>
      </c>
      <c r="Y365" s="3">
        <v>66</v>
      </c>
      <c r="Z365" s="3">
        <v>0.27490039840637448</v>
      </c>
      <c r="AA365" s="3">
        <v>0.30136986301369861</v>
      </c>
      <c r="AB365" s="3">
        <v>0.57627026142007309</v>
      </c>
      <c r="AC365" s="3" t="s">
        <v>6</v>
      </c>
      <c r="AD365" s="3" t="s">
        <v>2396</v>
      </c>
      <c r="AE365" s="3" t="s">
        <v>2064</v>
      </c>
      <c r="AF365" s="3">
        <v>35</v>
      </c>
      <c r="AG365" s="3">
        <v>13</v>
      </c>
      <c r="AH365" s="3" t="s">
        <v>2397</v>
      </c>
      <c r="AI365" s="3">
        <v>1</v>
      </c>
      <c r="AJ365" s="3">
        <v>178</v>
      </c>
      <c r="AK365" s="3">
        <v>7</v>
      </c>
      <c r="AL365" s="3">
        <v>30</v>
      </c>
      <c r="AM365" s="3">
        <v>740</v>
      </c>
      <c r="AN365" s="3">
        <v>120</v>
      </c>
      <c r="AO365" s="3">
        <v>1</v>
      </c>
      <c r="AP365" s="3">
        <v>0</v>
      </c>
      <c r="AQ365" s="3">
        <v>3513</v>
      </c>
    </row>
    <row r="366" spans="1:43" x14ac:dyDescent="0.25">
      <c r="A366" s="3" t="s">
        <v>1489</v>
      </c>
      <c r="B366" s="3">
        <v>2019</v>
      </c>
      <c r="C366" s="3">
        <v>1</v>
      </c>
      <c r="D366" s="3" t="s">
        <v>171</v>
      </c>
      <c r="E366" s="3" t="s">
        <v>41</v>
      </c>
      <c r="F366" s="3">
        <v>150</v>
      </c>
      <c r="G366" s="3">
        <v>597</v>
      </c>
      <c r="H366" s="3">
        <v>135</v>
      </c>
      <c r="I366" s="3">
        <v>176</v>
      </c>
      <c r="J366" s="3">
        <v>40</v>
      </c>
      <c r="K366" s="3">
        <v>5</v>
      </c>
      <c r="L366" s="3">
        <v>80</v>
      </c>
      <c r="M366" s="3">
        <v>16</v>
      </c>
      <c r="N366" s="3">
        <v>3</v>
      </c>
      <c r="O366" s="3">
        <v>97</v>
      </c>
      <c r="P366" s="3">
        <v>101</v>
      </c>
      <c r="Q366" s="3">
        <v>6</v>
      </c>
      <c r="R366" s="3">
        <v>3</v>
      </c>
      <c r="S366" s="3">
        <v>0</v>
      </c>
      <c r="T366" s="3">
        <v>9</v>
      </c>
      <c r="U366" s="3">
        <v>11</v>
      </c>
      <c r="V366" s="3" t="s">
        <v>2874</v>
      </c>
      <c r="W366" s="3" t="s">
        <v>1456</v>
      </c>
      <c r="X366" s="3">
        <v>706</v>
      </c>
      <c r="Y366" s="3">
        <v>313</v>
      </c>
      <c r="Z366" s="3">
        <v>0.39093484419263458</v>
      </c>
      <c r="AA366" s="3">
        <v>0.52428810720268004</v>
      </c>
      <c r="AB366" s="3">
        <v>0.91522295139531462</v>
      </c>
      <c r="AC366" s="3" t="s">
        <v>26</v>
      </c>
      <c r="AD366" s="3" t="s">
        <v>2398</v>
      </c>
      <c r="AE366" s="3" t="s">
        <v>2399</v>
      </c>
      <c r="AF366" s="3">
        <v>40</v>
      </c>
      <c r="AG366" s="3">
        <v>0</v>
      </c>
      <c r="AH366" s="3" t="s">
        <v>2400</v>
      </c>
      <c r="AI366" s="3">
        <v>0</v>
      </c>
      <c r="AJ366" s="3">
        <v>295</v>
      </c>
      <c r="AK366" s="3">
        <v>29</v>
      </c>
      <c r="AL366" s="3">
        <v>13</v>
      </c>
      <c r="AM366" s="3">
        <v>866</v>
      </c>
      <c r="AN366" s="3">
        <v>133</v>
      </c>
      <c r="AO366" s="3">
        <v>2</v>
      </c>
      <c r="AP366" s="3">
        <v>0</v>
      </c>
      <c r="AQ366" s="3">
        <v>4000</v>
      </c>
    </row>
    <row r="367" spans="1:43" x14ac:dyDescent="0.25">
      <c r="A367" s="3" t="s">
        <v>1490</v>
      </c>
      <c r="B367" s="3">
        <v>2019</v>
      </c>
      <c r="C367" s="3">
        <v>1</v>
      </c>
      <c r="D367" s="3" t="s">
        <v>171</v>
      </c>
      <c r="E367" s="3" t="s">
        <v>41</v>
      </c>
      <c r="F367" s="3">
        <v>155</v>
      </c>
      <c r="G367" s="3">
        <v>614</v>
      </c>
      <c r="H367" s="3">
        <v>110</v>
      </c>
      <c r="I367" s="3">
        <v>190</v>
      </c>
      <c r="J367" s="3">
        <v>52</v>
      </c>
      <c r="K367" s="3">
        <v>0</v>
      </c>
      <c r="L367" s="3">
        <v>117</v>
      </c>
      <c r="M367" s="3">
        <v>4</v>
      </c>
      <c r="N367" s="3">
        <v>2</v>
      </c>
      <c r="O367" s="3">
        <v>76</v>
      </c>
      <c r="P367" s="3">
        <v>122</v>
      </c>
      <c r="Q367" s="3">
        <v>2</v>
      </c>
      <c r="R367" s="3">
        <v>2</v>
      </c>
      <c r="S367" s="3">
        <v>0</v>
      </c>
      <c r="T367" s="3">
        <v>6</v>
      </c>
      <c r="U367" s="3">
        <v>11</v>
      </c>
      <c r="V367" s="3" t="s">
        <v>2876</v>
      </c>
      <c r="W367" s="3" t="s">
        <v>1455</v>
      </c>
      <c r="X367" s="3">
        <v>698</v>
      </c>
      <c r="Y367" s="3">
        <v>341</v>
      </c>
      <c r="Z367" s="3">
        <v>0.38395415472779371</v>
      </c>
      <c r="AA367" s="3">
        <v>0.55537459283387625</v>
      </c>
      <c r="AB367" s="3">
        <v>0.93932874756166995</v>
      </c>
      <c r="AC367" s="3" t="s">
        <v>26</v>
      </c>
      <c r="AD367" s="3" t="s">
        <v>2401</v>
      </c>
      <c r="AE367" s="3" t="s">
        <v>2402</v>
      </c>
      <c r="AF367" s="3">
        <v>40</v>
      </c>
      <c r="AG367" s="3">
        <v>1</v>
      </c>
      <c r="AH367" s="3" t="s">
        <v>2402</v>
      </c>
      <c r="AI367" s="3">
        <v>0</v>
      </c>
      <c r="AJ367" s="3">
        <v>309</v>
      </c>
      <c r="AK367" s="3">
        <v>33</v>
      </c>
      <c r="AL367" s="3">
        <v>10</v>
      </c>
      <c r="AM367" s="3">
        <v>889</v>
      </c>
      <c r="AN367" s="3">
        <v>122</v>
      </c>
      <c r="AO367" s="3">
        <v>1</v>
      </c>
      <c r="AP367" s="3">
        <v>0</v>
      </c>
      <c r="AQ367" s="3">
        <v>4001</v>
      </c>
    </row>
    <row r="368" spans="1:43" x14ac:dyDescent="0.25">
      <c r="A368" s="3" t="s">
        <v>1493</v>
      </c>
      <c r="B368" s="3">
        <v>2019</v>
      </c>
      <c r="C368" s="3">
        <v>1</v>
      </c>
      <c r="D368" s="3" t="s">
        <v>171</v>
      </c>
      <c r="E368" s="3" t="s">
        <v>41</v>
      </c>
      <c r="F368" s="3">
        <v>156</v>
      </c>
      <c r="G368" s="3">
        <v>647</v>
      </c>
      <c r="H368" s="3">
        <v>129</v>
      </c>
      <c r="I368" s="3">
        <v>201</v>
      </c>
      <c r="J368" s="3">
        <v>54</v>
      </c>
      <c r="K368" s="3">
        <v>4</v>
      </c>
      <c r="L368" s="3">
        <v>115</v>
      </c>
      <c r="M368" s="3">
        <v>8</v>
      </c>
      <c r="N368" s="3">
        <v>8</v>
      </c>
      <c r="O368" s="3">
        <v>48</v>
      </c>
      <c r="P368" s="3">
        <v>119</v>
      </c>
      <c r="Q368" s="3">
        <v>7</v>
      </c>
      <c r="R368" s="3">
        <v>4</v>
      </c>
      <c r="S368" s="3">
        <v>1</v>
      </c>
      <c r="T368" s="3">
        <v>2</v>
      </c>
      <c r="U368" s="3">
        <v>8</v>
      </c>
      <c r="V368" s="3" t="s">
        <v>2875</v>
      </c>
      <c r="W368" s="3" t="s">
        <v>1455</v>
      </c>
      <c r="X368" s="3">
        <v>702</v>
      </c>
      <c r="Y368" s="3">
        <v>359</v>
      </c>
      <c r="Z368" s="3">
        <v>0.36039886039886038</v>
      </c>
      <c r="AA368" s="3">
        <v>0.55486862442040186</v>
      </c>
      <c r="AB368" s="3">
        <v>0.91526748481926223</v>
      </c>
      <c r="AC368" s="3" t="s">
        <v>6</v>
      </c>
      <c r="AD368" s="3" t="s">
        <v>2403</v>
      </c>
      <c r="AE368" s="3" t="s">
        <v>2404</v>
      </c>
      <c r="AF368" s="3">
        <v>40</v>
      </c>
      <c r="AG368" s="3">
        <v>2</v>
      </c>
      <c r="AH368" s="3" t="s">
        <v>2405</v>
      </c>
      <c r="AI368" s="3">
        <v>1</v>
      </c>
      <c r="AJ368" s="3">
        <v>311</v>
      </c>
      <c r="AK368" s="3">
        <v>32</v>
      </c>
      <c r="AL368" s="3">
        <v>10</v>
      </c>
      <c r="AM368" s="3">
        <v>884</v>
      </c>
      <c r="AN368" s="3">
        <v>126</v>
      </c>
      <c r="AO368" s="3">
        <v>1</v>
      </c>
      <c r="AP368" s="3">
        <v>0</v>
      </c>
      <c r="AQ368" s="3">
        <v>4002</v>
      </c>
    </row>
    <row r="369" spans="1:43" x14ac:dyDescent="0.25">
      <c r="A369" s="3" t="s">
        <v>1497</v>
      </c>
      <c r="B369" s="3">
        <v>2019</v>
      </c>
      <c r="C369" s="3">
        <v>1</v>
      </c>
      <c r="D369" s="3" t="s">
        <v>171</v>
      </c>
      <c r="E369" s="3" t="s">
        <v>41</v>
      </c>
      <c r="F369" s="3">
        <v>146</v>
      </c>
      <c r="G369" s="3">
        <v>575</v>
      </c>
      <c r="H369" s="3">
        <v>98</v>
      </c>
      <c r="I369" s="3">
        <v>175</v>
      </c>
      <c r="J369" s="3">
        <v>33</v>
      </c>
      <c r="K369" s="3">
        <v>2</v>
      </c>
      <c r="L369" s="3">
        <v>105</v>
      </c>
      <c r="M369" s="3">
        <v>2</v>
      </c>
      <c r="N369" s="3">
        <v>0</v>
      </c>
      <c r="O369" s="3">
        <v>72</v>
      </c>
      <c r="P369" s="3">
        <v>138</v>
      </c>
      <c r="Q369" s="3">
        <v>9</v>
      </c>
      <c r="R369" s="3">
        <v>4</v>
      </c>
      <c r="S369" s="3">
        <v>0</v>
      </c>
      <c r="T369" s="3">
        <v>5</v>
      </c>
      <c r="U369" s="3">
        <v>19</v>
      </c>
      <c r="V369" s="3" t="s">
        <v>2877</v>
      </c>
      <c r="W369" s="3" t="s">
        <v>1456</v>
      </c>
      <c r="X369" s="3">
        <v>656</v>
      </c>
      <c r="Y369" s="3">
        <v>320</v>
      </c>
      <c r="Z369" s="3">
        <v>0.3826219512195122</v>
      </c>
      <c r="AA369" s="3">
        <v>0.55652173913043479</v>
      </c>
      <c r="AB369" s="3">
        <v>0.93914369034994705</v>
      </c>
      <c r="AC369" s="3" t="s">
        <v>26</v>
      </c>
      <c r="AD369" s="3" t="s">
        <v>2061</v>
      </c>
      <c r="AE369" s="3" t="s">
        <v>710</v>
      </c>
      <c r="AF369" s="3">
        <v>40</v>
      </c>
      <c r="AG369" s="3">
        <v>3</v>
      </c>
      <c r="AH369" s="3" t="s">
        <v>710</v>
      </c>
      <c r="AI369" s="3">
        <v>0</v>
      </c>
      <c r="AJ369" s="3">
        <v>304</v>
      </c>
      <c r="AK369" s="3">
        <v>36</v>
      </c>
      <c r="AL369" s="3">
        <v>11</v>
      </c>
      <c r="AM369" s="3">
        <v>904</v>
      </c>
      <c r="AN369" s="3">
        <v>123</v>
      </c>
      <c r="AO369" s="3">
        <v>2</v>
      </c>
      <c r="AP369" s="3">
        <v>0</v>
      </c>
      <c r="AQ369" s="3">
        <v>4003</v>
      </c>
    </row>
    <row r="370" spans="1:43" x14ac:dyDescent="0.25">
      <c r="A370" s="3" t="s">
        <v>1498</v>
      </c>
      <c r="B370" s="3">
        <v>2019</v>
      </c>
      <c r="C370" s="3">
        <v>1</v>
      </c>
      <c r="D370" s="3" t="s">
        <v>171</v>
      </c>
      <c r="E370" s="3" t="s">
        <v>41</v>
      </c>
      <c r="F370" s="3">
        <v>91</v>
      </c>
      <c r="G370" s="3">
        <v>298</v>
      </c>
      <c r="H370" s="3">
        <v>48</v>
      </c>
      <c r="I370" s="3">
        <v>75</v>
      </c>
      <c r="J370" s="3">
        <v>17</v>
      </c>
      <c r="K370" s="3">
        <v>1</v>
      </c>
      <c r="L370" s="3">
        <v>58</v>
      </c>
      <c r="M370" s="3">
        <v>1</v>
      </c>
      <c r="N370" s="3">
        <v>0</v>
      </c>
      <c r="O370" s="3">
        <v>34</v>
      </c>
      <c r="P370" s="3">
        <v>74</v>
      </c>
      <c r="Q370" s="3">
        <v>0</v>
      </c>
      <c r="R370" s="3">
        <v>1</v>
      </c>
      <c r="S370" s="3">
        <v>0</v>
      </c>
      <c r="T370" s="3">
        <v>2</v>
      </c>
      <c r="U370" s="3">
        <v>12</v>
      </c>
      <c r="V370" s="3" t="s">
        <v>2882</v>
      </c>
      <c r="W370" s="3" t="s">
        <v>1455</v>
      </c>
      <c r="X370" s="3">
        <v>335</v>
      </c>
      <c r="Y370" s="3">
        <v>151</v>
      </c>
      <c r="Z370" s="3">
        <v>0.32835820895522388</v>
      </c>
      <c r="AA370" s="3">
        <v>0.50671140939597314</v>
      </c>
      <c r="AB370" s="3">
        <v>0.83506961835119697</v>
      </c>
      <c r="AC370" s="3" t="s">
        <v>6</v>
      </c>
      <c r="AD370" s="3" t="s">
        <v>1952</v>
      </c>
      <c r="AE370" s="3" t="s">
        <v>2406</v>
      </c>
      <c r="AF370" s="3">
        <v>40</v>
      </c>
      <c r="AG370" s="3">
        <v>4</v>
      </c>
      <c r="AH370" s="3" t="s">
        <v>2406</v>
      </c>
      <c r="AI370" s="3">
        <v>1</v>
      </c>
      <c r="AJ370" s="3">
        <v>252</v>
      </c>
      <c r="AK370" s="3">
        <v>19</v>
      </c>
      <c r="AL370" s="3">
        <v>20</v>
      </c>
      <c r="AM370" s="3">
        <v>814</v>
      </c>
      <c r="AN370" s="3">
        <v>122</v>
      </c>
      <c r="AO370" s="3">
        <v>1</v>
      </c>
      <c r="AP370" s="3">
        <v>0</v>
      </c>
      <c r="AQ370" s="3">
        <v>4004</v>
      </c>
    </row>
    <row r="371" spans="1:43" x14ac:dyDescent="0.25">
      <c r="A371" s="3" t="s">
        <v>1501</v>
      </c>
      <c r="B371" s="3">
        <v>2019</v>
      </c>
      <c r="C371" s="3">
        <v>1</v>
      </c>
      <c r="D371" s="3" t="s">
        <v>171</v>
      </c>
      <c r="E371" s="3" t="s">
        <v>41</v>
      </c>
      <c r="F371" s="3">
        <v>138</v>
      </c>
      <c r="G371" s="3">
        <v>482</v>
      </c>
      <c r="H371" s="3">
        <v>66</v>
      </c>
      <c r="I371" s="3">
        <v>133</v>
      </c>
      <c r="J371" s="3">
        <v>26</v>
      </c>
      <c r="K371" s="3">
        <v>1</v>
      </c>
      <c r="L371" s="3">
        <v>72</v>
      </c>
      <c r="M371" s="3">
        <v>4</v>
      </c>
      <c r="N371" s="3">
        <v>2</v>
      </c>
      <c r="O371" s="3">
        <v>33</v>
      </c>
      <c r="P371" s="3">
        <v>101</v>
      </c>
      <c r="Q371" s="3">
        <v>3</v>
      </c>
      <c r="R371" s="3">
        <v>0</v>
      </c>
      <c r="S371" s="3">
        <v>3</v>
      </c>
      <c r="T371" s="3">
        <v>3</v>
      </c>
      <c r="U371" s="3">
        <v>17</v>
      </c>
      <c r="V371" s="3" t="s">
        <v>2880</v>
      </c>
      <c r="W371" s="3" t="s">
        <v>1458</v>
      </c>
      <c r="X371" s="3">
        <v>521</v>
      </c>
      <c r="Y371" s="3">
        <v>230</v>
      </c>
      <c r="Z371" s="3">
        <v>0.31861804222648754</v>
      </c>
      <c r="AA371" s="3">
        <v>0.47717842323651455</v>
      </c>
      <c r="AB371" s="3">
        <v>0.79579646546300209</v>
      </c>
      <c r="AC371" s="3" t="s">
        <v>26</v>
      </c>
      <c r="AD371" s="3" t="s">
        <v>2144</v>
      </c>
      <c r="AE371" s="3" t="s">
        <v>1191</v>
      </c>
      <c r="AF371" s="3">
        <v>40</v>
      </c>
      <c r="AG371" s="3">
        <v>5</v>
      </c>
      <c r="AH371" s="3" t="s">
        <v>1191</v>
      </c>
      <c r="AI371" s="3">
        <v>0</v>
      </c>
      <c r="AJ371" s="3">
        <v>276</v>
      </c>
      <c r="AK371" s="3">
        <v>23</v>
      </c>
      <c r="AL371" s="3">
        <v>16</v>
      </c>
      <c r="AM371" s="3">
        <v>831</v>
      </c>
      <c r="AN371" s="3">
        <v>122</v>
      </c>
      <c r="AO371" s="3">
        <v>0</v>
      </c>
      <c r="AP371" s="3">
        <v>0</v>
      </c>
      <c r="AQ371" s="3">
        <v>4005</v>
      </c>
    </row>
    <row r="372" spans="1:43" x14ac:dyDescent="0.25">
      <c r="A372" s="3" t="s">
        <v>1488</v>
      </c>
      <c r="B372" s="3">
        <v>2019</v>
      </c>
      <c r="C372" s="3">
        <v>1</v>
      </c>
      <c r="D372" s="3" t="s">
        <v>171</v>
      </c>
      <c r="E372" s="3" t="s">
        <v>41</v>
      </c>
      <c r="F372" s="3">
        <v>138</v>
      </c>
      <c r="G372" s="3">
        <v>541</v>
      </c>
      <c r="H372" s="3">
        <v>72</v>
      </c>
      <c r="I372" s="3">
        <v>144</v>
      </c>
      <c r="J372" s="3">
        <v>40</v>
      </c>
      <c r="K372" s="3">
        <v>5</v>
      </c>
      <c r="L372" s="3">
        <v>68</v>
      </c>
      <c r="M372" s="3">
        <v>10</v>
      </c>
      <c r="N372" s="3">
        <v>3</v>
      </c>
      <c r="O372" s="3">
        <v>59</v>
      </c>
      <c r="P372" s="3">
        <v>140</v>
      </c>
      <c r="Q372" s="3">
        <v>1</v>
      </c>
      <c r="R372" s="3">
        <v>7</v>
      </c>
      <c r="S372" s="3">
        <v>3</v>
      </c>
      <c r="T372" s="3">
        <v>5</v>
      </c>
      <c r="U372" s="3">
        <v>6</v>
      </c>
      <c r="V372" s="3" t="s">
        <v>2878</v>
      </c>
      <c r="W372" s="3" t="s">
        <v>1456</v>
      </c>
      <c r="X372" s="3">
        <v>615</v>
      </c>
      <c r="Y372" s="3">
        <v>233</v>
      </c>
      <c r="Z372" s="3">
        <v>0.34146341463414637</v>
      </c>
      <c r="AA372" s="3">
        <v>0.43068391866913125</v>
      </c>
      <c r="AB372" s="3">
        <v>0.77214733330327756</v>
      </c>
      <c r="AC372" s="3" t="s">
        <v>6</v>
      </c>
      <c r="AD372" s="3" t="s">
        <v>784</v>
      </c>
      <c r="AE372" s="3" t="s">
        <v>2407</v>
      </c>
      <c r="AF372" s="3">
        <v>40</v>
      </c>
      <c r="AG372" s="3">
        <v>6</v>
      </c>
      <c r="AH372" s="3" t="s">
        <v>2408</v>
      </c>
      <c r="AI372" s="3">
        <v>1</v>
      </c>
      <c r="AJ372" s="3">
        <v>266</v>
      </c>
      <c r="AK372" s="3">
        <v>13</v>
      </c>
      <c r="AL372" s="3">
        <v>18</v>
      </c>
      <c r="AM372" s="3">
        <v>775</v>
      </c>
      <c r="AN372" s="3">
        <v>128</v>
      </c>
      <c r="AO372" s="3">
        <v>2</v>
      </c>
      <c r="AP372" s="3">
        <v>0</v>
      </c>
      <c r="AQ372" s="3">
        <v>4006</v>
      </c>
    </row>
    <row r="373" spans="1:43" x14ac:dyDescent="0.25">
      <c r="A373" s="3" t="s">
        <v>1495</v>
      </c>
      <c r="B373" s="3">
        <v>2019</v>
      </c>
      <c r="C373" s="3">
        <v>1</v>
      </c>
      <c r="D373" s="3" t="s">
        <v>171</v>
      </c>
      <c r="E373" s="3" t="s">
        <v>41</v>
      </c>
      <c r="F373" s="3">
        <v>87</v>
      </c>
      <c r="G373" s="3">
        <v>259</v>
      </c>
      <c r="H373" s="3">
        <v>38</v>
      </c>
      <c r="I373" s="3">
        <v>77</v>
      </c>
      <c r="J373" s="3">
        <v>14</v>
      </c>
      <c r="K373" s="3">
        <v>2</v>
      </c>
      <c r="L373" s="3">
        <v>31</v>
      </c>
      <c r="M373" s="3">
        <v>1</v>
      </c>
      <c r="N373" s="3">
        <v>0</v>
      </c>
      <c r="O373" s="3">
        <v>28</v>
      </c>
      <c r="P373" s="3">
        <v>57</v>
      </c>
      <c r="Q373" s="3">
        <v>1</v>
      </c>
      <c r="R373" s="3">
        <v>4</v>
      </c>
      <c r="S373" s="3">
        <v>0</v>
      </c>
      <c r="T373" s="3">
        <v>4</v>
      </c>
      <c r="U373" s="3">
        <v>4</v>
      </c>
      <c r="V373" s="3" t="s">
        <v>2883</v>
      </c>
      <c r="W373" s="3" t="s">
        <v>1455</v>
      </c>
      <c r="X373" s="3">
        <v>295</v>
      </c>
      <c r="Y373" s="3">
        <v>104</v>
      </c>
      <c r="Z373" s="3">
        <v>0.36949152542372882</v>
      </c>
      <c r="AA373" s="3">
        <v>0.40154440154440152</v>
      </c>
      <c r="AB373" s="3">
        <v>0.77103592696813039</v>
      </c>
      <c r="AC373" s="3" t="s">
        <v>6</v>
      </c>
      <c r="AD373" s="3" t="s">
        <v>2409</v>
      </c>
      <c r="AE373" s="3" t="s">
        <v>2410</v>
      </c>
      <c r="AF373" s="3">
        <v>40</v>
      </c>
      <c r="AG373" s="3">
        <v>7</v>
      </c>
      <c r="AH373" s="3" t="s">
        <v>2411</v>
      </c>
      <c r="AI373" s="3">
        <v>1</v>
      </c>
      <c r="AJ373" s="3">
        <v>297</v>
      </c>
      <c r="AK373" s="3">
        <v>3</v>
      </c>
      <c r="AL373" s="3">
        <v>12</v>
      </c>
      <c r="AM373" s="3">
        <v>721</v>
      </c>
      <c r="AN373" s="3">
        <v>122</v>
      </c>
      <c r="AO373" s="3">
        <v>1</v>
      </c>
      <c r="AP373" s="3">
        <v>0</v>
      </c>
      <c r="AQ373" s="3">
        <v>4007</v>
      </c>
    </row>
    <row r="374" spans="1:43" x14ac:dyDescent="0.25">
      <c r="A374" s="3" t="s">
        <v>1492</v>
      </c>
      <c r="B374" s="3">
        <v>2019</v>
      </c>
      <c r="C374" s="3">
        <v>1</v>
      </c>
      <c r="D374" s="3" t="s">
        <v>171</v>
      </c>
      <c r="E374" s="3" t="s">
        <v>41</v>
      </c>
      <c r="F374" s="3">
        <v>95</v>
      </c>
      <c r="G374" s="3">
        <v>347</v>
      </c>
      <c r="H374" s="3">
        <v>46</v>
      </c>
      <c r="I374" s="3">
        <v>88</v>
      </c>
      <c r="J374" s="3">
        <v>10</v>
      </c>
      <c r="K374" s="3">
        <v>1</v>
      </c>
      <c r="L374" s="3">
        <v>58</v>
      </c>
      <c r="M374" s="3">
        <v>2</v>
      </c>
      <c r="N374" s="3">
        <v>1</v>
      </c>
      <c r="O374" s="3">
        <v>31</v>
      </c>
      <c r="P374" s="3">
        <v>127</v>
      </c>
      <c r="Q374" s="3">
        <v>2</v>
      </c>
      <c r="R374" s="3">
        <v>4</v>
      </c>
      <c r="S374" s="3">
        <v>0</v>
      </c>
      <c r="T374" s="3">
        <v>0</v>
      </c>
      <c r="U374" s="3">
        <v>11</v>
      </c>
      <c r="V374" s="3" t="s">
        <v>2881</v>
      </c>
      <c r="W374" s="3" t="s">
        <v>1455</v>
      </c>
      <c r="X374" s="3">
        <v>382</v>
      </c>
      <c r="Y374" s="3">
        <v>154</v>
      </c>
      <c r="Z374" s="3">
        <v>0.3219895287958115</v>
      </c>
      <c r="AA374" s="3">
        <v>0.44380403458213258</v>
      </c>
      <c r="AB374" s="3">
        <v>0.76579356337794402</v>
      </c>
      <c r="AC374" s="3" t="s">
        <v>26</v>
      </c>
      <c r="AD374" s="3" t="s">
        <v>885</v>
      </c>
      <c r="AE374" s="3" t="s">
        <v>2412</v>
      </c>
      <c r="AF374" s="3">
        <v>40</v>
      </c>
      <c r="AG374" s="3">
        <v>8</v>
      </c>
      <c r="AH374" s="3" t="s">
        <v>2413</v>
      </c>
      <c r="AI374" s="3">
        <v>0</v>
      </c>
      <c r="AJ374" s="3">
        <v>254</v>
      </c>
      <c r="AK374" s="3">
        <v>18</v>
      </c>
      <c r="AL374" s="3">
        <v>20</v>
      </c>
      <c r="AM374" s="3">
        <v>802</v>
      </c>
      <c r="AN374" s="3">
        <v>122</v>
      </c>
      <c r="AO374" s="3">
        <v>1</v>
      </c>
      <c r="AP374" s="3">
        <v>0</v>
      </c>
      <c r="AQ374" s="3">
        <v>4008</v>
      </c>
    </row>
    <row r="375" spans="1:43" x14ac:dyDescent="0.25">
      <c r="A375" s="3" t="s">
        <v>1491</v>
      </c>
      <c r="B375" s="3">
        <v>2019</v>
      </c>
      <c r="C375" s="3">
        <v>1</v>
      </c>
      <c r="D375" s="3" t="s">
        <v>171</v>
      </c>
      <c r="E375" s="3" t="s">
        <v>41</v>
      </c>
      <c r="F375" s="3">
        <v>147</v>
      </c>
      <c r="G375" s="3">
        <v>494</v>
      </c>
      <c r="H375" s="3">
        <v>69</v>
      </c>
      <c r="I375" s="3">
        <v>111</v>
      </c>
      <c r="J375" s="3">
        <v>28</v>
      </c>
      <c r="K375" s="3">
        <v>3</v>
      </c>
      <c r="L375" s="3">
        <v>62</v>
      </c>
      <c r="M375" s="3">
        <v>8</v>
      </c>
      <c r="N375" s="3">
        <v>6</v>
      </c>
      <c r="O375" s="3">
        <v>56</v>
      </c>
      <c r="P375" s="3">
        <v>155</v>
      </c>
      <c r="Q375" s="3">
        <v>3</v>
      </c>
      <c r="R375" s="3">
        <v>12</v>
      </c>
      <c r="S375" s="3">
        <v>3</v>
      </c>
      <c r="T375" s="3">
        <v>2</v>
      </c>
      <c r="U375" s="3">
        <v>6</v>
      </c>
      <c r="V375" s="3" t="s">
        <v>2879</v>
      </c>
      <c r="W375" s="3" t="s">
        <v>1456</v>
      </c>
      <c r="X375" s="3">
        <v>567</v>
      </c>
      <c r="Y375" s="3">
        <v>208</v>
      </c>
      <c r="Z375" s="3">
        <v>0.31569664902998235</v>
      </c>
      <c r="AA375" s="3">
        <v>0.42105263157894735</v>
      </c>
      <c r="AB375" s="3">
        <v>0.73674928060892975</v>
      </c>
      <c r="AC375" s="3" t="s">
        <v>6</v>
      </c>
      <c r="AD375" s="3" t="s">
        <v>2414</v>
      </c>
      <c r="AE375" s="3" t="s">
        <v>743</v>
      </c>
      <c r="AF375" s="3">
        <v>40</v>
      </c>
      <c r="AG375" s="3">
        <v>9</v>
      </c>
      <c r="AH375" s="3" t="s">
        <v>743</v>
      </c>
      <c r="AI375" s="3">
        <v>1</v>
      </c>
      <c r="AJ375" s="3">
        <v>225</v>
      </c>
      <c r="AK375" s="3">
        <v>21</v>
      </c>
      <c r="AL375" s="3">
        <v>24</v>
      </c>
      <c r="AM375" s="3">
        <v>813</v>
      </c>
      <c r="AN375" s="3">
        <v>123</v>
      </c>
      <c r="AO375" s="3">
        <v>2</v>
      </c>
      <c r="AP375" s="3">
        <v>0</v>
      </c>
      <c r="AQ375" s="3">
        <v>4009</v>
      </c>
    </row>
    <row r="376" spans="1:43" x14ac:dyDescent="0.25">
      <c r="A376" s="3" t="s">
        <v>1500</v>
      </c>
      <c r="B376" s="3">
        <v>2019</v>
      </c>
      <c r="C376" s="3">
        <v>1</v>
      </c>
      <c r="D376" s="3" t="s">
        <v>171</v>
      </c>
      <c r="E376" s="3" t="s">
        <v>41</v>
      </c>
      <c r="F376" s="3">
        <v>59</v>
      </c>
      <c r="G376" s="3">
        <v>144</v>
      </c>
      <c r="H376" s="3">
        <v>17</v>
      </c>
      <c r="I376" s="3">
        <v>31</v>
      </c>
      <c r="J376" s="3">
        <v>4</v>
      </c>
      <c r="K376" s="3">
        <v>1</v>
      </c>
      <c r="L376" s="3">
        <v>16</v>
      </c>
      <c r="M376" s="3">
        <v>2</v>
      </c>
      <c r="N376" s="3">
        <v>0</v>
      </c>
      <c r="O376" s="3">
        <v>11</v>
      </c>
      <c r="P376" s="3">
        <v>36</v>
      </c>
      <c r="Q376" s="3">
        <v>2</v>
      </c>
      <c r="R376" s="3">
        <v>1</v>
      </c>
      <c r="S376" s="3">
        <v>0</v>
      </c>
      <c r="T376" s="3">
        <v>1</v>
      </c>
      <c r="U376" s="3">
        <v>6</v>
      </c>
      <c r="V376" s="3" t="s">
        <v>2886</v>
      </c>
      <c r="W376" s="3" t="s">
        <v>1455</v>
      </c>
      <c r="X376" s="3">
        <v>157</v>
      </c>
      <c r="Y376" s="3">
        <v>55</v>
      </c>
      <c r="Z376" s="3">
        <v>0.27388535031847133</v>
      </c>
      <c r="AA376" s="3">
        <v>0.38194444444444442</v>
      </c>
      <c r="AB376" s="3">
        <v>0.6558297947629157</v>
      </c>
      <c r="AC376" s="3" t="s">
        <v>26</v>
      </c>
      <c r="AD376" s="3" t="s">
        <v>1329</v>
      </c>
      <c r="AE376" s="3" t="s">
        <v>1868</v>
      </c>
      <c r="AF376" s="3">
        <v>40</v>
      </c>
      <c r="AG376" s="3">
        <v>10</v>
      </c>
      <c r="AH376" s="3" t="s">
        <v>2415</v>
      </c>
      <c r="AI376" s="3">
        <v>0</v>
      </c>
      <c r="AJ376" s="3">
        <v>215</v>
      </c>
      <c r="AK376" s="3">
        <v>6</v>
      </c>
      <c r="AL376" s="3">
        <v>26</v>
      </c>
      <c r="AM376" s="3">
        <v>735</v>
      </c>
      <c r="AN376" s="3">
        <v>122</v>
      </c>
      <c r="AO376" s="3">
        <v>1</v>
      </c>
      <c r="AP376" s="3">
        <v>0</v>
      </c>
      <c r="AQ376" s="3">
        <v>4010</v>
      </c>
    </row>
    <row r="377" spans="1:43" x14ac:dyDescent="0.25">
      <c r="A377" s="3" t="s">
        <v>1494</v>
      </c>
      <c r="B377" s="3">
        <v>2019</v>
      </c>
      <c r="C377" s="3">
        <v>1</v>
      </c>
      <c r="D377" s="3" t="s">
        <v>171</v>
      </c>
      <c r="E377" s="3" t="s">
        <v>41</v>
      </c>
      <c r="F377" s="3">
        <v>61</v>
      </c>
      <c r="G377" s="3">
        <v>148</v>
      </c>
      <c r="H377" s="3">
        <v>18</v>
      </c>
      <c r="I377" s="3">
        <v>37</v>
      </c>
      <c r="J377" s="3">
        <v>7</v>
      </c>
      <c r="K377" s="3">
        <v>0</v>
      </c>
      <c r="L377" s="3">
        <v>11</v>
      </c>
      <c r="M377" s="3">
        <v>1</v>
      </c>
      <c r="N377" s="3">
        <v>2</v>
      </c>
      <c r="O377" s="3">
        <v>3</v>
      </c>
      <c r="P377" s="3">
        <v>42</v>
      </c>
      <c r="Q377" s="3">
        <v>0</v>
      </c>
      <c r="R377" s="3">
        <v>3</v>
      </c>
      <c r="S377" s="3">
        <v>1</v>
      </c>
      <c r="T377" s="3">
        <v>0</v>
      </c>
      <c r="U377" s="3">
        <v>1</v>
      </c>
      <c r="V377" s="3" t="s">
        <v>2887</v>
      </c>
      <c r="W377" s="3" t="s">
        <v>1455</v>
      </c>
      <c r="X377" s="3">
        <v>155</v>
      </c>
      <c r="Y377" s="3">
        <v>50</v>
      </c>
      <c r="Z377" s="3">
        <v>0.27741935483870966</v>
      </c>
      <c r="AA377" s="3">
        <v>0.33783783783783783</v>
      </c>
      <c r="AB377" s="3">
        <v>0.61525719267654755</v>
      </c>
      <c r="AC377" s="3" t="s">
        <v>6</v>
      </c>
      <c r="AD377" s="3" t="s">
        <v>1222</v>
      </c>
      <c r="AE377" s="3" t="s">
        <v>1060</v>
      </c>
      <c r="AF377" s="3">
        <v>40</v>
      </c>
      <c r="AG377" s="3">
        <v>11</v>
      </c>
      <c r="AH377" s="3" t="s">
        <v>1061</v>
      </c>
      <c r="AI377" s="3">
        <v>1</v>
      </c>
      <c r="AJ377" s="3">
        <v>250</v>
      </c>
      <c r="AK377" s="3">
        <v>2</v>
      </c>
      <c r="AL377" s="3">
        <v>21</v>
      </c>
      <c r="AM377" s="3">
        <v>715</v>
      </c>
      <c r="AN377" s="3">
        <v>120</v>
      </c>
      <c r="AO377" s="3">
        <v>1</v>
      </c>
      <c r="AP377" s="3">
        <v>0</v>
      </c>
      <c r="AQ377" s="3">
        <v>4011</v>
      </c>
    </row>
    <row r="378" spans="1:43" x14ac:dyDescent="0.25">
      <c r="A378" s="3" t="s">
        <v>1499</v>
      </c>
      <c r="B378" s="3">
        <v>2019</v>
      </c>
      <c r="C378" s="3">
        <v>1</v>
      </c>
      <c r="D378" s="3" t="s">
        <v>171</v>
      </c>
      <c r="E378" s="3" t="s">
        <v>41</v>
      </c>
      <c r="F378" s="3">
        <v>60</v>
      </c>
      <c r="G378" s="3">
        <v>167</v>
      </c>
      <c r="H378" s="3">
        <v>13</v>
      </c>
      <c r="I378" s="3">
        <v>38</v>
      </c>
      <c r="J378" s="3">
        <v>7</v>
      </c>
      <c r="K378" s="3">
        <v>0</v>
      </c>
      <c r="L378" s="3">
        <v>20</v>
      </c>
      <c r="M378" s="3">
        <v>5</v>
      </c>
      <c r="N378" s="3">
        <v>1</v>
      </c>
      <c r="O378" s="3">
        <v>4</v>
      </c>
      <c r="P378" s="3">
        <v>27</v>
      </c>
      <c r="Q378" s="3">
        <v>0</v>
      </c>
      <c r="R378" s="3">
        <v>0</v>
      </c>
      <c r="S378" s="3">
        <v>1</v>
      </c>
      <c r="T378" s="3">
        <v>2</v>
      </c>
      <c r="U378" s="3">
        <v>6</v>
      </c>
      <c r="V378" s="3" t="s">
        <v>2885</v>
      </c>
      <c r="W378" s="3" t="s">
        <v>1455</v>
      </c>
      <c r="X378" s="3">
        <v>174</v>
      </c>
      <c r="Y378" s="3">
        <v>51</v>
      </c>
      <c r="Z378" s="3">
        <v>0.2413793103448276</v>
      </c>
      <c r="AA378" s="3">
        <v>0.30538922155688625</v>
      </c>
      <c r="AB378" s="3">
        <v>0.54676853190171382</v>
      </c>
      <c r="AC378" s="3" t="s">
        <v>26</v>
      </c>
      <c r="AD378" s="3" t="s">
        <v>807</v>
      </c>
      <c r="AE378" s="3" t="s">
        <v>2416</v>
      </c>
      <c r="AF378" s="3">
        <v>40</v>
      </c>
      <c r="AG378" s="3">
        <v>12</v>
      </c>
      <c r="AH378" s="3" t="s">
        <v>2417</v>
      </c>
      <c r="AI378" s="3">
        <v>0</v>
      </c>
      <c r="AJ378" s="3">
        <v>228</v>
      </c>
      <c r="AK378" s="3">
        <v>2</v>
      </c>
      <c r="AL378" s="3">
        <v>24</v>
      </c>
      <c r="AM378" s="3">
        <v>715</v>
      </c>
      <c r="AN378" s="3">
        <v>123</v>
      </c>
      <c r="AO378" s="3">
        <v>1</v>
      </c>
      <c r="AP378" s="3">
        <v>0</v>
      </c>
      <c r="AQ378" s="3">
        <v>4012</v>
      </c>
    </row>
    <row r="379" spans="1:43" x14ac:dyDescent="0.25">
      <c r="A379" s="3" t="s">
        <v>1496</v>
      </c>
      <c r="B379" s="3">
        <v>2019</v>
      </c>
      <c r="C379" s="3">
        <v>1</v>
      </c>
      <c r="D379" s="3" t="s">
        <v>171</v>
      </c>
      <c r="E379" s="3" t="s">
        <v>41</v>
      </c>
      <c r="F379" s="3">
        <v>65</v>
      </c>
      <c r="G379" s="3">
        <v>172</v>
      </c>
      <c r="H379" s="3">
        <v>14</v>
      </c>
      <c r="I379" s="3">
        <v>33</v>
      </c>
      <c r="J379" s="3">
        <v>3</v>
      </c>
      <c r="K379" s="3">
        <v>0</v>
      </c>
      <c r="L379" s="3">
        <v>19</v>
      </c>
      <c r="M379" s="3">
        <v>0</v>
      </c>
      <c r="N379" s="3">
        <v>0</v>
      </c>
      <c r="O379" s="3">
        <v>13</v>
      </c>
      <c r="P379" s="3">
        <v>47</v>
      </c>
      <c r="Q379" s="3">
        <v>0</v>
      </c>
      <c r="R379" s="3">
        <v>1</v>
      </c>
      <c r="S379" s="3">
        <v>4</v>
      </c>
      <c r="T379" s="3">
        <v>1</v>
      </c>
      <c r="U379" s="3">
        <v>0</v>
      </c>
      <c r="V379" s="3" t="s">
        <v>2884</v>
      </c>
      <c r="W379" s="3" t="s">
        <v>1458</v>
      </c>
      <c r="X379" s="3">
        <v>191</v>
      </c>
      <c r="Y379" s="3">
        <v>51</v>
      </c>
      <c r="Z379" s="3">
        <v>0.24607329842931938</v>
      </c>
      <c r="AA379" s="3">
        <v>0.29651162790697677</v>
      </c>
      <c r="AB379" s="3">
        <v>0.54258492633629618</v>
      </c>
      <c r="AC379" s="3" t="s">
        <v>1773</v>
      </c>
      <c r="AD379" s="3" t="s">
        <v>1046</v>
      </c>
      <c r="AE379" s="3" t="s">
        <v>2418</v>
      </c>
      <c r="AF379" s="3">
        <v>40</v>
      </c>
      <c r="AG379" s="3">
        <v>13</v>
      </c>
      <c r="AH379" s="3" t="s">
        <v>2419</v>
      </c>
      <c r="AI379" s="3">
        <v>0</v>
      </c>
      <c r="AJ379" s="3">
        <v>192</v>
      </c>
      <c r="AK379" s="3">
        <v>5</v>
      </c>
      <c r="AL379" s="3">
        <v>29</v>
      </c>
      <c r="AM379" s="3">
        <v>730</v>
      </c>
      <c r="AN379" s="3">
        <v>120</v>
      </c>
      <c r="AO379" s="3">
        <v>0</v>
      </c>
      <c r="AP379" s="3">
        <v>1</v>
      </c>
      <c r="AQ379" s="3">
        <v>4013</v>
      </c>
    </row>
    <row r="380" spans="1:43" x14ac:dyDescent="0.25">
      <c r="A380" s="3" t="s">
        <v>1486</v>
      </c>
      <c r="B380" s="3">
        <v>2019</v>
      </c>
      <c r="C380" s="3">
        <v>1</v>
      </c>
      <c r="D380" s="3" t="s">
        <v>86</v>
      </c>
      <c r="E380" s="3" t="s">
        <v>41</v>
      </c>
      <c r="F380" s="3">
        <v>162</v>
      </c>
      <c r="G380" s="3">
        <v>642</v>
      </c>
      <c r="H380" s="3">
        <v>111</v>
      </c>
      <c r="I380" s="3">
        <v>176</v>
      </c>
      <c r="J380" s="3">
        <v>33</v>
      </c>
      <c r="K380" s="3">
        <v>5</v>
      </c>
      <c r="L380" s="3">
        <v>73</v>
      </c>
      <c r="M380" s="3">
        <v>40</v>
      </c>
      <c r="N380" s="3">
        <v>9</v>
      </c>
      <c r="O380" s="3">
        <v>61</v>
      </c>
      <c r="P380" s="3">
        <v>176</v>
      </c>
      <c r="Q380" s="3">
        <v>0</v>
      </c>
      <c r="R380" s="3">
        <v>4</v>
      </c>
      <c r="S380" s="3">
        <v>2</v>
      </c>
      <c r="T380" s="3">
        <v>4</v>
      </c>
      <c r="U380" s="3">
        <v>8</v>
      </c>
      <c r="V380" s="3" t="s">
        <v>2888</v>
      </c>
      <c r="W380" s="3" t="s">
        <v>1455</v>
      </c>
      <c r="X380" s="3">
        <v>713</v>
      </c>
      <c r="Y380" s="3">
        <v>291</v>
      </c>
      <c r="Z380" s="3">
        <v>0.3380084151472651</v>
      </c>
      <c r="AA380" s="3">
        <v>0.45327102803738317</v>
      </c>
      <c r="AB380" s="3">
        <v>0.79127944318464827</v>
      </c>
      <c r="AC380" s="3" t="s">
        <v>1773</v>
      </c>
      <c r="AD380" s="3" t="s">
        <v>2126</v>
      </c>
      <c r="AE380" s="3" t="s">
        <v>2420</v>
      </c>
      <c r="AF380" s="3">
        <v>34</v>
      </c>
      <c r="AG380" s="3">
        <v>0</v>
      </c>
      <c r="AH380" s="3" t="s">
        <v>2421</v>
      </c>
      <c r="AI380" s="3">
        <v>0</v>
      </c>
      <c r="AJ380" s="3">
        <v>274</v>
      </c>
      <c r="AK380" s="3">
        <v>24</v>
      </c>
      <c r="AL380" s="3">
        <v>17</v>
      </c>
      <c r="AM380" s="3">
        <v>833</v>
      </c>
      <c r="AN380" s="3">
        <v>144</v>
      </c>
      <c r="AO380" s="3">
        <v>1</v>
      </c>
      <c r="AP380" s="3">
        <v>1</v>
      </c>
      <c r="AQ380" s="3">
        <v>3400</v>
      </c>
    </row>
    <row r="381" spans="1:43" x14ac:dyDescent="0.25">
      <c r="A381" s="3" t="s">
        <v>1481</v>
      </c>
      <c r="B381" s="3">
        <v>2019</v>
      </c>
      <c r="C381" s="3">
        <v>1</v>
      </c>
      <c r="D381" s="3" t="s">
        <v>86</v>
      </c>
      <c r="E381" s="3" t="s">
        <v>41</v>
      </c>
      <c r="F381" s="3">
        <v>93</v>
      </c>
      <c r="G381" s="3">
        <v>380</v>
      </c>
      <c r="H381" s="3">
        <v>46</v>
      </c>
      <c r="I381" s="3">
        <v>99</v>
      </c>
      <c r="J381" s="3">
        <v>20</v>
      </c>
      <c r="K381" s="3">
        <v>1</v>
      </c>
      <c r="L381" s="3">
        <v>59</v>
      </c>
      <c r="M381" s="3">
        <v>1</v>
      </c>
      <c r="N381" s="3">
        <v>2</v>
      </c>
      <c r="O381" s="3">
        <v>19</v>
      </c>
      <c r="P381" s="3">
        <v>86</v>
      </c>
      <c r="Q381" s="3">
        <v>0</v>
      </c>
      <c r="R381" s="3">
        <v>2</v>
      </c>
      <c r="S381" s="3">
        <v>1</v>
      </c>
      <c r="T381" s="3">
        <v>3</v>
      </c>
      <c r="U381" s="3">
        <v>1</v>
      </c>
      <c r="V381" s="3" t="s">
        <v>2893</v>
      </c>
      <c r="W381" s="3" t="s">
        <v>1456</v>
      </c>
      <c r="X381" s="3">
        <v>405</v>
      </c>
      <c r="Y381" s="3">
        <v>181</v>
      </c>
      <c r="Z381" s="3">
        <v>0.29629629629629628</v>
      </c>
      <c r="AA381" s="3">
        <v>0.47631578947368419</v>
      </c>
      <c r="AB381" s="3">
        <v>0.77261208576998053</v>
      </c>
      <c r="AC381" s="3" t="s">
        <v>1773</v>
      </c>
      <c r="AD381" s="3" t="s">
        <v>873</v>
      </c>
      <c r="AE381" s="3" t="s">
        <v>2422</v>
      </c>
      <c r="AF381" s="3">
        <v>34</v>
      </c>
      <c r="AG381" s="3">
        <v>1</v>
      </c>
      <c r="AH381" s="3" t="s">
        <v>2423</v>
      </c>
      <c r="AI381" s="3">
        <v>0</v>
      </c>
      <c r="AJ381" s="3">
        <v>261</v>
      </c>
      <c r="AK381" s="3">
        <v>20</v>
      </c>
      <c r="AL381" s="3">
        <v>19</v>
      </c>
      <c r="AM381" s="3">
        <v>816</v>
      </c>
      <c r="AN381" s="3">
        <v>120</v>
      </c>
      <c r="AO381" s="3">
        <v>2</v>
      </c>
      <c r="AP381" s="3">
        <v>1</v>
      </c>
      <c r="AQ381" s="3">
        <v>3401</v>
      </c>
    </row>
    <row r="382" spans="1:43" x14ac:dyDescent="0.25">
      <c r="A382" s="3" t="s">
        <v>1478</v>
      </c>
      <c r="B382" s="3">
        <v>2019</v>
      </c>
      <c r="C382" s="3">
        <v>1</v>
      </c>
      <c r="D382" s="3" t="s">
        <v>86</v>
      </c>
      <c r="E382" s="3" t="s">
        <v>41</v>
      </c>
      <c r="F382" s="3">
        <v>151</v>
      </c>
      <c r="G382" s="3">
        <v>541</v>
      </c>
      <c r="H382" s="3">
        <v>72</v>
      </c>
      <c r="I382" s="3">
        <v>132</v>
      </c>
      <c r="J382" s="3">
        <v>24</v>
      </c>
      <c r="K382" s="3">
        <v>0</v>
      </c>
      <c r="L382" s="3">
        <v>90</v>
      </c>
      <c r="M382" s="3">
        <v>1</v>
      </c>
      <c r="N382" s="3">
        <v>1</v>
      </c>
      <c r="O382" s="3">
        <v>44</v>
      </c>
      <c r="P382" s="3">
        <v>143</v>
      </c>
      <c r="Q382" s="3">
        <v>1</v>
      </c>
      <c r="R382" s="3">
        <v>10</v>
      </c>
      <c r="S382" s="3">
        <v>0</v>
      </c>
      <c r="T382" s="3">
        <v>4</v>
      </c>
      <c r="U382" s="3">
        <v>9</v>
      </c>
      <c r="V382" s="3" t="s">
        <v>2890</v>
      </c>
      <c r="W382" s="3" t="s">
        <v>1455</v>
      </c>
      <c r="X382" s="3">
        <v>599</v>
      </c>
      <c r="Y382" s="3">
        <v>249</v>
      </c>
      <c r="Z382" s="3">
        <v>0.31051752921535891</v>
      </c>
      <c r="AA382" s="3">
        <v>0.46025878003696857</v>
      </c>
      <c r="AB382" s="3">
        <v>0.77077630925232743</v>
      </c>
      <c r="AC382" s="3" t="s">
        <v>26</v>
      </c>
      <c r="AD382" s="3" t="s">
        <v>2424</v>
      </c>
      <c r="AE382" s="3" t="s">
        <v>2416</v>
      </c>
      <c r="AF382" s="3">
        <v>34</v>
      </c>
      <c r="AG382" s="3">
        <v>2</v>
      </c>
      <c r="AH382" s="3" t="s">
        <v>2425</v>
      </c>
      <c r="AI382" s="3">
        <v>0</v>
      </c>
      <c r="AJ382" s="3">
        <v>244</v>
      </c>
      <c r="AK382" s="3">
        <v>31</v>
      </c>
      <c r="AL382" s="3">
        <v>21</v>
      </c>
      <c r="AM382" s="3">
        <v>868</v>
      </c>
      <c r="AN382" s="3">
        <v>120</v>
      </c>
      <c r="AO382" s="3">
        <v>1</v>
      </c>
      <c r="AP382" s="3">
        <v>0</v>
      </c>
      <c r="AQ382" s="3">
        <v>3402</v>
      </c>
    </row>
    <row r="383" spans="1:43" x14ac:dyDescent="0.25">
      <c r="A383" s="3" t="s">
        <v>1476</v>
      </c>
      <c r="B383" s="3">
        <v>2019</v>
      </c>
      <c r="C383" s="3">
        <v>1</v>
      </c>
      <c r="D383" s="3" t="s">
        <v>86</v>
      </c>
      <c r="E383" s="3" t="s">
        <v>41</v>
      </c>
      <c r="F383" s="3">
        <v>154</v>
      </c>
      <c r="G383" s="3">
        <v>602</v>
      </c>
      <c r="H383" s="3">
        <v>106</v>
      </c>
      <c r="I383" s="3">
        <v>175</v>
      </c>
      <c r="J383" s="3">
        <v>38</v>
      </c>
      <c r="K383" s="3">
        <v>2</v>
      </c>
      <c r="L383" s="3">
        <v>97</v>
      </c>
      <c r="M383" s="3">
        <v>1</v>
      </c>
      <c r="N383" s="3">
        <v>0</v>
      </c>
      <c r="O383" s="3">
        <v>63</v>
      </c>
      <c r="P383" s="3">
        <v>143</v>
      </c>
      <c r="Q383" s="3">
        <v>3</v>
      </c>
      <c r="R383" s="3">
        <v>9</v>
      </c>
      <c r="S383" s="3">
        <v>0</v>
      </c>
      <c r="T383" s="3">
        <v>5</v>
      </c>
      <c r="U383" s="3">
        <v>22</v>
      </c>
      <c r="V383" s="3" t="s">
        <v>2889</v>
      </c>
      <c r="W383" s="3" t="s">
        <v>1456</v>
      </c>
      <c r="X383" s="3">
        <v>679</v>
      </c>
      <c r="Y383" s="3">
        <v>322</v>
      </c>
      <c r="Z383" s="3">
        <v>0.3637702503681885</v>
      </c>
      <c r="AA383" s="3">
        <v>0.53488372093023251</v>
      </c>
      <c r="AB383" s="3">
        <v>0.89865397129842095</v>
      </c>
      <c r="AC383" s="3" t="s">
        <v>26</v>
      </c>
      <c r="AD383" s="3" t="s">
        <v>2426</v>
      </c>
      <c r="AE383" s="3" t="s">
        <v>2427</v>
      </c>
      <c r="AF383" s="3">
        <v>34</v>
      </c>
      <c r="AG383" s="3">
        <v>3</v>
      </c>
      <c r="AH383" s="3" t="s">
        <v>2427</v>
      </c>
      <c r="AI383" s="3">
        <v>0</v>
      </c>
      <c r="AJ383" s="3">
        <v>291</v>
      </c>
      <c r="AK383" s="3">
        <v>35</v>
      </c>
      <c r="AL383" s="3">
        <v>14</v>
      </c>
      <c r="AM383" s="3">
        <v>897</v>
      </c>
      <c r="AN383" s="3">
        <v>122</v>
      </c>
      <c r="AO383" s="3">
        <v>2</v>
      </c>
      <c r="AP383" s="3">
        <v>0</v>
      </c>
      <c r="AQ383" s="3">
        <v>3403</v>
      </c>
    </row>
    <row r="384" spans="1:43" x14ac:dyDescent="0.25">
      <c r="A384" s="3" t="s">
        <v>1474</v>
      </c>
      <c r="B384" s="3">
        <v>2019</v>
      </c>
      <c r="C384" s="3">
        <v>1</v>
      </c>
      <c r="D384" s="3" t="s">
        <v>86</v>
      </c>
      <c r="E384" s="3" t="s">
        <v>41</v>
      </c>
      <c r="F384" s="3">
        <v>139</v>
      </c>
      <c r="G384" s="3">
        <v>524</v>
      </c>
      <c r="H384" s="3">
        <v>62</v>
      </c>
      <c r="I384" s="3">
        <v>160</v>
      </c>
      <c r="J384" s="3">
        <v>21</v>
      </c>
      <c r="K384" s="3">
        <v>2</v>
      </c>
      <c r="L384" s="3">
        <v>51</v>
      </c>
      <c r="M384" s="3">
        <v>4</v>
      </c>
      <c r="N384" s="3">
        <v>4</v>
      </c>
      <c r="O384" s="3">
        <v>16</v>
      </c>
      <c r="P384" s="3">
        <v>50</v>
      </c>
      <c r="Q384" s="3">
        <v>1</v>
      </c>
      <c r="R384" s="3">
        <v>4</v>
      </c>
      <c r="S384" s="3">
        <v>3</v>
      </c>
      <c r="T384" s="3">
        <v>3</v>
      </c>
      <c r="U384" s="3">
        <v>9</v>
      </c>
      <c r="V384" s="3" t="s">
        <v>2891</v>
      </c>
      <c r="W384" s="3" t="s">
        <v>1455</v>
      </c>
      <c r="X384" s="3">
        <v>550</v>
      </c>
      <c r="Y384" s="3">
        <v>221</v>
      </c>
      <c r="Z384" s="3">
        <v>0.32727272727272727</v>
      </c>
      <c r="AA384" s="3">
        <v>0.4217557251908397</v>
      </c>
      <c r="AB384" s="3">
        <v>0.74902845246356697</v>
      </c>
      <c r="AC384" s="3" t="s">
        <v>26</v>
      </c>
      <c r="AD384" s="3" t="s">
        <v>2428</v>
      </c>
      <c r="AE384" s="3" t="s">
        <v>2429</v>
      </c>
      <c r="AF384" s="3">
        <v>34</v>
      </c>
      <c r="AG384" s="3">
        <v>4</v>
      </c>
      <c r="AH384" s="3" t="s">
        <v>2429</v>
      </c>
      <c r="AI384" s="3">
        <v>0</v>
      </c>
      <c r="AJ384" s="3">
        <v>305</v>
      </c>
      <c r="AK384" s="3">
        <v>12</v>
      </c>
      <c r="AL384" s="3">
        <v>11</v>
      </c>
      <c r="AM384" s="3">
        <v>769</v>
      </c>
      <c r="AN384" s="3">
        <v>123</v>
      </c>
      <c r="AO384" s="3">
        <v>1</v>
      </c>
      <c r="AP384" s="3">
        <v>0</v>
      </c>
      <c r="AQ384" s="3">
        <v>3404</v>
      </c>
    </row>
    <row r="385" spans="1:43" x14ac:dyDescent="0.25">
      <c r="A385" s="3" t="s">
        <v>1482</v>
      </c>
      <c r="B385" s="3">
        <v>2019</v>
      </c>
      <c r="C385" s="3">
        <v>1</v>
      </c>
      <c r="D385" s="3" t="s">
        <v>86</v>
      </c>
      <c r="E385" s="3" t="s">
        <v>41</v>
      </c>
      <c r="F385" s="3">
        <v>96</v>
      </c>
      <c r="G385" s="3">
        <v>305</v>
      </c>
      <c r="H385" s="3">
        <v>37</v>
      </c>
      <c r="I385" s="3">
        <v>76</v>
      </c>
      <c r="J385" s="3">
        <v>13</v>
      </c>
      <c r="K385" s="3">
        <v>0</v>
      </c>
      <c r="L385" s="3">
        <v>44</v>
      </c>
      <c r="M385" s="3">
        <v>3</v>
      </c>
      <c r="N385" s="3">
        <v>1</v>
      </c>
      <c r="O385" s="3">
        <v>29</v>
      </c>
      <c r="P385" s="3">
        <v>73</v>
      </c>
      <c r="Q385" s="3">
        <v>0</v>
      </c>
      <c r="R385" s="3">
        <v>4</v>
      </c>
      <c r="S385" s="3">
        <v>1</v>
      </c>
      <c r="T385" s="3">
        <v>2</v>
      </c>
      <c r="U385" s="3">
        <v>5</v>
      </c>
      <c r="V385" s="3" t="s">
        <v>2897</v>
      </c>
      <c r="W385" s="3" t="s">
        <v>1458</v>
      </c>
      <c r="X385" s="3">
        <v>341</v>
      </c>
      <c r="Y385" s="3">
        <v>128</v>
      </c>
      <c r="Z385" s="3">
        <v>0.31964809384164222</v>
      </c>
      <c r="AA385" s="3">
        <v>0.41967213114754098</v>
      </c>
      <c r="AB385" s="3">
        <v>0.73932022498918326</v>
      </c>
      <c r="AC385" s="3" t="s">
        <v>26</v>
      </c>
      <c r="AD385" s="3" t="s">
        <v>1037</v>
      </c>
      <c r="AE385" s="3" t="s">
        <v>2430</v>
      </c>
      <c r="AF385" s="3">
        <v>34</v>
      </c>
      <c r="AG385" s="3">
        <v>5</v>
      </c>
      <c r="AH385" s="3" t="s">
        <v>2430</v>
      </c>
      <c r="AI385" s="3">
        <v>0</v>
      </c>
      <c r="AJ385" s="3">
        <v>249</v>
      </c>
      <c r="AK385" s="3">
        <v>13</v>
      </c>
      <c r="AL385" s="3">
        <v>21</v>
      </c>
      <c r="AM385" s="3">
        <v>774</v>
      </c>
      <c r="AN385" s="3">
        <v>122</v>
      </c>
      <c r="AO385" s="3">
        <v>0</v>
      </c>
      <c r="AP385" s="3">
        <v>0</v>
      </c>
      <c r="AQ385" s="3">
        <v>3405</v>
      </c>
    </row>
    <row r="386" spans="1:43" x14ac:dyDescent="0.25">
      <c r="A386" s="3" t="s">
        <v>1483</v>
      </c>
      <c r="B386" s="3">
        <v>2019</v>
      </c>
      <c r="C386" s="3">
        <v>1</v>
      </c>
      <c r="D386" s="3" t="s">
        <v>86</v>
      </c>
      <c r="E386" s="3" t="s">
        <v>41</v>
      </c>
      <c r="F386" s="3">
        <v>59</v>
      </c>
      <c r="G386" s="3">
        <v>167</v>
      </c>
      <c r="H386" s="3">
        <v>29</v>
      </c>
      <c r="I386" s="3">
        <v>35</v>
      </c>
      <c r="J386" s="3">
        <v>7</v>
      </c>
      <c r="K386" s="3">
        <v>0</v>
      </c>
      <c r="L386" s="3">
        <v>20</v>
      </c>
      <c r="M386" s="3">
        <v>0</v>
      </c>
      <c r="N386" s="3">
        <v>1</v>
      </c>
      <c r="O386" s="3">
        <v>22</v>
      </c>
      <c r="P386" s="3">
        <v>61</v>
      </c>
      <c r="Q386" s="3">
        <v>0</v>
      </c>
      <c r="R386" s="3">
        <v>9</v>
      </c>
      <c r="S386" s="3">
        <v>0</v>
      </c>
      <c r="T386" s="3">
        <v>0</v>
      </c>
      <c r="U386" s="3">
        <v>5</v>
      </c>
      <c r="V386" s="3" t="s">
        <v>2899</v>
      </c>
      <c r="W386" s="3" t="s">
        <v>1458</v>
      </c>
      <c r="X386" s="3">
        <v>198</v>
      </c>
      <c r="Y386" s="3">
        <v>66</v>
      </c>
      <c r="Z386" s="3">
        <v>0.33333333333333331</v>
      </c>
      <c r="AA386" s="3">
        <v>0.39520958083832336</v>
      </c>
      <c r="AB386" s="3">
        <v>0.72854291417165662</v>
      </c>
      <c r="AC386" s="3" t="s">
        <v>6</v>
      </c>
      <c r="AD386" s="3" t="s">
        <v>2431</v>
      </c>
      <c r="AE386" s="3" t="s">
        <v>2432</v>
      </c>
      <c r="AF386" s="3">
        <v>34</v>
      </c>
      <c r="AG386" s="3">
        <v>6</v>
      </c>
      <c r="AH386" s="3" t="s">
        <v>2433</v>
      </c>
      <c r="AI386" s="3">
        <v>1</v>
      </c>
      <c r="AJ386" s="3">
        <v>210</v>
      </c>
      <c r="AK386" s="3">
        <v>8</v>
      </c>
      <c r="AL386" s="3">
        <v>26</v>
      </c>
      <c r="AM386" s="3">
        <v>745</v>
      </c>
      <c r="AN386" s="3">
        <v>120</v>
      </c>
      <c r="AO386" s="3">
        <v>0</v>
      </c>
      <c r="AP386" s="3">
        <v>0</v>
      </c>
      <c r="AQ386" s="3">
        <v>3406</v>
      </c>
    </row>
    <row r="387" spans="1:43" x14ac:dyDescent="0.25">
      <c r="A387" s="3" t="s">
        <v>1484</v>
      </c>
      <c r="B387" s="3">
        <v>2019</v>
      </c>
      <c r="C387" s="3">
        <v>1</v>
      </c>
      <c r="D387" s="3" t="s">
        <v>86</v>
      </c>
      <c r="E387" s="3" t="s">
        <v>41</v>
      </c>
      <c r="F387" s="3">
        <v>101</v>
      </c>
      <c r="G387" s="3">
        <v>357</v>
      </c>
      <c r="H387" s="3">
        <v>46</v>
      </c>
      <c r="I387" s="3">
        <v>86</v>
      </c>
      <c r="J387" s="3">
        <v>16</v>
      </c>
      <c r="K387" s="3">
        <v>3</v>
      </c>
      <c r="L387" s="3">
        <v>53</v>
      </c>
      <c r="M387" s="3">
        <v>5</v>
      </c>
      <c r="N387" s="3">
        <v>1</v>
      </c>
      <c r="O387" s="3">
        <v>26</v>
      </c>
      <c r="P387" s="3">
        <v>82</v>
      </c>
      <c r="Q387" s="3">
        <v>0</v>
      </c>
      <c r="R387" s="3">
        <v>4</v>
      </c>
      <c r="S387" s="3">
        <v>1</v>
      </c>
      <c r="T387" s="3">
        <v>4</v>
      </c>
      <c r="U387" s="3">
        <v>8</v>
      </c>
      <c r="V387" s="3" t="s">
        <v>2894</v>
      </c>
      <c r="W387" s="3" t="s">
        <v>1456</v>
      </c>
      <c r="X387" s="3">
        <v>392</v>
      </c>
      <c r="Y387" s="3">
        <v>147</v>
      </c>
      <c r="Z387" s="3">
        <v>0.29591836734693877</v>
      </c>
      <c r="AA387" s="3">
        <v>0.41176470588235292</v>
      </c>
      <c r="AB387" s="3">
        <v>0.70768307322929169</v>
      </c>
      <c r="AC387" s="3" t="s">
        <v>6</v>
      </c>
      <c r="AD387" s="3" t="s">
        <v>2434</v>
      </c>
      <c r="AE387" s="3" t="s">
        <v>719</v>
      </c>
      <c r="AF387" s="3">
        <v>34</v>
      </c>
      <c r="AG387" s="3">
        <v>7</v>
      </c>
      <c r="AH387" s="3" t="s">
        <v>2067</v>
      </c>
      <c r="AI387" s="3">
        <v>1</v>
      </c>
      <c r="AJ387" s="3">
        <v>241</v>
      </c>
      <c r="AK387" s="3">
        <v>13</v>
      </c>
      <c r="AL387" s="3">
        <v>22</v>
      </c>
      <c r="AM387" s="3">
        <v>772</v>
      </c>
      <c r="AN387" s="3">
        <v>125</v>
      </c>
      <c r="AO387" s="3">
        <v>2</v>
      </c>
      <c r="AP387" s="3">
        <v>0</v>
      </c>
      <c r="AQ387" s="3">
        <v>3407</v>
      </c>
    </row>
    <row r="388" spans="1:43" x14ac:dyDescent="0.25">
      <c r="A388" s="3" t="s">
        <v>1485</v>
      </c>
      <c r="B388" s="3">
        <v>2019</v>
      </c>
      <c r="C388" s="3">
        <v>1</v>
      </c>
      <c r="D388" s="3" t="s">
        <v>86</v>
      </c>
      <c r="E388" s="3" t="s">
        <v>41</v>
      </c>
      <c r="F388" s="3">
        <v>44</v>
      </c>
      <c r="G388" s="3">
        <v>126</v>
      </c>
      <c r="H388" s="3">
        <v>15</v>
      </c>
      <c r="I388" s="3">
        <v>30</v>
      </c>
      <c r="J388" s="3">
        <v>6</v>
      </c>
      <c r="K388" s="3">
        <v>0</v>
      </c>
      <c r="L388" s="3">
        <v>15</v>
      </c>
      <c r="M388" s="3">
        <v>1</v>
      </c>
      <c r="N388" s="3">
        <v>2</v>
      </c>
      <c r="O388" s="3">
        <v>14</v>
      </c>
      <c r="P388" s="3">
        <v>26</v>
      </c>
      <c r="Q388" s="3">
        <v>1</v>
      </c>
      <c r="R388" s="3">
        <v>1</v>
      </c>
      <c r="S388" s="3">
        <v>0</v>
      </c>
      <c r="T388" s="3">
        <v>1</v>
      </c>
      <c r="U388" s="3">
        <v>3</v>
      </c>
      <c r="V388" s="3" t="s">
        <v>2900</v>
      </c>
      <c r="W388" s="3" t="s">
        <v>1456</v>
      </c>
      <c r="X388" s="3">
        <v>142</v>
      </c>
      <c r="Y388" s="3">
        <v>48</v>
      </c>
      <c r="Z388" s="3">
        <v>0.31690140845070425</v>
      </c>
      <c r="AA388" s="3">
        <v>0.38095238095238093</v>
      </c>
      <c r="AB388" s="3">
        <v>0.69785378940308518</v>
      </c>
      <c r="AC388" s="3" t="s">
        <v>6</v>
      </c>
      <c r="AD388" s="3" t="s">
        <v>2088</v>
      </c>
      <c r="AE388" s="3" t="s">
        <v>2288</v>
      </c>
      <c r="AF388" s="3">
        <v>34</v>
      </c>
      <c r="AG388" s="3">
        <v>8</v>
      </c>
      <c r="AH388" s="3" t="s">
        <v>2288</v>
      </c>
      <c r="AI388" s="3">
        <v>1</v>
      </c>
      <c r="AJ388" s="3">
        <v>238</v>
      </c>
      <c r="AK388" s="3">
        <v>4</v>
      </c>
      <c r="AL388" s="3">
        <v>22</v>
      </c>
      <c r="AM388" s="3">
        <v>725</v>
      </c>
      <c r="AN388" s="3">
        <v>120</v>
      </c>
      <c r="AO388" s="3">
        <v>2</v>
      </c>
      <c r="AP388" s="3">
        <v>0</v>
      </c>
      <c r="AQ388" s="3">
        <v>3408</v>
      </c>
    </row>
    <row r="389" spans="1:43" x14ac:dyDescent="0.25">
      <c r="A389" s="3" t="s">
        <v>1480</v>
      </c>
      <c r="B389" s="3">
        <v>2019</v>
      </c>
      <c r="C389" s="3">
        <v>1</v>
      </c>
      <c r="D389" s="3" t="s">
        <v>86</v>
      </c>
      <c r="E389" s="3" t="s">
        <v>41</v>
      </c>
      <c r="F389" s="3">
        <v>127</v>
      </c>
      <c r="G389" s="3">
        <v>370</v>
      </c>
      <c r="H389" s="3">
        <v>35</v>
      </c>
      <c r="I389" s="3">
        <v>86</v>
      </c>
      <c r="J389" s="3">
        <v>13</v>
      </c>
      <c r="K389" s="3">
        <v>2</v>
      </c>
      <c r="L389" s="3">
        <v>46</v>
      </c>
      <c r="M389" s="3">
        <v>0</v>
      </c>
      <c r="N389" s="3">
        <v>1</v>
      </c>
      <c r="O389" s="3">
        <v>40</v>
      </c>
      <c r="P389" s="3">
        <v>88</v>
      </c>
      <c r="Q389" s="3">
        <v>0</v>
      </c>
      <c r="R389" s="3">
        <v>0</v>
      </c>
      <c r="S389" s="3">
        <v>1</v>
      </c>
      <c r="T389" s="3">
        <v>2</v>
      </c>
      <c r="U389" s="3">
        <v>12</v>
      </c>
      <c r="V389" s="3" t="s">
        <v>2892</v>
      </c>
      <c r="W389" s="3" t="s">
        <v>1455</v>
      </c>
      <c r="X389" s="3">
        <v>413</v>
      </c>
      <c r="Y389" s="3">
        <v>139</v>
      </c>
      <c r="Z389" s="3">
        <v>0.30508474576271188</v>
      </c>
      <c r="AA389" s="3">
        <v>0.37567567567567567</v>
      </c>
      <c r="AB389" s="3">
        <v>0.68076042143838755</v>
      </c>
      <c r="AC389" s="3" t="s">
        <v>6</v>
      </c>
      <c r="AD389" s="3" t="s">
        <v>2435</v>
      </c>
      <c r="AE389" s="3" t="s">
        <v>2436</v>
      </c>
      <c r="AF389" s="3">
        <v>34</v>
      </c>
      <c r="AG389" s="3">
        <v>9</v>
      </c>
      <c r="AH389" s="3" t="s">
        <v>2437</v>
      </c>
      <c r="AI389" s="3">
        <v>1</v>
      </c>
      <c r="AJ389" s="3">
        <v>232</v>
      </c>
      <c r="AK389" s="3">
        <v>12</v>
      </c>
      <c r="AL389" s="3">
        <v>23</v>
      </c>
      <c r="AM389" s="3">
        <v>764</v>
      </c>
      <c r="AN389" s="3">
        <v>120</v>
      </c>
      <c r="AO389" s="3">
        <v>1</v>
      </c>
      <c r="AP389" s="3">
        <v>0</v>
      </c>
      <c r="AQ389" s="3">
        <v>3409</v>
      </c>
    </row>
    <row r="390" spans="1:43" x14ac:dyDescent="0.25">
      <c r="A390" s="3" t="s">
        <v>1487</v>
      </c>
      <c r="B390" s="3">
        <v>2019</v>
      </c>
      <c r="C390" s="3">
        <v>1</v>
      </c>
      <c r="D390" s="3" t="s">
        <v>86</v>
      </c>
      <c r="E390" s="3" t="s">
        <v>41</v>
      </c>
      <c r="F390" s="3">
        <v>119</v>
      </c>
      <c r="G390" s="3">
        <v>329</v>
      </c>
      <c r="H390" s="3">
        <v>41</v>
      </c>
      <c r="I390" s="3">
        <v>74</v>
      </c>
      <c r="J390" s="3">
        <v>18</v>
      </c>
      <c r="K390" s="3">
        <v>2</v>
      </c>
      <c r="L390" s="3">
        <v>35</v>
      </c>
      <c r="M390" s="3">
        <v>3</v>
      </c>
      <c r="N390" s="3">
        <v>3</v>
      </c>
      <c r="O390" s="3">
        <v>22</v>
      </c>
      <c r="P390" s="3">
        <v>108</v>
      </c>
      <c r="Q390" s="3">
        <v>0</v>
      </c>
      <c r="R390" s="3">
        <v>7</v>
      </c>
      <c r="S390" s="3">
        <v>1</v>
      </c>
      <c r="T390" s="3">
        <v>2</v>
      </c>
      <c r="U390" s="3">
        <v>5</v>
      </c>
      <c r="V390" s="3" t="s">
        <v>2895</v>
      </c>
      <c r="W390" s="3" t="s">
        <v>1456</v>
      </c>
      <c r="X390" s="3">
        <v>361</v>
      </c>
      <c r="Y390" s="3">
        <v>126</v>
      </c>
      <c r="Z390" s="3">
        <v>0.2853185595567867</v>
      </c>
      <c r="AA390" s="3">
        <v>0.38297872340425532</v>
      </c>
      <c r="AB390" s="3">
        <v>0.66829728296104207</v>
      </c>
      <c r="AC390" s="3" t="s">
        <v>1773</v>
      </c>
      <c r="AD390" s="3" t="s">
        <v>2438</v>
      </c>
      <c r="AE390" s="3" t="s">
        <v>2439</v>
      </c>
      <c r="AF390" s="3">
        <v>34</v>
      </c>
      <c r="AG390" s="3">
        <v>10</v>
      </c>
      <c r="AH390" s="3" t="s">
        <v>2440</v>
      </c>
      <c r="AI390" s="3">
        <v>0</v>
      </c>
      <c r="AJ390" s="3">
        <v>225</v>
      </c>
      <c r="AK390" s="3">
        <v>10</v>
      </c>
      <c r="AL390" s="3">
        <v>24</v>
      </c>
      <c r="AM390" s="3">
        <v>754</v>
      </c>
      <c r="AN390" s="3">
        <v>122</v>
      </c>
      <c r="AO390" s="3">
        <v>2</v>
      </c>
      <c r="AP390" s="3">
        <v>1</v>
      </c>
      <c r="AQ390" s="3">
        <v>3410</v>
      </c>
    </row>
    <row r="391" spans="1:43" x14ac:dyDescent="0.25">
      <c r="A391" s="3" t="s">
        <v>1479</v>
      </c>
      <c r="B391" s="3">
        <v>2019</v>
      </c>
      <c r="C391" s="3">
        <v>1</v>
      </c>
      <c r="D391" s="3" t="s">
        <v>86</v>
      </c>
      <c r="E391" s="3" t="s">
        <v>41</v>
      </c>
      <c r="F391" s="3">
        <v>42</v>
      </c>
      <c r="G391" s="3">
        <v>118</v>
      </c>
      <c r="H391" s="3">
        <v>10</v>
      </c>
      <c r="I391" s="3">
        <v>24</v>
      </c>
      <c r="J391" s="3">
        <v>7</v>
      </c>
      <c r="K391" s="3">
        <v>2</v>
      </c>
      <c r="L391" s="3">
        <v>6</v>
      </c>
      <c r="M391" s="3">
        <v>3</v>
      </c>
      <c r="N391" s="3">
        <v>2</v>
      </c>
      <c r="O391" s="3">
        <v>14</v>
      </c>
      <c r="P391" s="3">
        <v>33</v>
      </c>
      <c r="Q391" s="3">
        <v>1</v>
      </c>
      <c r="R391" s="3">
        <v>3</v>
      </c>
      <c r="S391" s="3">
        <v>0</v>
      </c>
      <c r="T391" s="3">
        <v>0</v>
      </c>
      <c r="U391" s="3">
        <v>0</v>
      </c>
      <c r="V391" s="3" t="s">
        <v>2901</v>
      </c>
      <c r="W391" s="3" t="s">
        <v>1456</v>
      </c>
      <c r="X391" s="3">
        <v>135</v>
      </c>
      <c r="Y391" s="3">
        <v>41</v>
      </c>
      <c r="Z391" s="3">
        <v>0.3037037037037037</v>
      </c>
      <c r="AA391" s="3">
        <v>0.34745762711864409</v>
      </c>
      <c r="AB391" s="3">
        <v>0.65116133082234784</v>
      </c>
      <c r="AC391" s="3" t="s">
        <v>26</v>
      </c>
      <c r="AD391" s="3" t="s">
        <v>1201</v>
      </c>
      <c r="AE391" s="3" t="s">
        <v>2441</v>
      </c>
      <c r="AF391" s="3">
        <v>34</v>
      </c>
      <c r="AG391" s="3">
        <v>11</v>
      </c>
      <c r="AH391" s="3" t="s">
        <v>2441</v>
      </c>
      <c r="AI391" s="3">
        <v>0</v>
      </c>
      <c r="AJ391" s="3">
        <v>203</v>
      </c>
      <c r="AK391" s="3">
        <v>2</v>
      </c>
      <c r="AL391" s="3">
        <v>27</v>
      </c>
      <c r="AM391" s="3">
        <v>715</v>
      </c>
      <c r="AN391" s="3">
        <v>122</v>
      </c>
      <c r="AO391" s="3">
        <v>2</v>
      </c>
      <c r="AP391" s="3">
        <v>0</v>
      </c>
      <c r="AQ391" s="3">
        <v>3411</v>
      </c>
    </row>
    <row r="392" spans="1:43" x14ac:dyDescent="0.25">
      <c r="A392" s="3" t="s">
        <v>1475</v>
      </c>
      <c r="B392" s="3">
        <v>2019</v>
      </c>
      <c r="C392" s="3">
        <v>1</v>
      </c>
      <c r="D392" s="3" t="s">
        <v>86</v>
      </c>
      <c r="E392" s="3" t="s">
        <v>41</v>
      </c>
      <c r="F392" s="3">
        <v>105</v>
      </c>
      <c r="G392" s="3">
        <v>307</v>
      </c>
      <c r="H392" s="3">
        <v>26</v>
      </c>
      <c r="I392" s="3">
        <v>55</v>
      </c>
      <c r="J392" s="3">
        <v>9</v>
      </c>
      <c r="K392" s="3">
        <v>0</v>
      </c>
      <c r="L392" s="3">
        <v>36</v>
      </c>
      <c r="M392" s="3">
        <v>0</v>
      </c>
      <c r="N392" s="3">
        <v>0</v>
      </c>
      <c r="O392" s="3">
        <v>39</v>
      </c>
      <c r="P392" s="3">
        <v>139</v>
      </c>
      <c r="Q392" s="3">
        <v>1</v>
      </c>
      <c r="R392" s="3">
        <v>3</v>
      </c>
      <c r="S392" s="3">
        <v>0</v>
      </c>
      <c r="T392" s="3">
        <v>3</v>
      </c>
      <c r="U392" s="3">
        <v>6</v>
      </c>
      <c r="V392" s="3" t="s">
        <v>2896</v>
      </c>
      <c r="W392" s="3" t="s">
        <v>1455</v>
      </c>
      <c r="X392" s="3">
        <v>352</v>
      </c>
      <c r="Y392" s="3">
        <v>100</v>
      </c>
      <c r="Z392" s="3">
        <v>0.27556818181818182</v>
      </c>
      <c r="AA392" s="3">
        <v>0.32573289902280128</v>
      </c>
      <c r="AB392" s="3">
        <v>0.6013010808409831</v>
      </c>
      <c r="AC392" s="3" t="s">
        <v>6</v>
      </c>
      <c r="AD392" s="3" t="s">
        <v>812</v>
      </c>
      <c r="AE392" s="3" t="s">
        <v>724</v>
      </c>
      <c r="AF392" s="3">
        <v>34</v>
      </c>
      <c r="AG392" s="3">
        <v>12</v>
      </c>
      <c r="AH392" s="3" t="s">
        <v>2442</v>
      </c>
      <c r="AI392" s="3">
        <v>1</v>
      </c>
      <c r="AJ392" s="3">
        <v>179</v>
      </c>
      <c r="AK392" s="3">
        <v>12</v>
      </c>
      <c r="AL392" s="3">
        <v>30</v>
      </c>
      <c r="AM392" s="3">
        <v>764</v>
      </c>
      <c r="AN392" s="3">
        <v>120</v>
      </c>
      <c r="AO392" s="3">
        <v>1</v>
      </c>
      <c r="AP392" s="3">
        <v>0</v>
      </c>
      <c r="AQ392" s="3">
        <v>3412</v>
      </c>
    </row>
    <row r="393" spans="1:43" x14ac:dyDescent="0.25">
      <c r="A393" s="3" t="s">
        <v>1477</v>
      </c>
      <c r="B393" s="3">
        <v>2019</v>
      </c>
      <c r="C393" s="3">
        <v>1</v>
      </c>
      <c r="D393" s="3" t="s">
        <v>86</v>
      </c>
      <c r="E393" s="3" t="s">
        <v>41</v>
      </c>
      <c r="F393" s="3">
        <v>120</v>
      </c>
      <c r="G393" s="3">
        <v>283</v>
      </c>
      <c r="H393" s="3">
        <v>29</v>
      </c>
      <c r="I393" s="3">
        <v>59</v>
      </c>
      <c r="J393" s="3">
        <v>8</v>
      </c>
      <c r="K393" s="3">
        <v>3</v>
      </c>
      <c r="L393" s="3">
        <v>23</v>
      </c>
      <c r="M393" s="3">
        <v>10</v>
      </c>
      <c r="N393" s="3">
        <v>1</v>
      </c>
      <c r="O393" s="3">
        <v>14</v>
      </c>
      <c r="P393" s="3">
        <v>83</v>
      </c>
      <c r="Q393" s="3">
        <v>0</v>
      </c>
      <c r="R393" s="3">
        <v>6</v>
      </c>
      <c r="S393" s="3">
        <v>5</v>
      </c>
      <c r="T393" s="3">
        <v>1</v>
      </c>
      <c r="U393" s="3">
        <v>6</v>
      </c>
      <c r="V393" s="3" t="s">
        <v>2898</v>
      </c>
      <c r="W393" s="3" t="s">
        <v>1455</v>
      </c>
      <c r="X393" s="3">
        <v>309</v>
      </c>
      <c r="Y393" s="3">
        <v>91</v>
      </c>
      <c r="Z393" s="3">
        <v>0.25566343042071199</v>
      </c>
      <c r="AA393" s="3">
        <v>0.32155477031802121</v>
      </c>
      <c r="AB393" s="3">
        <v>0.5772182007387332</v>
      </c>
      <c r="AC393" s="3" t="s">
        <v>26</v>
      </c>
      <c r="AD393" s="3" t="s">
        <v>2443</v>
      </c>
      <c r="AE393" s="3" t="s">
        <v>1092</v>
      </c>
      <c r="AF393" s="3">
        <v>34</v>
      </c>
      <c r="AG393" s="3">
        <v>13</v>
      </c>
      <c r="AH393" s="3" t="s">
        <v>2212</v>
      </c>
      <c r="AI393" s="3">
        <v>0</v>
      </c>
      <c r="AJ393" s="3">
        <v>208</v>
      </c>
      <c r="AK393" s="3">
        <v>6</v>
      </c>
      <c r="AL393" s="3">
        <v>27</v>
      </c>
      <c r="AM393" s="3">
        <v>735</v>
      </c>
      <c r="AN393" s="3">
        <v>129</v>
      </c>
      <c r="AO393" s="3">
        <v>1</v>
      </c>
      <c r="AP393" s="3">
        <v>0</v>
      </c>
      <c r="AQ393" s="3">
        <v>3413</v>
      </c>
    </row>
    <row r="394" spans="1:43" x14ac:dyDescent="0.25">
      <c r="A394" s="3" t="s">
        <v>1400</v>
      </c>
      <c r="B394" s="3">
        <v>2019</v>
      </c>
      <c r="C394" s="3">
        <v>1</v>
      </c>
      <c r="D394" s="3" t="s">
        <v>176</v>
      </c>
      <c r="E394" s="3" t="s">
        <v>35</v>
      </c>
      <c r="F394" s="3">
        <v>160</v>
      </c>
      <c r="G394" s="3">
        <v>640</v>
      </c>
      <c r="H394" s="3">
        <v>102</v>
      </c>
      <c r="I394" s="3">
        <v>189</v>
      </c>
      <c r="J394" s="3">
        <v>43</v>
      </c>
      <c r="K394" s="3">
        <v>8</v>
      </c>
      <c r="L394" s="3">
        <v>86</v>
      </c>
      <c r="M394" s="3">
        <v>15</v>
      </c>
      <c r="N394" s="3">
        <v>4</v>
      </c>
      <c r="O394" s="3">
        <v>54</v>
      </c>
      <c r="P394" s="3">
        <v>112</v>
      </c>
      <c r="Q394" s="3">
        <v>6</v>
      </c>
      <c r="R394" s="3">
        <v>4</v>
      </c>
      <c r="S394" s="3">
        <v>0</v>
      </c>
      <c r="T394" s="3">
        <v>4</v>
      </c>
      <c r="U394" s="3">
        <v>2</v>
      </c>
      <c r="V394" s="3" t="s">
        <v>2903</v>
      </c>
      <c r="W394" s="3" t="s">
        <v>1455</v>
      </c>
      <c r="X394" s="3">
        <v>702</v>
      </c>
      <c r="Y394" s="3">
        <v>320</v>
      </c>
      <c r="Z394" s="3">
        <v>0.35185185185185186</v>
      </c>
      <c r="AA394" s="3">
        <v>0.5</v>
      </c>
      <c r="AB394" s="3">
        <v>0.85185185185185186</v>
      </c>
      <c r="AC394" s="3" t="s">
        <v>1773</v>
      </c>
      <c r="AD394" s="3" t="s">
        <v>2444</v>
      </c>
      <c r="AE394" s="3" t="s">
        <v>2445</v>
      </c>
      <c r="AF394" s="3">
        <v>31</v>
      </c>
      <c r="AG394" s="3">
        <v>0</v>
      </c>
      <c r="AH394" s="3" t="s">
        <v>2446</v>
      </c>
      <c r="AI394" s="3">
        <v>0</v>
      </c>
      <c r="AJ394" s="3">
        <v>295</v>
      </c>
      <c r="AK394" s="3">
        <v>24</v>
      </c>
      <c r="AL394" s="3">
        <v>13</v>
      </c>
      <c r="AM394" s="3">
        <v>838</v>
      </c>
      <c r="AN394" s="3">
        <v>133</v>
      </c>
      <c r="AO394" s="3">
        <v>1</v>
      </c>
      <c r="AP394" s="3">
        <v>1</v>
      </c>
      <c r="AQ394" s="3">
        <v>3100</v>
      </c>
    </row>
    <row r="395" spans="1:43" x14ac:dyDescent="0.25">
      <c r="A395" s="3" t="s">
        <v>1401</v>
      </c>
      <c r="B395" s="3">
        <v>2019</v>
      </c>
      <c r="C395" s="3">
        <v>1</v>
      </c>
      <c r="D395" s="3" t="s">
        <v>176</v>
      </c>
      <c r="E395" s="3" t="s">
        <v>35</v>
      </c>
      <c r="F395" s="3">
        <v>158</v>
      </c>
      <c r="G395" s="3">
        <v>597</v>
      </c>
      <c r="H395" s="3">
        <v>113</v>
      </c>
      <c r="I395" s="3">
        <v>176</v>
      </c>
      <c r="J395" s="3">
        <v>34</v>
      </c>
      <c r="K395" s="3">
        <v>2</v>
      </c>
      <c r="L395" s="3">
        <v>121</v>
      </c>
      <c r="M395" s="3">
        <v>6</v>
      </c>
      <c r="N395" s="3">
        <v>3</v>
      </c>
      <c r="O395" s="3">
        <v>87</v>
      </c>
      <c r="P395" s="3">
        <v>127</v>
      </c>
      <c r="Q395" s="3">
        <v>11</v>
      </c>
      <c r="R395" s="3">
        <v>6</v>
      </c>
      <c r="S395" s="3">
        <v>0</v>
      </c>
      <c r="T395" s="3">
        <v>2</v>
      </c>
      <c r="U395" s="3">
        <v>17</v>
      </c>
      <c r="V395" s="3" t="s">
        <v>2904</v>
      </c>
      <c r="W395" s="3" t="s">
        <v>1455</v>
      </c>
      <c r="X395" s="3">
        <v>692</v>
      </c>
      <c r="Y395" s="3">
        <v>328</v>
      </c>
      <c r="Z395" s="3">
        <v>0.38872832369942195</v>
      </c>
      <c r="AA395" s="3">
        <v>0.54941373534338356</v>
      </c>
      <c r="AB395" s="3">
        <v>0.93814205904280557</v>
      </c>
      <c r="AC395" s="3" t="s">
        <v>6</v>
      </c>
      <c r="AD395" s="3" t="s">
        <v>2447</v>
      </c>
      <c r="AE395" s="3" t="s">
        <v>2326</v>
      </c>
      <c r="AF395" s="3">
        <v>31</v>
      </c>
      <c r="AG395" s="3">
        <v>1</v>
      </c>
      <c r="AH395" s="3" t="s">
        <v>2326</v>
      </c>
      <c r="AI395" s="3">
        <v>1</v>
      </c>
      <c r="AJ395" s="3">
        <v>295</v>
      </c>
      <c r="AK395" s="3">
        <v>38</v>
      </c>
      <c r="AL395" s="3">
        <v>13</v>
      </c>
      <c r="AM395" s="3">
        <v>913</v>
      </c>
      <c r="AN395" s="3">
        <v>124</v>
      </c>
      <c r="AO395" s="3">
        <v>1</v>
      </c>
      <c r="AP395" s="3">
        <v>0</v>
      </c>
      <c r="AQ395" s="3">
        <v>3101</v>
      </c>
    </row>
    <row r="396" spans="1:43" x14ac:dyDescent="0.25">
      <c r="A396" s="3" t="s">
        <v>1403</v>
      </c>
      <c r="B396" s="3">
        <v>2019</v>
      </c>
      <c r="C396" s="3">
        <v>1</v>
      </c>
      <c r="D396" s="3" t="s">
        <v>176</v>
      </c>
      <c r="E396" s="3" t="s">
        <v>35</v>
      </c>
      <c r="F396" s="3">
        <v>155</v>
      </c>
      <c r="G396" s="3">
        <v>549</v>
      </c>
      <c r="H396" s="3">
        <v>96</v>
      </c>
      <c r="I396" s="3">
        <v>142</v>
      </c>
      <c r="J396" s="3">
        <v>33</v>
      </c>
      <c r="K396" s="3">
        <v>0</v>
      </c>
      <c r="L396" s="3">
        <v>94</v>
      </c>
      <c r="M396" s="3">
        <v>4</v>
      </c>
      <c r="N396" s="3">
        <v>2</v>
      </c>
      <c r="O396" s="3">
        <v>100</v>
      </c>
      <c r="P396" s="3">
        <v>155</v>
      </c>
      <c r="Q396" s="3">
        <v>2</v>
      </c>
      <c r="R396" s="3">
        <v>8</v>
      </c>
      <c r="S396" s="3">
        <v>0</v>
      </c>
      <c r="T396" s="3">
        <v>2</v>
      </c>
      <c r="U396" s="3">
        <v>13</v>
      </c>
      <c r="V396" s="3" t="s">
        <v>2905</v>
      </c>
      <c r="W396" s="3" t="s">
        <v>1455</v>
      </c>
      <c r="X396" s="3">
        <v>659</v>
      </c>
      <c r="Y396" s="3">
        <v>286</v>
      </c>
      <c r="Z396" s="3">
        <v>0.37936267071320184</v>
      </c>
      <c r="AA396" s="3">
        <v>0.52094717668488155</v>
      </c>
      <c r="AB396" s="3">
        <v>0.9003098473980834</v>
      </c>
      <c r="AC396" s="3" t="s">
        <v>26</v>
      </c>
      <c r="AD396" s="3" t="s">
        <v>771</v>
      </c>
      <c r="AE396" s="3" t="s">
        <v>2448</v>
      </c>
      <c r="AF396" s="3">
        <v>31</v>
      </c>
      <c r="AG396" s="3">
        <v>2</v>
      </c>
      <c r="AH396" s="3" t="s">
        <v>2449</v>
      </c>
      <c r="AI396" s="3">
        <v>0</v>
      </c>
      <c r="AJ396" s="3">
        <v>259</v>
      </c>
      <c r="AK396" s="3">
        <v>37</v>
      </c>
      <c r="AL396" s="3">
        <v>19</v>
      </c>
      <c r="AM396" s="3">
        <v>905</v>
      </c>
      <c r="AN396" s="3">
        <v>122</v>
      </c>
      <c r="AO396" s="3">
        <v>1</v>
      </c>
      <c r="AP396" s="3">
        <v>0</v>
      </c>
      <c r="AQ396" s="3">
        <v>3102</v>
      </c>
    </row>
    <row r="397" spans="1:43" x14ac:dyDescent="0.25">
      <c r="A397" s="3" t="s">
        <v>1402</v>
      </c>
      <c r="B397" s="3">
        <v>2019</v>
      </c>
      <c r="C397" s="3">
        <v>1</v>
      </c>
      <c r="D397" s="3" t="s">
        <v>176</v>
      </c>
      <c r="E397" s="3" t="s">
        <v>35</v>
      </c>
      <c r="F397" s="3">
        <v>156</v>
      </c>
      <c r="G397" s="3">
        <v>626</v>
      </c>
      <c r="H397" s="3">
        <v>127</v>
      </c>
      <c r="I397" s="3">
        <v>175</v>
      </c>
      <c r="J397" s="3">
        <v>22</v>
      </c>
      <c r="K397" s="3">
        <v>2</v>
      </c>
      <c r="L397" s="3">
        <v>101</v>
      </c>
      <c r="M397" s="3">
        <v>37</v>
      </c>
      <c r="N397" s="3">
        <v>9</v>
      </c>
      <c r="O397" s="3">
        <v>76</v>
      </c>
      <c r="P397" s="3">
        <v>188</v>
      </c>
      <c r="Q397" s="3">
        <v>4</v>
      </c>
      <c r="R397" s="3">
        <v>9</v>
      </c>
      <c r="S397" s="3">
        <v>0</v>
      </c>
      <c r="T397" s="3">
        <v>1</v>
      </c>
      <c r="U397" s="3">
        <v>8</v>
      </c>
      <c r="V397" s="3" t="s">
        <v>2902</v>
      </c>
      <c r="W397" s="3" t="s">
        <v>1456</v>
      </c>
      <c r="X397" s="3">
        <v>712</v>
      </c>
      <c r="Y397" s="3">
        <v>324</v>
      </c>
      <c r="Z397" s="3">
        <v>0.3651685393258427</v>
      </c>
      <c r="AA397" s="3">
        <v>0.51757188498402551</v>
      </c>
      <c r="AB397" s="3">
        <v>0.88274042430986821</v>
      </c>
      <c r="AC397" s="3" t="s">
        <v>26</v>
      </c>
      <c r="AD397" s="3" t="s">
        <v>1845</v>
      </c>
      <c r="AE397" s="3" t="s">
        <v>2450</v>
      </c>
      <c r="AF397" s="3">
        <v>31</v>
      </c>
      <c r="AG397" s="3">
        <v>3</v>
      </c>
      <c r="AH397" s="3" t="s">
        <v>2451</v>
      </c>
      <c r="AI397" s="3">
        <v>0</v>
      </c>
      <c r="AJ397" s="3">
        <v>280</v>
      </c>
      <c r="AK397" s="3">
        <v>41</v>
      </c>
      <c r="AL397" s="3">
        <v>16</v>
      </c>
      <c r="AM397" s="3">
        <v>925</v>
      </c>
      <c r="AN397" s="3">
        <v>141</v>
      </c>
      <c r="AO397" s="3">
        <v>2</v>
      </c>
      <c r="AP397" s="3">
        <v>0</v>
      </c>
      <c r="AQ397" s="3">
        <v>3103</v>
      </c>
    </row>
    <row r="398" spans="1:43" x14ac:dyDescent="0.25">
      <c r="A398" s="3" t="s">
        <v>1471</v>
      </c>
      <c r="B398" s="3">
        <v>2019</v>
      </c>
      <c r="C398" s="3">
        <v>1</v>
      </c>
      <c r="D398" s="3" t="s">
        <v>176</v>
      </c>
      <c r="E398" s="3" t="s">
        <v>35</v>
      </c>
      <c r="F398" s="3">
        <v>41</v>
      </c>
      <c r="G398" s="3">
        <v>120</v>
      </c>
      <c r="H398" s="3">
        <v>17</v>
      </c>
      <c r="I398" s="3">
        <v>32</v>
      </c>
      <c r="J398" s="3">
        <v>4</v>
      </c>
      <c r="K398" s="3">
        <v>1</v>
      </c>
      <c r="L398" s="3">
        <v>19</v>
      </c>
      <c r="M398" s="3">
        <v>0</v>
      </c>
      <c r="N398" s="3">
        <v>0</v>
      </c>
      <c r="O398" s="3">
        <v>7</v>
      </c>
      <c r="P398" s="3">
        <v>39</v>
      </c>
      <c r="Q398" s="3">
        <v>0</v>
      </c>
      <c r="R398" s="3">
        <v>2</v>
      </c>
      <c r="S398" s="3">
        <v>0</v>
      </c>
      <c r="T398" s="3">
        <v>1</v>
      </c>
      <c r="U398" s="3">
        <v>0</v>
      </c>
      <c r="V398" s="3" t="s">
        <v>2915</v>
      </c>
      <c r="W398" s="3" t="s">
        <v>1456</v>
      </c>
      <c r="X398" s="3">
        <v>130</v>
      </c>
      <c r="Y398" s="3">
        <v>68</v>
      </c>
      <c r="Z398" s="3">
        <v>0.31538461538461537</v>
      </c>
      <c r="AA398" s="3">
        <v>0.56666666666666665</v>
      </c>
      <c r="AB398" s="3">
        <v>0.88205128205128203</v>
      </c>
      <c r="AC398" s="3" t="s">
        <v>26</v>
      </c>
      <c r="AD398" s="3" t="s">
        <v>905</v>
      </c>
      <c r="AE398" s="3" t="s">
        <v>2452</v>
      </c>
      <c r="AF398" s="3">
        <v>31</v>
      </c>
      <c r="AG398" s="3">
        <v>4</v>
      </c>
      <c r="AH398" s="3" t="s">
        <v>2453</v>
      </c>
      <c r="AI398" s="3">
        <v>0</v>
      </c>
      <c r="AJ398" s="3">
        <v>267</v>
      </c>
      <c r="AK398" s="3">
        <v>10</v>
      </c>
      <c r="AL398" s="3">
        <v>18</v>
      </c>
      <c r="AM398" s="3">
        <v>777</v>
      </c>
      <c r="AN398" s="3">
        <v>120</v>
      </c>
      <c r="AO398" s="3">
        <v>2</v>
      </c>
      <c r="AP398" s="3">
        <v>0</v>
      </c>
      <c r="AQ398" s="3">
        <v>3104</v>
      </c>
    </row>
    <row r="399" spans="1:43" x14ac:dyDescent="0.25">
      <c r="A399" s="3" t="s">
        <v>1404</v>
      </c>
      <c r="B399" s="3">
        <v>2019</v>
      </c>
      <c r="C399" s="3">
        <v>1</v>
      </c>
      <c r="D399" s="3" t="s">
        <v>176</v>
      </c>
      <c r="E399" s="3" t="s">
        <v>35</v>
      </c>
      <c r="F399" s="3">
        <v>129</v>
      </c>
      <c r="G399" s="3">
        <v>200</v>
      </c>
      <c r="H399" s="3">
        <v>32</v>
      </c>
      <c r="I399" s="3">
        <v>59</v>
      </c>
      <c r="J399" s="3">
        <v>10</v>
      </c>
      <c r="K399" s="3">
        <v>0</v>
      </c>
      <c r="L399" s="3">
        <v>23</v>
      </c>
      <c r="M399" s="3">
        <v>0</v>
      </c>
      <c r="N399" s="3">
        <v>0</v>
      </c>
      <c r="O399" s="3">
        <v>38</v>
      </c>
      <c r="P399" s="3">
        <v>45</v>
      </c>
      <c r="Q399" s="3">
        <v>0</v>
      </c>
      <c r="R399" s="3">
        <v>0</v>
      </c>
      <c r="S399" s="3">
        <v>0</v>
      </c>
      <c r="T399" s="3">
        <v>0</v>
      </c>
      <c r="U399" s="3">
        <v>3</v>
      </c>
      <c r="V399" s="3" t="s">
        <v>2912</v>
      </c>
      <c r="W399" s="3" t="s">
        <v>1456</v>
      </c>
      <c r="X399" s="3">
        <v>238</v>
      </c>
      <c r="Y399" s="3">
        <v>90</v>
      </c>
      <c r="Z399" s="3">
        <v>0.40756302521008403</v>
      </c>
      <c r="AA399" s="3">
        <v>0.45</v>
      </c>
      <c r="AB399" s="3">
        <v>0.8575630252100841</v>
      </c>
      <c r="AC399" s="3" t="s">
        <v>6</v>
      </c>
      <c r="AD399" s="3" t="s">
        <v>2454</v>
      </c>
      <c r="AE399" s="3" t="s">
        <v>2455</v>
      </c>
      <c r="AF399" s="3">
        <v>31</v>
      </c>
      <c r="AG399" s="3">
        <v>5</v>
      </c>
      <c r="AH399" s="3" t="s">
        <v>2456</v>
      </c>
      <c r="AI399" s="3">
        <v>1</v>
      </c>
      <c r="AJ399" s="3">
        <v>295</v>
      </c>
      <c r="AK399" s="3">
        <v>7</v>
      </c>
      <c r="AL399" s="3">
        <v>13</v>
      </c>
      <c r="AM399" s="3">
        <v>748</v>
      </c>
      <c r="AN399" s="3">
        <v>120</v>
      </c>
      <c r="AO399" s="3">
        <v>2</v>
      </c>
      <c r="AP399" s="3">
        <v>0</v>
      </c>
      <c r="AQ399" s="3">
        <v>3105</v>
      </c>
    </row>
    <row r="400" spans="1:43" x14ac:dyDescent="0.25">
      <c r="A400" s="3" t="s">
        <v>1406</v>
      </c>
      <c r="B400" s="3">
        <v>2019</v>
      </c>
      <c r="C400" s="3">
        <v>1</v>
      </c>
      <c r="D400" s="3" t="s">
        <v>176</v>
      </c>
      <c r="E400" s="3" t="s">
        <v>35</v>
      </c>
      <c r="F400" s="3">
        <v>116</v>
      </c>
      <c r="G400" s="3">
        <v>414</v>
      </c>
      <c r="H400" s="3">
        <v>61</v>
      </c>
      <c r="I400" s="3">
        <v>118</v>
      </c>
      <c r="J400" s="3">
        <v>25</v>
      </c>
      <c r="K400" s="3">
        <v>2</v>
      </c>
      <c r="L400" s="3">
        <v>62</v>
      </c>
      <c r="M400" s="3">
        <v>2</v>
      </c>
      <c r="N400" s="3">
        <v>0</v>
      </c>
      <c r="O400" s="3">
        <v>47</v>
      </c>
      <c r="P400" s="3">
        <v>59</v>
      </c>
      <c r="Q400" s="3">
        <v>1</v>
      </c>
      <c r="R400" s="3">
        <v>2</v>
      </c>
      <c r="S400" s="3">
        <v>0</v>
      </c>
      <c r="T400" s="3">
        <v>6</v>
      </c>
      <c r="U400" s="3">
        <v>11</v>
      </c>
      <c r="V400" s="3" t="s">
        <v>2907</v>
      </c>
      <c r="W400" s="3" t="s">
        <v>1456</v>
      </c>
      <c r="X400" s="3">
        <v>469</v>
      </c>
      <c r="Y400" s="3">
        <v>174</v>
      </c>
      <c r="Z400" s="3">
        <v>0.35607675906183367</v>
      </c>
      <c r="AA400" s="3">
        <v>0.42028985507246375</v>
      </c>
      <c r="AB400" s="3">
        <v>0.77636661413429742</v>
      </c>
      <c r="AC400" s="3" t="s">
        <v>6</v>
      </c>
      <c r="AD400" s="3" t="s">
        <v>911</v>
      </c>
      <c r="AE400" s="3" t="s">
        <v>2457</v>
      </c>
      <c r="AF400" s="3">
        <v>31</v>
      </c>
      <c r="AG400" s="3">
        <v>6</v>
      </c>
      <c r="AH400" s="3" t="s">
        <v>2457</v>
      </c>
      <c r="AI400" s="3">
        <v>1</v>
      </c>
      <c r="AJ400" s="3">
        <v>285</v>
      </c>
      <c r="AK400" s="3">
        <v>9</v>
      </c>
      <c r="AL400" s="3">
        <v>15</v>
      </c>
      <c r="AM400" s="3">
        <v>754</v>
      </c>
      <c r="AN400" s="3">
        <v>123</v>
      </c>
      <c r="AO400" s="3">
        <v>2</v>
      </c>
      <c r="AP400" s="3">
        <v>0</v>
      </c>
      <c r="AQ400" s="3">
        <v>3106</v>
      </c>
    </row>
    <row r="401" spans="1:43" x14ac:dyDescent="0.25">
      <c r="A401" s="3" t="s">
        <v>1411</v>
      </c>
      <c r="B401" s="3">
        <v>2019</v>
      </c>
      <c r="C401" s="3">
        <v>1</v>
      </c>
      <c r="D401" s="3" t="s">
        <v>176</v>
      </c>
      <c r="E401" s="3" t="s">
        <v>35</v>
      </c>
      <c r="F401" s="3">
        <v>80</v>
      </c>
      <c r="G401" s="3">
        <v>274</v>
      </c>
      <c r="H401" s="3">
        <v>41</v>
      </c>
      <c r="I401" s="3">
        <v>62</v>
      </c>
      <c r="J401" s="3">
        <v>11</v>
      </c>
      <c r="K401" s="3">
        <v>1</v>
      </c>
      <c r="L401" s="3">
        <v>49</v>
      </c>
      <c r="M401" s="3">
        <v>0</v>
      </c>
      <c r="N401" s="3">
        <v>2</v>
      </c>
      <c r="O401" s="3">
        <v>16</v>
      </c>
      <c r="P401" s="3">
        <v>108</v>
      </c>
      <c r="Q401" s="3">
        <v>3</v>
      </c>
      <c r="R401" s="3">
        <v>5</v>
      </c>
      <c r="S401" s="3">
        <v>0</v>
      </c>
      <c r="T401" s="3">
        <v>2</v>
      </c>
      <c r="U401" s="3">
        <v>4</v>
      </c>
      <c r="V401" s="3" t="s">
        <v>2910</v>
      </c>
      <c r="W401" s="3" t="s">
        <v>1456</v>
      </c>
      <c r="X401" s="3">
        <v>297</v>
      </c>
      <c r="Y401" s="3">
        <v>129</v>
      </c>
      <c r="Z401" s="3">
        <v>0.27946127946127947</v>
      </c>
      <c r="AA401" s="3">
        <v>0.47080291970802918</v>
      </c>
      <c r="AB401" s="3">
        <v>0.75026419916930864</v>
      </c>
      <c r="AC401" s="3" t="s">
        <v>26</v>
      </c>
      <c r="AD401" s="3" t="s">
        <v>1862</v>
      </c>
      <c r="AE401" s="3" t="s">
        <v>2458</v>
      </c>
      <c r="AF401" s="3">
        <v>31</v>
      </c>
      <c r="AG401" s="3">
        <v>7</v>
      </c>
      <c r="AH401" s="3" t="s">
        <v>2459</v>
      </c>
      <c r="AI401" s="3">
        <v>0</v>
      </c>
      <c r="AJ401" s="3">
        <v>226</v>
      </c>
      <c r="AK401" s="3">
        <v>18</v>
      </c>
      <c r="AL401" s="3">
        <v>24</v>
      </c>
      <c r="AM401" s="3">
        <v>805</v>
      </c>
      <c r="AN401" s="3">
        <v>120</v>
      </c>
      <c r="AO401" s="3">
        <v>2</v>
      </c>
      <c r="AP401" s="3">
        <v>0</v>
      </c>
      <c r="AQ401" s="3">
        <v>3107</v>
      </c>
    </row>
    <row r="402" spans="1:43" x14ac:dyDescent="0.25">
      <c r="A402" s="3" t="s">
        <v>1405</v>
      </c>
      <c r="B402" s="3">
        <v>2019</v>
      </c>
      <c r="C402" s="3">
        <v>1</v>
      </c>
      <c r="D402" s="3" t="s">
        <v>176</v>
      </c>
      <c r="E402" s="3" t="s">
        <v>35</v>
      </c>
      <c r="F402" s="3">
        <v>127</v>
      </c>
      <c r="G402" s="3">
        <v>483</v>
      </c>
      <c r="H402" s="3">
        <v>77</v>
      </c>
      <c r="I402" s="3">
        <v>121</v>
      </c>
      <c r="J402" s="3">
        <v>26</v>
      </c>
      <c r="K402" s="3">
        <v>3</v>
      </c>
      <c r="L402" s="3">
        <v>65</v>
      </c>
      <c r="M402" s="3">
        <v>10</v>
      </c>
      <c r="N402" s="3">
        <v>5</v>
      </c>
      <c r="O402" s="3">
        <v>51</v>
      </c>
      <c r="P402" s="3">
        <v>124</v>
      </c>
      <c r="Q402" s="3">
        <v>2</v>
      </c>
      <c r="R402" s="3">
        <v>5</v>
      </c>
      <c r="S402" s="3">
        <v>1</v>
      </c>
      <c r="T402" s="3">
        <v>5</v>
      </c>
      <c r="U402" s="3">
        <v>7</v>
      </c>
      <c r="V402" s="3" t="s">
        <v>2906</v>
      </c>
      <c r="W402" s="3" t="s">
        <v>1455</v>
      </c>
      <c r="X402" s="3">
        <v>545</v>
      </c>
      <c r="Y402" s="3">
        <v>204</v>
      </c>
      <c r="Z402" s="3">
        <v>0.32477064220183488</v>
      </c>
      <c r="AA402" s="3">
        <v>0.42236024844720499</v>
      </c>
      <c r="AB402" s="3">
        <v>0.74713089064903992</v>
      </c>
      <c r="AC402" s="3" t="s">
        <v>26</v>
      </c>
      <c r="AD402" s="3" t="s">
        <v>2460</v>
      </c>
      <c r="AE402" s="3" t="s">
        <v>1236</v>
      </c>
      <c r="AF402" s="3">
        <v>31</v>
      </c>
      <c r="AG402" s="3">
        <v>8</v>
      </c>
      <c r="AH402" s="3" t="s">
        <v>1236</v>
      </c>
      <c r="AI402" s="3">
        <v>0</v>
      </c>
      <c r="AJ402" s="3">
        <v>251</v>
      </c>
      <c r="AK402" s="3">
        <v>17</v>
      </c>
      <c r="AL402" s="3">
        <v>20</v>
      </c>
      <c r="AM402" s="3">
        <v>794</v>
      </c>
      <c r="AN402" s="3">
        <v>126</v>
      </c>
      <c r="AO402" s="3">
        <v>1</v>
      </c>
      <c r="AP402" s="3">
        <v>0</v>
      </c>
      <c r="AQ402" s="3">
        <v>3108</v>
      </c>
    </row>
    <row r="403" spans="1:43" x14ac:dyDescent="0.25">
      <c r="A403" s="3" t="s">
        <v>1412</v>
      </c>
      <c r="B403" s="3">
        <v>2019</v>
      </c>
      <c r="C403" s="3">
        <v>1</v>
      </c>
      <c r="D403" s="3" t="s">
        <v>176</v>
      </c>
      <c r="E403" s="3" t="s">
        <v>35</v>
      </c>
      <c r="F403" s="3">
        <v>65</v>
      </c>
      <c r="G403" s="3">
        <v>199</v>
      </c>
      <c r="H403" s="3">
        <v>30</v>
      </c>
      <c r="I403" s="3">
        <v>49</v>
      </c>
      <c r="J403" s="3">
        <v>11</v>
      </c>
      <c r="K403" s="3">
        <v>2</v>
      </c>
      <c r="L403" s="3">
        <v>24</v>
      </c>
      <c r="M403" s="3">
        <v>7</v>
      </c>
      <c r="N403" s="3">
        <v>1</v>
      </c>
      <c r="O403" s="3">
        <v>26</v>
      </c>
      <c r="P403" s="3">
        <v>41</v>
      </c>
      <c r="Q403" s="3">
        <v>2</v>
      </c>
      <c r="R403" s="3">
        <v>4</v>
      </c>
      <c r="S403" s="3">
        <v>0</v>
      </c>
      <c r="T403" s="3">
        <v>1</v>
      </c>
      <c r="U403" s="3">
        <v>1</v>
      </c>
      <c r="V403" s="3" t="s">
        <v>2913</v>
      </c>
      <c r="W403" s="3" t="s">
        <v>1456</v>
      </c>
      <c r="X403" s="3">
        <v>230</v>
      </c>
      <c r="Y403" s="3">
        <v>79</v>
      </c>
      <c r="Z403" s="3">
        <v>0.34347826086956523</v>
      </c>
      <c r="AA403" s="3">
        <v>0.39698492462311558</v>
      </c>
      <c r="AB403" s="3">
        <v>0.74046318549268086</v>
      </c>
      <c r="AC403" s="3" t="s">
        <v>6</v>
      </c>
      <c r="AD403" s="3" t="s">
        <v>2461</v>
      </c>
      <c r="AE403" s="3" t="s">
        <v>2462</v>
      </c>
      <c r="AF403" s="3">
        <v>31</v>
      </c>
      <c r="AG403" s="3">
        <v>9</v>
      </c>
      <c r="AH403" s="3" t="s">
        <v>2462</v>
      </c>
      <c r="AI403" s="3">
        <v>1</v>
      </c>
      <c r="AJ403" s="3">
        <v>246</v>
      </c>
      <c r="AK403" s="3">
        <v>5</v>
      </c>
      <c r="AL403" s="3">
        <v>21</v>
      </c>
      <c r="AM403" s="3">
        <v>730</v>
      </c>
      <c r="AN403" s="3">
        <v>126</v>
      </c>
      <c r="AO403" s="3">
        <v>2</v>
      </c>
      <c r="AP403" s="3">
        <v>0</v>
      </c>
      <c r="AQ403" s="3">
        <v>3109</v>
      </c>
    </row>
    <row r="404" spans="1:43" x14ac:dyDescent="0.25">
      <c r="A404" s="3" t="s">
        <v>1410</v>
      </c>
      <c r="B404" s="3">
        <v>2019</v>
      </c>
      <c r="C404" s="3">
        <v>1</v>
      </c>
      <c r="D404" s="3" t="s">
        <v>176</v>
      </c>
      <c r="E404" s="3" t="s">
        <v>35</v>
      </c>
      <c r="F404" s="3">
        <v>85</v>
      </c>
      <c r="G404" s="3">
        <v>277</v>
      </c>
      <c r="H404" s="3">
        <v>28</v>
      </c>
      <c r="I404" s="3">
        <v>69</v>
      </c>
      <c r="J404" s="3">
        <v>9</v>
      </c>
      <c r="K404" s="3">
        <v>0</v>
      </c>
      <c r="L404" s="3">
        <v>45</v>
      </c>
      <c r="M404" s="3">
        <v>0</v>
      </c>
      <c r="N404" s="3">
        <v>0</v>
      </c>
      <c r="O404" s="3">
        <v>31</v>
      </c>
      <c r="P404" s="3">
        <v>53</v>
      </c>
      <c r="Q404" s="3">
        <v>1</v>
      </c>
      <c r="R404" s="3">
        <v>2</v>
      </c>
      <c r="S404" s="3">
        <v>0</v>
      </c>
      <c r="T404" s="3">
        <v>6</v>
      </c>
      <c r="U404" s="3">
        <v>10</v>
      </c>
      <c r="V404" s="3" t="s">
        <v>2908</v>
      </c>
      <c r="W404" s="3" t="s">
        <v>1458</v>
      </c>
      <c r="X404" s="3">
        <v>316</v>
      </c>
      <c r="Y404" s="3">
        <v>114</v>
      </c>
      <c r="Z404" s="3">
        <v>0.32278481012658228</v>
      </c>
      <c r="AA404" s="3">
        <v>0.41155234657039713</v>
      </c>
      <c r="AB404" s="3">
        <v>0.73433715669697941</v>
      </c>
      <c r="AC404" s="3" t="s">
        <v>6</v>
      </c>
      <c r="AD404" s="3" t="s">
        <v>1787</v>
      </c>
      <c r="AE404" s="3" t="s">
        <v>2385</v>
      </c>
      <c r="AF404" s="3">
        <v>31</v>
      </c>
      <c r="AG404" s="3">
        <v>10</v>
      </c>
      <c r="AH404" s="3" t="s">
        <v>2463</v>
      </c>
      <c r="AI404" s="3">
        <v>1</v>
      </c>
      <c r="AJ404" s="3">
        <v>249</v>
      </c>
      <c r="AK404" s="3">
        <v>12</v>
      </c>
      <c r="AL404" s="3">
        <v>21</v>
      </c>
      <c r="AM404" s="3">
        <v>767</v>
      </c>
      <c r="AN404" s="3">
        <v>120</v>
      </c>
      <c r="AO404" s="3">
        <v>0</v>
      </c>
      <c r="AP404" s="3">
        <v>0</v>
      </c>
      <c r="AQ404" s="3">
        <v>3110</v>
      </c>
    </row>
    <row r="405" spans="1:43" x14ac:dyDescent="0.25">
      <c r="A405" s="3" t="s">
        <v>1409</v>
      </c>
      <c r="B405" s="3">
        <v>2019</v>
      </c>
      <c r="C405" s="3">
        <v>1</v>
      </c>
      <c r="D405" s="3" t="s">
        <v>176</v>
      </c>
      <c r="E405" s="3" t="s">
        <v>35</v>
      </c>
      <c r="F405" s="3">
        <v>85</v>
      </c>
      <c r="G405" s="3">
        <v>271</v>
      </c>
      <c r="H405" s="3">
        <v>36</v>
      </c>
      <c r="I405" s="3">
        <v>62</v>
      </c>
      <c r="J405" s="3">
        <v>11</v>
      </c>
      <c r="K405" s="3">
        <v>3</v>
      </c>
      <c r="L405" s="3">
        <v>34</v>
      </c>
      <c r="M405" s="3">
        <v>0</v>
      </c>
      <c r="N405" s="3">
        <v>0</v>
      </c>
      <c r="O405" s="3">
        <v>31</v>
      </c>
      <c r="P405" s="3">
        <v>105</v>
      </c>
      <c r="Q405" s="3">
        <v>3</v>
      </c>
      <c r="R405" s="3">
        <v>6</v>
      </c>
      <c r="S405" s="3">
        <v>0</v>
      </c>
      <c r="T405" s="3">
        <v>2</v>
      </c>
      <c r="U405" s="3">
        <v>8</v>
      </c>
      <c r="V405" s="3" t="s">
        <v>2909</v>
      </c>
      <c r="W405" s="3" t="s">
        <v>1458</v>
      </c>
      <c r="X405" s="3">
        <v>310</v>
      </c>
      <c r="Y405" s="3">
        <v>112</v>
      </c>
      <c r="Z405" s="3">
        <v>0.3193548387096774</v>
      </c>
      <c r="AA405" s="3">
        <v>0.41328413284132842</v>
      </c>
      <c r="AB405" s="3">
        <v>0.73263897155100577</v>
      </c>
      <c r="AC405" s="3" t="s">
        <v>26</v>
      </c>
      <c r="AD405" s="3" t="s">
        <v>865</v>
      </c>
      <c r="AE405" s="3" t="s">
        <v>2464</v>
      </c>
      <c r="AF405" s="3">
        <v>31</v>
      </c>
      <c r="AG405" s="3">
        <v>11</v>
      </c>
      <c r="AH405" s="3" t="s">
        <v>2464</v>
      </c>
      <c r="AI405" s="3">
        <v>0</v>
      </c>
      <c r="AJ405" s="3">
        <v>229</v>
      </c>
      <c r="AK405" s="3">
        <v>11</v>
      </c>
      <c r="AL405" s="3">
        <v>24</v>
      </c>
      <c r="AM405" s="3">
        <v>763</v>
      </c>
      <c r="AN405" s="3">
        <v>122</v>
      </c>
      <c r="AO405" s="3">
        <v>0</v>
      </c>
      <c r="AP405" s="3">
        <v>0</v>
      </c>
      <c r="AQ405" s="3">
        <v>3111</v>
      </c>
    </row>
    <row r="406" spans="1:43" x14ac:dyDescent="0.25">
      <c r="A406" s="3" t="s">
        <v>1407</v>
      </c>
      <c r="B406" s="3">
        <v>2019</v>
      </c>
      <c r="C406" s="3">
        <v>1</v>
      </c>
      <c r="D406" s="3" t="s">
        <v>176</v>
      </c>
      <c r="E406" s="3" t="s">
        <v>35</v>
      </c>
      <c r="F406" s="3">
        <v>108</v>
      </c>
      <c r="G406" s="3">
        <v>135</v>
      </c>
      <c r="H406" s="3">
        <v>14</v>
      </c>
      <c r="I406" s="3">
        <v>35</v>
      </c>
      <c r="J406" s="3">
        <v>5</v>
      </c>
      <c r="K406" s="3">
        <v>2</v>
      </c>
      <c r="L406" s="3">
        <v>20</v>
      </c>
      <c r="M406" s="3">
        <v>0</v>
      </c>
      <c r="N406" s="3">
        <v>1</v>
      </c>
      <c r="O406" s="3">
        <v>6</v>
      </c>
      <c r="P406" s="3">
        <v>44</v>
      </c>
      <c r="Q406" s="3">
        <v>0</v>
      </c>
      <c r="R406" s="3">
        <v>1</v>
      </c>
      <c r="S406" s="3">
        <v>1</v>
      </c>
      <c r="T406" s="3">
        <v>1</v>
      </c>
      <c r="U406" s="3">
        <v>5</v>
      </c>
      <c r="V406" s="3" t="s">
        <v>2914</v>
      </c>
      <c r="W406" s="3" t="s">
        <v>1456</v>
      </c>
      <c r="X406" s="3">
        <v>144</v>
      </c>
      <c r="Y406" s="3">
        <v>59</v>
      </c>
      <c r="Z406" s="3">
        <v>0.29166666666666669</v>
      </c>
      <c r="AA406" s="3">
        <v>0.43703703703703706</v>
      </c>
      <c r="AB406" s="3">
        <v>0.72870370370370374</v>
      </c>
      <c r="AC406" s="3" t="s">
        <v>26</v>
      </c>
      <c r="AD406" s="3" t="s">
        <v>1277</v>
      </c>
      <c r="AE406" s="3" t="s">
        <v>2465</v>
      </c>
      <c r="AF406" s="3">
        <v>31</v>
      </c>
      <c r="AG406" s="3">
        <v>12</v>
      </c>
      <c r="AH406" s="3" t="s">
        <v>2466</v>
      </c>
      <c r="AI406" s="3">
        <v>0</v>
      </c>
      <c r="AJ406" s="3">
        <v>259</v>
      </c>
      <c r="AK406" s="3">
        <v>5</v>
      </c>
      <c r="AL406" s="3">
        <v>19</v>
      </c>
      <c r="AM406" s="3">
        <v>736</v>
      </c>
      <c r="AN406" s="3">
        <v>120</v>
      </c>
      <c r="AO406" s="3">
        <v>2</v>
      </c>
      <c r="AP406" s="3">
        <v>0</v>
      </c>
      <c r="AQ406" s="3">
        <v>3112</v>
      </c>
    </row>
    <row r="407" spans="1:43" x14ac:dyDescent="0.25">
      <c r="A407" s="3" t="s">
        <v>1408</v>
      </c>
      <c r="B407" s="3">
        <v>2019</v>
      </c>
      <c r="C407" s="3">
        <v>1</v>
      </c>
      <c r="D407" s="3" t="s">
        <v>176</v>
      </c>
      <c r="E407" s="3" t="s">
        <v>35</v>
      </c>
      <c r="F407" s="3">
        <v>98</v>
      </c>
      <c r="G407" s="3">
        <v>232</v>
      </c>
      <c r="H407" s="3">
        <v>31</v>
      </c>
      <c r="I407" s="3">
        <v>54</v>
      </c>
      <c r="J407" s="3">
        <v>12</v>
      </c>
      <c r="K407" s="3">
        <v>1</v>
      </c>
      <c r="L407" s="3">
        <v>32</v>
      </c>
      <c r="M407" s="3">
        <v>1</v>
      </c>
      <c r="N407" s="3">
        <v>0</v>
      </c>
      <c r="O407" s="3">
        <v>15</v>
      </c>
      <c r="P407" s="3">
        <v>43</v>
      </c>
      <c r="Q407" s="3">
        <v>2</v>
      </c>
      <c r="R407" s="3">
        <v>0</v>
      </c>
      <c r="S407" s="3">
        <v>1</v>
      </c>
      <c r="T407" s="3">
        <v>0</v>
      </c>
      <c r="U407" s="3">
        <v>5</v>
      </c>
      <c r="V407" s="3" t="s">
        <v>2911</v>
      </c>
      <c r="W407" s="3" t="s">
        <v>1455</v>
      </c>
      <c r="X407" s="3">
        <v>248</v>
      </c>
      <c r="Y407" s="3">
        <v>89</v>
      </c>
      <c r="Z407" s="3">
        <v>0.27822580645161288</v>
      </c>
      <c r="AA407" s="3">
        <v>0.38362068965517243</v>
      </c>
      <c r="AB407" s="3">
        <v>0.66184649610678536</v>
      </c>
      <c r="AC407" s="3" t="s">
        <v>1773</v>
      </c>
      <c r="AD407" s="3" t="s">
        <v>2467</v>
      </c>
      <c r="AE407" s="3" t="s">
        <v>2468</v>
      </c>
      <c r="AF407" s="3">
        <v>31</v>
      </c>
      <c r="AG407" s="3">
        <v>13</v>
      </c>
      <c r="AH407" s="3" t="s">
        <v>2468</v>
      </c>
      <c r="AI407" s="3">
        <v>0</v>
      </c>
      <c r="AJ407" s="3">
        <v>233</v>
      </c>
      <c r="AK407" s="3">
        <v>7</v>
      </c>
      <c r="AL407" s="3">
        <v>23</v>
      </c>
      <c r="AM407" s="3">
        <v>740</v>
      </c>
      <c r="AN407" s="3">
        <v>122</v>
      </c>
      <c r="AO407" s="3">
        <v>1</v>
      </c>
      <c r="AP407" s="3">
        <v>1</v>
      </c>
      <c r="AQ407" s="3">
        <v>3113</v>
      </c>
    </row>
    <row r="408" spans="1:43" x14ac:dyDescent="0.25">
      <c r="A408" s="3" t="s">
        <v>1459</v>
      </c>
      <c r="B408" s="3">
        <v>2019</v>
      </c>
      <c r="C408" s="3">
        <v>1</v>
      </c>
      <c r="D408" s="3" t="s">
        <v>151</v>
      </c>
      <c r="E408" s="3" t="s">
        <v>35</v>
      </c>
      <c r="F408" s="3">
        <v>130</v>
      </c>
      <c r="G408" s="3">
        <v>400</v>
      </c>
      <c r="H408" s="3">
        <v>65</v>
      </c>
      <c r="I408" s="3">
        <v>92</v>
      </c>
      <c r="J408" s="3">
        <v>11</v>
      </c>
      <c r="K408" s="3">
        <v>2</v>
      </c>
      <c r="L408" s="3">
        <v>27</v>
      </c>
      <c r="M408" s="3">
        <v>30</v>
      </c>
      <c r="N408" s="3">
        <v>4</v>
      </c>
      <c r="O408" s="3">
        <v>47</v>
      </c>
      <c r="P408" s="3">
        <v>86</v>
      </c>
      <c r="Q408" s="3">
        <v>0</v>
      </c>
      <c r="R408" s="3">
        <v>2</v>
      </c>
      <c r="S408" s="3">
        <v>1</v>
      </c>
      <c r="T408" s="3">
        <v>2</v>
      </c>
      <c r="U408" s="3">
        <v>1</v>
      </c>
      <c r="V408" s="3" t="s">
        <v>2921</v>
      </c>
      <c r="W408" s="3" t="s">
        <v>1456</v>
      </c>
      <c r="X408" s="3">
        <v>452</v>
      </c>
      <c r="Y408" s="3">
        <v>128</v>
      </c>
      <c r="Z408" s="3">
        <v>0.31194690265486724</v>
      </c>
      <c r="AA408" s="3">
        <v>0.32</v>
      </c>
      <c r="AB408" s="3">
        <v>0.63194690265486719</v>
      </c>
      <c r="AC408" s="3" t="s">
        <v>6</v>
      </c>
      <c r="AD408" s="3" t="s">
        <v>2469</v>
      </c>
      <c r="AE408" s="3" t="s">
        <v>2470</v>
      </c>
      <c r="AF408" s="3">
        <v>33</v>
      </c>
      <c r="AG408" s="3">
        <v>0</v>
      </c>
      <c r="AH408" s="3" t="s">
        <v>2471</v>
      </c>
      <c r="AI408" s="3">
        <v>1</v>
      </c>
      <c r="AJ408" s="3">
        <v>230</v>
      </c>
      <c r="AK408" s="3">
        <v>7</v>
      </c>
      <c r="AL408" s="3">
        <v>24</v>
      </c>
      <c r="AM408" s="3">
        <v>740</v>
      </c>
      <c r="AN408" s="3">
        <v>140</v>
      </c>
      <c r="AO408" s="3">
        <v>2</v>
      </c>
      <c r="AP408" s="3">
        <v>0</v>
      </c>
      <c r="AQ408" s="3">
        <v>3300</v>
      </c>
    </row>
    <row r="409" spans="1:43" x14ac:dyDescent="0.25">
      <c r="A409" s="3" t="s">
        <v>1466</v>
      </c>
      <c r="B409" s="3">
        <v>2019</v>
      </c>
      <c r="C409" s="3">
        <v>1</v>
      </c>
      <c r="D409" s="3" t="s">
        <v>151</v>
      </c>
      <c r="E409" s="3" t="s">
        <v>35</v>
      </c>
      <c r="F409" s="3">
        <v>144</v>
      </c>
      <c r="G409" s="3">
        <v>569</v>
      </c>
      <c r="H409" s="3">
        <v>97</v>
      </c>
      <c r="I409" s="3">
        <v>187</v>
      </c>
      <c r="J409" s="3">
        <v>36</v>
      </c>
      <c r="K409" s="3">
        <v>9</v>
      </c>
      <c r="L409" s="3">
        <v>92</v>
      </c>
      <c r="M409" s="3">
        <v>10</v>
      </c>
      <c r="N409" s="3">
        <v>2</v>
      </c>
      <c r="O409" s="3">
        <v>53</v>
      </c>
      <c r="P409" s="3">
        <v>86</v>
      </c>
      <c r="Q409" s="3">
        <v>2</v>
      </c>
      <c r="R409" s="3">
        <v>4</v>
      </c>
      <c r="S409" s="3">
        <v>0</v>
      </c>
      <c r="T409" s="3">
        <v>2</v>
      </c>
      <c r="U409" s="3">
        <v>7</v>
      </c>
      <c r="V409" s="3" t="s">
        <v>2917</v>
      </c>
      <c r="W409" s="3" t="s">
        <v>1456</v>
      </c>
      <c r="X409" s="3">
        <v>628</v>
      </c>
      <c r="Y409" s="3">
        <v>337</v>
      </c>
      <c r="Z409" s="3">
        <v>0.38853503184713378</v>
      </c>
      <c r="AA409" s="3">
        <v>0.59226713532513175</v>
      </c>
      <c r="AB409" s="3">
        <v>0.98080216717226554</v>
      </c>
      <c r="AC409" s="3" t="s">
        <v>1773</v>
      </c>
      <c r="AD409" s="3" t="s">
        <v>2472</v>
      </c>
      <c r="AE409" s="3" t="s">
        <v>1989</v>
      </c>
      <c r="AF409" s="3">
        <v>33</v>
      </c>
      <c r="AG409" s="3">
        <v>1</v>
      </c>
      <c r="AH409" s="3" t="s">
        <v>2473</v>
      </c>
      <c r="AI409" s="3">
        <v>0</v>
      </c>
      <c r="AJ409" s="3">
        <v>329</v>
      </c>
      <c r="AK409" s="3">
        <v>32</v>
      </c>
      <c r="AL409" s="3">
        <v>6</v>
      </c>
      <c r="AM409" s="3">
        <v>888</v>
      </c>
      <c r="AN409" s="3">
        <v>131</v>
      </c>
      <c r="AO409" s="3">
        <v>2</v>
      </c>
      <c r="AP409" s="3">
        <v>1</v>
      </c>
      <c r="AQ409" s="3">
        <v>3301</v>
      </c>
    </row>
    <row r="410" spans="1:43" x14ac:dyDescent="0.25">
      <c r="A410" s="3" t="s">
        <v>1461</v>
      </c>
      <c r="B410" s="3">
        <v>2019</v>
      </c>
      <c r="C410" s="3">
        <v>1</v>
      </c>
      <c r="D410" s="3" t="s">
        <v>151</v>
      </c>
      <c r="E410" s="3" t="s">
        <v>35</v>
      </c>
      <c r="F410" s="3">
        <v>89</v>
      </c>
      <c r="G410" s="3">
        <v>265</v>
      </c>
      <c r="H410" s="3">
        <v>31</v>
      </c>
      <c r="I410" s="3">
        <v>84</v>
      </c>
      <c r="J410" s="3">
        <v>18</v>
      </c>
      <c r="K410" s="3">
        <v>0</v>
      </c>
      <c r="L410" s="3">
        <v>37</v>
      </c>
      <c r="M410" s="3">
        <v>0</v>
      </c>
      <c r="N410" s="3">
        <v>0</v>
      </c>
      <c r="O410" s="3">
        <v>15</v>
      </c>
      <c r="P410" s="3">
        <v>31</v>
      </c>
      <c r="Q410" s="3">
        <v>0</v>
      </c>
      <c r="R410" s="3">
        <v>4</v>
      </c>
      <c r="S410" s="3">
        <v>0</v>
      </c>
      <c r="T410" s="3">
        <v>1</v>
      </c>
      <c r="U410" s="3">
        <v>9</v>
      </c>
      <c r="V410" s="3" t="s">
        <v>2924</v>
      </c>
      <c r="W410" s="3" t="s">
        <v>1455</v>
      </c>
      <c r="X410" s="3">
        <v>285</v>
      </c>
      <c r="Y410" s="3">
        <v>129</v>
      </c>
      <c r="Z410" s="3">
        <v>0.36140350877192984</v>
      </c>
      <c r="AA410" s="3">
        <v>0.48679245283018868</v>
      </c>
      <c r="AB410" s="3">
        <v>0.84819596160211852</v>
      </c>
      <c r="AC410" s="3" t="s">
        <v>26</v>
      </c>
      <c r="AD410" s="3" t="s">
        <v>1323</v>
      </c>
      <c r="AE410" s="3" t="s">
        <v>2474</v>
      </c>
      <c r="AF410" s="3">
        <v>33</v>
      </c>
      <c r="AG410" s="3">
        <v>2</v>
      </c>
      <c r="AH410" s="3" t="s">
        <v>2475</v>
      </c>
      <c r="AI410" s="3">
        <v>0</v>
      </c>
      <c r="AJ410" s="3">
        <v>317</v>
      </c>
      <c r="AK410" s="3">
        <v>9</v>
      </c>
      <c r="AL410" s="3">
        <v>9</v>
      </c>
      <c r="AM410" s="3">
        <v>763</v>
      </c>
      <c r="AN410" s="3">
        <v>120</v>
      </c>
      <c r="AO410" s="3">
        <v>1</v>
      </c>
      <c r="AP410" s="3">
        <v>0</v>
      </c>
      <c r="AQ410" s="3">
        <v>3302</v>
      </c>
    </row>
    <row r="411" spans="1:43" x14ac:dyDescent="0.25">
      <c r="A411" s="3" t="s">
        <v>1460</v>
      </c>
      <c r="B411" s="3">
        <v>2019</v>
      </c>
      <c r="C411" s="3">
        <v>1</v>
      </c>
      <c r="D411" s="3" t="s">
        <v>151</v>
      </c>
      <c r="E411" s="3" t="s">
        <v>35</v>
      </c>
      <c r="F411" s="3">
        <v>158</v>
      </c>
      <c r="G411" s="3">
        <v>636</v>
      </c>
      <c r="H411" s="3">
        <v>94</v>
      </c>
      <c r="I411" s="3">
        <v>171</v>
      </c>
      <c r="J411" s="3">
        <v>29</v>
      </c>
      <c r="K411" s="3">
        <v>10</v>
      </c>
      <c r="L411" s="3">
        <v>118</v>
      </c>
      <c r="M411" s="3">
        <v>5</v>
      </c>
      <c r="N411" s="3">
        <v>1</v>
      </c>
      <c r="O411" s="3">
        <v>50</v>
      </c>
      <c r="P411" s="3">
        <v>130</v>
      </c>
      <c r="Q411" s="3">
        <v>3</v>
      </c>
      <c r="R411" s="3">
        <v>3</v>
      </c>
      <c r="S411" s="3">
        <v>0</v>
      </c>
      <c r="T411" s="3">
        <v>10</v>
      </c>
      <c r="U411" s="3">
        <v>8</v>
      </c>
      <c r="V411" s="3" t="s">
        <v>2916</v>
      </c>
      <c r="W411" s="3" t="s">
        <v>1455</v>
      </c>
      <c r="X411" s="3">
        <v>699</v>
      </c>
      <c r="Y411" s="3">
        <v>325</v>
      </c>
      <c r="Z411" s="3">
        <v>0.32045779685264664</v>
      </c>
      <c r="AA411" s="3">
        <v>0.51100628930817615</v>
      </c>
      <c r="AB411" s="3">
        <v>0.83146408616082279</v>
      </c>
      <c r="AC411" s="3" t="s">
        <v>1773</v>
      </c>
      <c r="AD411" s="3" t="s">
        <v>807</v>
      </c>
      <c r="AE411" s="3" t="s">
        <v>2476</v>
      </c>
      <c r="AF411" s="3">
        <v>33</v>
      </c>
      <c r="AG411" s="3">
        <v>3</v>
      </c>
      <c r="AH411" s="3" t="s">
        <v>2476</v>
      </c>
      <c r="AI411" s="3">
        <v>0</v>
      </c>
      <c r="AJ411" s="3">
        <v>269</v>
      </c>
      <c r="AK411" s="3">
        <v>35</v>
      </c>
      <c r="AL411" s="3">
        <v>17</v>
      </c>
      <c r="AM411" s="3">
        <v>894</v>
      </c>
      <c r="AN411" s="3">
        <v>128</v>
      </c>
      <c r="AO411" s="3">
        <v>1</v>
      </c>
      <c r="AP411" s="3">
        <v>1</v>
      </c>
      <c r="AQ411" s="3">
        <v>3303</v>
      </c>
    </row>
    <row r="412" spans="1:43" x14ac:dyDescent="0.25">
      <c r="A412" s="3" t="s">
        <v>1463</v>
      </c>
      <c r="B412" s="3">
        <v>2019</v>
      </c>
      <c r="C412" s="3">
        <v>1</v>
      </c>
      <c r="D412" s="3" t="s">
        <v>151</v>
      </c>
      <c r="E412" s="3" t="s">
        <v>35</v>
      </c>
      <c r="F412" s="3">
        <v>111</v>
      </c>
      <c r="G412" s="3">
        <v>314</v>
      </c>
      <c r="H412" s="3">
        <v>46</v>
      </c>
      <c r="I412" s="3">
        <v>77</v>
      </c>
      <c r="J412" s="3">
        <v>19</v>
      </c>
      <c r="K412" s="3">
        <v>0</v>
      </c>
      <c r="L412" s="3">
        <v>47</v>
      </c>
      <c r="M412" s="3">
        <v>0</v>
      </c>
      <c r="N412" s="3">
        <v>0</v>
      </c>
      <c r="O412" s="3">
        <v>48</v>
      </c>
      <c r="P412" s="3">
        <v>79</v>
      </c>
      <c r="Q412" s="3">
        <v>10</v>
      </c>
      <c r="R412" s="3">
        <v>2</v>
      </c>
      <c r="S412" s="3">
        <v>0</v>
      </c>
      <c r="T412" s="3">
        <v>1</v>
      </c>
      <c r="U412" s="3">
        <v>11</v>
      </c>
      <c r="V412" s="3" t="s">
        <v>2923</v>
      </c>
      <c r="W412" s="3" t="s">
        <v>1458</v>
      </c>
      <c r="X412" s="3">
        <v>365</v>
      </c>
      <c r="Y412" s="3">
        <v>150</v>
      </c>
      <c r="Z412" s="3">
        <v>0.34794520547945207</v>
      </c>
      <c r="AA412" s="3">
        <v>0.47770700636942676</v>
      </c>
      <c r="AB412" s="3">
        <v>0.82565221184887883</v>
      </c>
      <c r="AC412" s="3" t="s">
        <v>26</v>
      </c>
      <c r="AD412" s="3" t="s">
        <v>2477</v>
      </c>
      <c r="AE412" s="3" t="s">
        <v>736</v>
      </c>
      <c r="AF412" s="3">
        <v>33</v>
      </c>
      <c r="AG412" s="3">
        <v>4</v>
      </c>
      <c r="AH412" s="3" t="s">
        <v>2478</v>
      </c>
      <c r="AI412" s="3">
        <v>0</v>
      </c>
      <c r="AJ412" s="3">
        <v>245</v>
      </c>
      <c r="AK412" s="3">
        <v>18</v>
      </c>
      <c r="AL412" s="3">
        <v>21</v>
      </c>
      <c r="AM412" s="3">
        <v>806</v>
      </c>
      <c r="AN412" s="3">
        <v>120</v>
      </c>
      <c r="AO412" s="3">
        <v>0</v>
      </c>
      <c r="AP412" s="3">
        <v>0</v>
      </c>
      <c r="AQ412" s="3">
        <v>3304</v>
      </c>
    </row>
    <row r="413" spans="1:43" x14ac:dyDescent="0.25">
      <c r="A413" s="3" t="s">
        <v>1470</v>
      </c>
      <c r="B413" s="3">
        <v>2019</v>
      </c>
      <c r="C413" s="3">
        <v>1</v>
      </c>
      <c r="D413" s="3" t="s">
        <v>151</v>
      </c>
      <c r="E413" s="3" t="s">
        <v>35</v>
      </c>
      <c r="F413" s="3">
        <v>152</v>
      </c>
      <c r="G413" s="3">
        <v>529</v>
      </c>
      <c r="H413" s="3">
        <v>86</v>
      </c>
      <c r="I413" s="3">
        <v>137</v>
      </c>
      <c r="J413" s="3">
        <v>26</v>
      </c>
      <c r="K413" s="3">
        <v>1</v>
      </c>
      <c r="L413" s="3">
        <v>73</v>
      </c>
      <c r="M413" s="3">
        <v>8</v>
      </c>
      <c r="N413" s="3">
        <v>1</v>
      </c>
      <c r="O413" s="3">
        <v>67</v>
      </c>
      <c r="P413" s="3">
        <v>155</v>
      </c>
      <c r="Q413" s="3">
        <v>6</v>
      </c>
      <c r="R413" s="3">
        <v>6</v>
      </c>
      <c r="S413" s="3">
        <v>0</v>
      </c>
      <c r="T413" s="3">
        <v>1</v>
      </c>
      <c r="U413" s="3">
        <v>11</v>
      </c>
      <c r="V413" s="3" t="s">
        <v>2919</v>
      </c>
      <c r="W413" s="3" t="s">
        <v>1455</v>
      </c>
      <c r="X413" s="3">
        <v>603</v>
      </c>
      <c r="Y413" s="3">
        <v>252</v>
      </c>
      <c r="Z413" s="3">
        <v>0.34825870646766172</v>
      </c>
      <c r="AA413" s="3">
        <v>0.47637051039697542</v>
      </c>
      <c r="AB413" s="3">
        <v>0.82462921686463719</v>
      </c>
      <c r="AC413" s="3" t="s">
        <v>26</v>
      </c>
      <c r="AD413" s="3" t="s">
        <v>2144</v>
      </c>
      <c r="AE413" s="3" t="s">
        <v>721</v>
      </c>
      <c r="AF413" s="3">
        <v>33</v>
      </c>
      <c r="AG413" s="3">
        <v>5</v>
      </c>
      <c r="AH413" s="3" t="s">
        <v>2479</v>
      </c>
      <c r="AI413" s="3">
        <v>0</v>
      </c>
      <c r="AJ413" s="3">
        <v>259</v>
      </c>
      <c r="AK413" s="3">
        <v>29</v>
      </c>
      <c r="AL413" s="3">
        <v>19</v>
      </c>
      <c r="AM413" s="3">
        <v>860</v>
      </c>
      <c r="AN413" s="3">
        <v>126</v>
      </c>
      <c r="AO413" s="3">
        <v>1</v>
      </c>
      <c r="AP413" s="3">
        <v>0</v>
      </c>
      <c r="AQ413" s="3">
        <v>3305</v>
      </c>
    </row>
    <row r="414" spans="1:43" x14ac:dyDescent="0.25">
      <c r="A414" s="3" t="s">
        <v>1467</v>
      </c>
      <c r="B414" s="3">
        <v>2019</v>
      </c>
      <c r="C414" s="3">
        <v>1</v>
      </c>
      <c r="D414" s="3" t="s">
        <v>151</v>
      </c>
      <c r="E414" s="3" t="s">
        <v>35</v>
      </c>
      <c r="F414" s="3">
        <v>99</v>
      </c>
      <c r="G414" s="3">
        <v>382</v>
      </c>
      <c r="H414" s="3">
        <v>48</v>
      </c>
      <c r="I414" s="3">
        <v>105</v>
      </c>
      <c r="J414" s="3">
        <v>29</v>
      </c>
      <c r="K414" s="3">
        <v>3</v>
      </c>
      <c r="L414" s="3">
        <v>57</v>
      </c>
      <c r="M414" s="3">
        <v>0</v>
      </c>
      <c r="N414" s="3">
        <v>0</v>
      </c>
      <c r="O414" s="3">
        <v>35</v>
      </c>
      <c r="P414" s="3">
        <v>87</v>
      </c>
      <c r="Q414" s="3">
        <v>3</v>
      </c>
      <c r="R414" s="3">
        <v>5</v>
      </c>
      <c r="S414" s="3">
        <v>0</v>
      </c>
      <c r="T414" s="3">
        <v>1</v>
      </c>
      <c r="U414" s="3">
        <v>9</v>
      </c>
      <c r="V414" s="3" t="s">
        <v>2922</v>
      </c>
      <c r="W414" s="3" t="s">
        <v>1456</v>
      </c>
      <c r="X414" s="3">
        <v>423</v>
      </c>
      <c r="Y414" s="3">
        <v>176</v>
      </c>
      <c r="Z414" s="3">
        <v>0.34278959810874704</v>
      </c>
      <c r="AA414" s="3">
        <v>0.4607329842931937</v>
      </c>
      <c r="AB414" s="3">
        <v>0.80352258240194074</v>
      </c>
      <c r="AC414" s="3" t="s">
        <v>6</v>
      </c>
      <c r="AD414" s="3" t="s">
        <v>795</v>
      </c>
      <c r="AE414" s="3" t="s">
        <v>1083</v>
      </c>
      <c r="AF414" s="3">
        <v>33</v>
      </c>
      <c r="AG414" s="3">
        <v>6</v>
      </c>
      <c r="AH414" s="3" t="s">
        <v>1083</v>
      </c>
      <c r="AI414" s="3">
        <v>1</v>
      </c>
      <c r="AJ414" s="3">
        <v>275</v>
      </c>
      <c r="AK414" s="3">
        <v>12</v>
      </c>
      <c r="AL414" s="3">
        <v>16</v>
      </c>
      <c r="AM414" s="3">
        <v>774</v>
      </c>
      <c r="AN414" s="3">
        <v>122</v>
      </c>
      <c r="AO414" s="3">
        <v>2</v>
      </c>
      <c r="AP414" s="3">
        <v>0</v>
      </c>
      <c r="AQ414" s="3">
        <v>3306</v>
      </c>
    </row>
    <row r="415" spans="1:43" x14ac:dyDescent="0.25">
      <c r="A415" s="3" t="s">
        <v>1457</v>
      </c>
      <c r="B415" s="3">
        <v>2019</v>
      </c>
      <c r="C415" s="3">
        <v>1</v>
      </c>
      <c r="D415" s="3" t="s">
        <v>151</v>
      </c>
      <c r="E415" s="3" t="s">
        <v>35</v>
      </c>
      <c r="F415" s="3">
        <v>63</v>
      </c>
      <c r="G415" s="3">
        <v>164</v>
      </c>
      <c r="H415" s="3">
        <v>22</v>
      </c>
      <c r="I415" s="3">
        <v>34</v>
      </c>
      <c r="J415" s="3">
        <v>8</v>
      </c>
      <c r="K415" s="3">
        <v>0</v>
      </c>
      <c r="L415" s="3">
        <v>24</v>
      </c>
      <c r="M415" s="3">
        <v>1</v>
      </c>
      <c r="N415" s="3">
        <v>0</v>
      </c>
      <c r="O415" s="3">
        <v>36</v>
      </c>
      <c r="P415" s="3">
        <v>68</v>
      </c>
      <c r="Q415" s="3">
        <v>7</v>
      </c>
      <c r="R415" s="3">
        <v>1</v>
      </c>
      <c r="S415" s="3">
        <v>0</v>
      </c>
      <c r="T415" s="3">
        <v>0</v>
      </c>
      <c r="U415" s="3">
        <v>8</v>
      </c>
      <c r="V415" s="3" t="s">
        <v>2928</v>
      </c>
      <c r="W415" s="3" t="s">
        <v>1458</v>
      </c>
      <c r="X415" s="3">
        <v>201</v>
      </c>
      <c r="Y415" s="3">
        <v>69</v>
      </c>
      <c r="Z415" s="3">
        <v>0.35323383084577115</v>
      </c>
      <c r="AA415" s="3">
        <v>0.42073170731707316</v>
      </c>
      <c r="AB415" s="3">
        <v>0.7739655381628443</v>
      </c>
      <c r="AC415" s="3" t="s">
        <v>6</v>
      </c>
      <c r="AD415" s="3" t="s">
        <v>740</v>
      </c>
      <c r="AE415" s="3" t="s">
        <v>2480</v>
      </c>
      <c r="AF415" s="3">
        <v>33</v>
      </c>
      <c r="AG415" s="3">
        <v>7</v>
      </c>
      <c r="AH415" s="3" t="s">
        <v>2481</v>
      </c>
      <c r="AI415" s="3">
        <v>1</v>
      </c>
      <c r="AJ415" s="3">
        <v>207</v>
      </c>
      <c r="AK415" s="3">
        <v>9</v>
      </c>
      <c r="AL415" s="3">
        <v>27</v>
      </c>
      <c r="AM415" s="3">
        <v>754</v>
      </c>
      <c r="AN415" s="3">
        <v>121</v>
      </c>
      <c r="AO415" s="3">
        <v>0</v>
      </c>
      <c r="AP415" s="3">
        <v>0</v>
      </c>
      <c r="AQ415" s="3">
        <v>3307</v>
      </c>
    </row>
    <row r="416" spans="1:43" x14ac:dyDescent="0.25">
      <c r="A416" s="3" t="s">
        <v>1454</v>
      </c>
      <c r="B416" s="3">
        <v>2019</v>
      </c>
      <c r="C416" s="3">
        <v>1</v>
      </c>
      <c r="D416" s="3" t="s">
        <v>151</v>
      </c>
      <c r="E416" s="3" t="s">
        <v>35</v>
      </c>
      <c r="F416" s="3">
        <v>158</v>
      </c>
      <c r="G416" s="3">
        <v>556</v>
      </c>
      <c r="H416" s="3">
        <v>79</v>
      </c>
      <c r="I416" s="3">
        <v>141</v>
      </c>
      <c r="J416" s="3">
        <v>33</v>
      </c>
      <c r="K416" s="3">
        <v>6</v>
      </c>
      <c r="L416" s="3">
        <v>82</v>
      </c>
      <c r="M416" s="3">
        <v>8</v>
      </c>
      <c r="N416" s="3">
        <v>2</v>
      </c>
      <c r="O416" s="3">
        <v>52</v>
      </c>
      <c r="P416" s="3">
        <v>113</v>
      </c>
      <c r="Q416" s="3">
        <v>2</v>
      </c>
      <c r="R416" s="3">
        <v>4</v>
      </c>
      <c r="S416" s="3">
        <v>1</v>
      </c>
      <c r="T416" s="3">
        <v>12</v>
      </c>
      <c r="U416" s="3">
        <v>15</v>
      </c>
      <c r="V416" s="3" t="s">
        <v>2918</v>
      </c>
      <c r="W416" s="3" t="s">
        <v>1455</v>
      </c>
      <c r="X416" s="3">
        <v>625</v>
      </c>
      <c r="Y416" s="3">
        <v>243</v>
      </c>
      <c r="Z416" s="3">
        <v>0.31519999999999998</v>
      </c>
      <c r="AA416" s="3">
        <v>0.43705035971223022</v>
      </c>
      <c r="AB416" s="3">
        <v>0.7522503597122302</v>
      </c>
      <c r="AC416" s="3" t="s">
        <v>26</v>
      </c>
      <c r="AD416" s="3" t="s">
        <v>911</v>
      </c>
      <c r="AE416" s="3" t="s">
        <v>2482</v>
      </c>
      <c r="AF416" s="3">
        <v>33</v>
      </c>
      <c r="AG416" s="3">
        <v>8</v>
      </c>
      <c r="AH416" s="3" t="s">
        <v>2483</v>
      </c>
      <c r="AI416" s="3">
        <v>0</v>
      </c>
      <c r="AJ416" s="3">
        <v>254</v>
      </c>
      <c r="AK416" s="3">
        <v>19</v>
      </c>
      <c r="AL416" s="3">
        <v>20</v>
      </c>
      <c r="AM416" s="3">
        <v>806</v>
      </c>
      <c r="AN416" s="3">
        <v>128</v>
      </c>
      <c r="AO416" s="3">
        <v>1</v>
      </c>
      <c r="AP416" s="3">
        <v>0</v>
      </c>
      <c r="AQ416" s="3">
        <v>3308</v>
      </c>
    </row>
    <row r="417" spans="1:43" x14ac:dyDescent="0.25">
      <c r="A417" s="3" t="s">
        <v>1462</v>
      </c>
      <c r="B417" s="3">
        <v>2019</v>
      </c>
      <c r="C417" s="3">
        <v>1</v>
      </c>
      <c r="D417" s="3" t="s">
        <v>151</v>
      </c>
      <c r="E417" s="3" t="s">
        <v>35</v>
      </c>
      <c r="F417" s="3">
        <v>137</v>
      </c>
      <c r="G417" s="3">
        <v>485</v>
      </c>
      <c r="H417" s="3">
        <v>66</v>
      </c>
      <c r="I417" s="3">
        <v>126</v>
      </c>
      <c r="J417" s="3">
        <v>25</v>
      </c>
      <c r="K417" s="3">
        <v>1</v>
      </c>
      <c r="L417" s="3">
        <v>67</v>
      </c>
      <c r="M417" s="3">
        <v>2</v>
      </c>
      <c r="N417" s="3">
        <v>1</v>
      </c>
      <c r="O417" s="3">
        <v>31</v>
      </c>
      <c r="P417" s="3">
        <v>101</v>
      </c>
      <c r="Q417" s="3">
        <v>2</v>
      </c>
      <c r="R417" s="3">
        <v>8</v>
      </c>
      <c r="S417" s="3">
        <v>0</v>
      </c>
      <c r="T417" s="3">
        <v>3</v>
      </c>
      <c r="U417" s="3">
        <v>15</v>
      </c>
      <c r="V417" s="3" t="s">
        <v>2920</v>
      </c>
      <c r="W417" s="3" t="s">
        <v>1456</v>
      </c>
      <c r="X417" s="3">
        <v>527</v>
      </c>
      <c r="Y417" s="3">
        <v>201</v>
      </c>
      <c r="Z417" s="3">
        <v>0.31309297912713474</v>
      </c>
      <c r="AA417" s="3">
        <v>0.41443298969072168</v>
      </c>
      <c r="AB417" s="3">
        <v>0.72752596881785636</v>
      </c>
      <c r="AC417" s="3" t="s">
        <v>26</v>
      </c>
      <c r="AD417" s="3" t="s">
        <v>905</v>
      </c>
      <c r="AE417" s="3" t="s">
        <v>2285</v>
      </c>
      <c r="AF417" s="3">
        <v>33</v>
      </c>
      <c r="AG417" s="3">
        <v>9</v>
      </c>
      <c r="AH417" s="3" t="s">
        <v>2484</v>
      </c>
      <c r="AI417" s="3">
        <v>0</v>
      </c>
      <c r="AJ417" s="3">
        <v>260</v>
      </c>
      <c r="AK417" s="3">
        <v>16</v>
      </c>
      <c r="AL417" s="3">
        <v>19</v>
      </c>
      <c r="AM417" s="3">
        <v>788</v>
      </c>
      <c r="AN417" s="3">
        <v>122</v>
      </c>
      <c r="AO417" s="3">
        <v>2</v>
      </c>
      <c r="AP417" s="3">
        <v>0</v>
      </c>
      <c r="AQ417" s="3">
        <v>3309</v>
      </c>
    </row>
    <row r="418" spans="1:43" x14ac:dyDescent="0.25">
      <c r="A418" s="3" t="s">
        <v>1469</v>
      </c>
      <c r="B418" s="3">
        <v>2019</v>
      </c>
      <c r="C418" s="3">
        <v>1</v>
      </c>
      <c r="D418" s="3" t="s">
        <v>151</v>
      </c>
      <c r="E418" s="3" t="s">
        <v>35</v>
      </c>
      <c r="F418" s="3">
        <v>92</v>
      </c>
      <c r="G418" s="3">
        <v>201</v>
      </c>
      <c r="H418" s="3">
        <v>25</v>
      </c>
      <c r="I418" s="3">
        <v>54</v>
      </c>
      <c r="J418" s="3">
        <v>9</v>
      </c>
      <c r="K418" s="3">
        <v>1</v>
      </c>
      <c r="L418" s="3">
        <v>24</v>
      </c>
      <c r="M418" s="3">
        <v>1</v>
      </c>
      <c r="N418" s="3">
        <v>0</v>
      </c>
      <c r="O418" s="3">
        <v>9</v>
      </c>
      <c r="P418" s="3">
        <v>24</v>
      </c>
      <c r="Q418" s="3">
        <v>0</v>
      </c>
      <c r="R418" s="3">
        <v>0</v>
      </c>
      <c r="S418" s="3">
        <v>0</v>
      </c>
      <c r="T418" s="3">
        <v>1</v>
      </c>
      <c r="U418" s="3">
        <v>6</v>
      </c>
      <c r="V418" s="3" t="s">
        <v>2927</v>
      </c>
      <c r="W418" s="3" t="s">
        <v>1455</v>
      </c>
      <c r="X418" s="3">
        <v>211</v>
      </c>
      <c r="Y418" s="3">
        <v>83</v>
      </c>
      <c r="Z418" s="3">
        <v>0.29857819905213268</v>
      </c>
      <c r="AA418" s="3">
        <v>0.41293532338308458</v>
      </c>
      <c r="AB418" s="3">
        <v>0.71151352243521726</v>
      </c>
      <c r="AC418" s="3" t="s">
        <v>1773</v>
      </c>
      <c r="AD418" s="3" t="s">
        <v>2485</v>
      </c>
      <c r="AE418" s="3" t="s">
        <v>1142</v>
      </c>
      <c r="AF418" s="3">
        <v>33</v>
      </c>
      <c r="AG418" s="3">
        <v>10</v>
      </c>
      <c r="AH418" s="3" t="s">
        <v>2486</v>
      </c>
      <c r="AI418" s="3">
        <v>0</v>
      </c>
      <c r="AJ418" s="3">
        <v>269</v>
      </c>
      <c r="AK418" s="3">
        <v>6</v>
      </c>
      <c r="AL418" s="3">
        <v>17</v>
      </c>
      <c r="AM418" s="3">
        <v>738</v>
      </c>
      <c r="AN418" s="3">
        <v>122</v>
      </c>
      <c r="AO418" s="3">
        <v>1</v>
      </c>
      <c r="AP418" s="3">
        <v>1</v>
      </c>
      <c r="AQ418" s="3">
        <v>3310</v>
      </c>
    </row>
    <row r="419" spans="1:43" x14ac:dyDescent="0.25">
      <c r="A419" s="3" t="s">
        <v>1465</v>
      </c>
      <c r="B419" s="3">
        <v>2019</v>
      </c>
      <c r="C419" s="3">
        <v>1</v>
      </c>
      <c r="D419" s="3" t="s">
        <v>151</v>
      </c>
      <c r="E419" s="3" t="s">
        <v>35</v>
      </c>
      <c r="F419" s="3">
        <v>91</v>
      </c>
      <c r="G419" s="3">
        <v>212</v>
      </c>
      <c r="H419" s="3">
        <v>38</v>
      </c>
      <c r="I419" s="3">
        <v>53</v>
      </c>
      <c r="J419" s="3">
        <v>12</v>
      </c>
      <c r="K419" s="3">
        <v>2</v>
      </c>
      <c r="L419" s="3">
        <v>17</v>
      </c>
      <c r="M419" s="3">
        <v>17</v>
      </c>
      <c r="N419" s="3">
        <v>0</v>
      </c>
      <c r="O419" s="3">
        <v>14</v>
      </c>
      <c r="P419" s="3">
        <v>44</v>
      </c>
      <c r="Q419" s="3">
        <v>0</v>
      </c>
      <c r="R419" s="3">
        <v>22</v>
      </c>
      <c r="S419" s="3">
        <v>1</v>
      </c>
      <c r="T419" s="3">
        <v>1</v>
      </c>
      <c r="U419" s="3">
        <v>1</v>
      </c>
      <c r="V419" s="3" t="s">
        <v>2925</v>
      </c>
      <c r="W419" s="3" t="s">
        <v>1456</v>
      </c>
      <c r="X419" s="3">
        <v>250</v>
      </c>
      <c r="Y419" s="3">
        <v>72</v>
      </c>
      <c r="Z419" s="3">
        <v>0.35599999999999998</v>
      </c>
      <c r="AA419" s="3">
        <v>0.33962264150943394</v>
      </c>
      <c r="AB419" s="3">
        <v>0.69562264150943398</v>
      </c>
      <c r="AC419" s="3" t="s">
        <v>26</v>
      </c>
      <c r="AD419" s="3" t="s">
        <v>1954</v>
      </c>
      <c r="AE419" s="3" t="s">
        <v>2487</v>
      </c>
      <c r="AF419" s="3">
        <v>33</v>
      </c>
      <c r="AG419" s="3">
        <v>11</v>
      </c>
      <c r="AH419" s="3" t="s">
        <v>2487</v>
      </c>
      <c r="AI419" s="3">
        <v>0</v>
      </c>
      <c r="AJ419" s="3">
        <v>250</v>
      </c>
      <c r="AK419" s="3">
        <v>1</v>
      </c>
      <c r="AL419" s="3">
        <v>21</v>
      </c>
      <c r="AM419" s="3">
        <v>710</v>
      </c>
      <c r="AN419" s="3">
        <v>134</v>
      </c>
      <c r="AO419" s="3">
        <v>2</v>
      </c>
      <c r="AP419" s="3">
        <v>0</v>
      </c>
      <c r="AQ419" s="3">
        <v>3311</v>
      </c>
    </row>
    <row r="420" spans="1:43" x14ac:dyDescent="0.25">
      <c r="A420" s="3" t="s">
        <v>1464</v>
      </c>
      <c r="B420" s="3">
        <v>2019</v>
      </c>
      <c r="C420" s="3">
        <v>1</v>
      </c>
      <c r="D420" s="3" t="s">
        <v>151</v>
      </c>
      <c r="E420" s="3" t="s">
        <v>35</v>
      </c>
      <c r="F420" s="3">
        <v>78</v>
      </c>
      <c r="G420" s="3">
        <v>187</v>
      </c>
      <c r="H420" s="3">
        <v>26</v>
      </c>
      <c r="I420" s="3">
        <v>36</v>
      </c>
      <c r="J420" s="3">
        <v>8</v>
      </c>
      <c r="K420" s="3">
        <v>2</v>
      </c>
      <c r="L420" s="3">
        <v>30</v>
      </c>
      <c r="M420" s="3">
        <v>1</v>
      </c>
      <c r="N420" s="3">
        <v>0</v>
      </c>
      <c r="O420" s="3">
        <v>32</v>
      </c>
      <c r="P420" s="3">
        <v>55</v>
      </c>
      <c r="Q420" s="3">
        <v>1</v>
      </c>
      <c r="R420" s="3">
        <v>5</v>
      </c>
      <c r="S420" s="3">
        <v>0</v>
      </c>
      <c r="T420" s="3">
        <v>2</v>
      </c>
      <c r="U420" s="3">
        <v>4</v>
      </c>
      <c r="V420" s="3" t="s">
        <v>2926</v>
      </c>
      <c r="W420" s="3" t="s">
        <v>1455</v>
      </c>
      <c r="X420" s="3">
        <v>226</v>
      </c>
      <c r="Y420" s="3">
        <v>66</v>
      </c>
      <c r="Z420" s="3">
        <v>0.32300884955752213</v>
      </c>
      <c r="AA420" s="3">
        <v>0.35294117647058826</v>
      </c>
      <c r="AB420" s="3">
        <v>0.67595002602811038</v>
      </c>
      <c r="AC420" s="3" t="s">
        <v>6</v>
      </c>
      <c r="AD420" s="3" t="s">
        <v>1089</v>
      </c>
      <c r="AE420" s="3" t="s">
        <v>2488</v>
      </c>
      <c r="AF420" s="3">
        <v>33</v>
      </c>
      <c r="AG420" s="3">
        <v>12</v>
      </c>
      <c r="AH420" s="3" t="s">
        <v>2489</v>
      </c>
      <c r="AI420" s="3">
        <v>1</v>
      </c>
      <c r="AJ420" s="3">
        <v>193</v>
      </c>
      <c r="AK420" s="3">
        <v>6</v>
      </c>
      <c r="AL420" s="3">
        <v>28</v>
      </c>
      <c r="AM420" s="3">
        <v>735</v>
      </c>
      <c r="AN420" s="3">
        <v>122</v>
      </c>
      <c r="AO420" s="3">
        <v>1</v>
      </c>
      <c r="AP420" s="3">
        <v>0</v>
      </c>
      <c r="AQ420" s="3">
        <v>3312</v>
      </c>
    </row>
    <row r="421" spans="1:43" x14ac:dyDescent="0.25">
      <c r="A421" s="3" t="s">
        <v>1468</v>
      </c>
      <c r="B421" s="3">
        <v>2019</v>
      </c>
      <c r="C421" s="3">
        <v>1</v>
      </c>
      <c r="D421" s="3" t="s">
        <v>151</v>
      </c>
      <c r="E421" s="3" t="s">
        <v>35</v>
      </c>
      <c r="F421" s="3">
        <v>41</v>
      </c>
      <c r="G421" s="3">
        <v>138</v>
      </c>
      <c r="H421" s="3">
        <v>17</v>
      </c>
      <c r="I421" s="3">
        <v>30</v>
      </c>
      <c r="J421" s="3">
        <v>7</v>
      </c>
      <c r="K421" s="3">
        <v>0</v>
      </c>
      <c r="L421" s="3">
        <v>16</v>
      </c>
      <c r="M421" s="3">
        <v>4</v>
      </c>
      <c r="N421" s="3">
        <v>2</v>
      </c>
      <c r="O421" s="3">
        <v>18</v>
      </c>
      <c r="P421" s="3">
        <v>41</v>
      </c>
      <c r="Q421" s="3">
        <v>0</v>
      </c>
      <c r="R421" s="3">
        <v>1</v>
      </c>
      <c r="S421" s="3">
        <v>0</v>
      </c>
      <c r="T421" s="3">
        <v>0</v>
      </c>
      <c r="U421" s="3">
        <v>3</v>
      </c>
      <c r="V421" s="3" t="s">
        <v>2929</v>
      </c>
      <c r="W421" s="3" t="s">
        <v>1456</v>
      </c>
      <c r="X421" s="3">
        <v>157</v>
      </c>
      <c r="Y421" s="3">
        <v>43</v>
      </c>
      <c r="Z421" s="3">
        <v>0.31210191082802546</v>
      </c>
      <c r="AA421" s="3">
        <v>0.31159420289855072</v>
      </c>
      <c r="AB421" s="3">
        <v>0.62369611372657618</v>
      </c>
      <c r="AC421" s="3" t="s">
        <v>6</v>
      </c>
      <c r="AD421" s="3" t="s">
        <v>771</v>
      </c>
      <c r="AE421" s="3" t="s">
        <v>2176</v>
      </c>
      <c r="AF421" s="3">
        <v>33</v>
      </c>
      <c r="AG421" s="3">
        <v>13</v>
      </c>
      <c r="AH421" s="3" t="s">
        <v>2490</v>
      </c>
      <c r="AI421" s="3">
        <v>1</v>
      </c>
      <c r="AJ421" s="3">
        <v>217</v>
      </c>
      <c r="AK421" s="3">
        <v>2</v>
      </c>
      <c r="AL421" s="3">
        <v>25</v>
      </c>
      <c r="AM421" s="3">
        <v>715</v>
      </c>
      <c r="AN421" s="3">
        <v>122</v>
      </c>
      <c r="AO421" s="3">
        <v>2</v>
      </c>
      <c r="AP421" s="3">
        <v>0</v>
      </c>
      <c r="AQ421" s="3">
        <v>3313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/>
  </sheetViews>
  <sheetFormatPr defaultRowHeight="15" x14ac:dyDescent="0.25"/>
  <cols>
    <col min="1" max="1" width="5.140625" bestFit="1" customWidth="1"/>
    <col min="2" max="2" width="5" bestFit="1" customWidth="1"/>
    <col min="3" max="3" width="5.140625" bestFit="1" customWidth="1"/>
    <col min="4" max="4" width="6.5703125" bestFit="1" customWidth="1"/>
    <col min="5" max="5" width="5.140625" bestFit="1" customWidth="1"/>
  </cols>
  <sheetData>
    <row r="1" spans="1:3" x14ac:dyDescent="0.25">
      <c r="A1" s="2" t="s">
        <v>728</v>
      </c>
      <c r="B1" s="2" t="s">
        <v>2975</v>
      </c>
      <c r="C1" s="1" t="s">
        <v>2976</v>
      </c>
    </row>
    <row r="2" spans="1:3" x14ac:dyDescent="0.25">
      <c r="A2" s="2">
        <v>31</v>
      </c>
      <c r="B2" s="2">
        <v>4.3099999999999996</v>
      </c>
      <c r="C2" s="2" t="s">
        <v>665</v>
      </c>
    </row>
    <row r="3" spans="1:3" x14ac:dyDescent="0.25">
      <c r="A3" s="2">
        <v>32</v>
      </c>
      <c r="B3" s="2">
        <v>4.9400000000000004</v>
      </c>
      <c r="C3" s="2" t="s">
        <v>667</v>
      </c>
    </row>
    <row r="4" spans="1:3" x14ac:dyDescent="0.25">
      <c r="A4" s="2">
        <v>33</v>
      </c>
      <c r="B4" s="2">
        <v>3.67</v>
      </c>
      <c r="C4" s="2" t="s">
        <v>668</v>
      </c>
    </row>
    <row r="5" spans="1:3" x14ac:dyDescent="0.25">
      <c r="A5" s="2">
        <v>34</v>
      </c>
      <c r="B5" s="2">
        <v>3.52</v>
      </c>
      <c r="C5" s="2" t="s">
        <v>669</v>
      </c>
    </row>
    <row r="6" spans="1:3" x14ac:dyDescent="0.25">
      <c r="A6" s="2">
        <v>35</v>
      </c>
      <c r="B6" s="2">
        <v>4.3099999999999996</v>
      </c>
      <c r="C6" s="2" t="s">
        <v>670</v>
      </c>
    </row>
    <row r="7" spans="1:3" x14ac:dyDescent="0.25">
      <c r="A7" s="2">
        <v>36</v>
      </c>
      <c r="B7" s="2">
        <v>3.68</v>
      </c>
      <c r="C7" s="2" t="s">
        <v>671</v>
      </c>
    </row>
    <row r="8" spans="1:3" x14ac:dyDescent="0.25">
      <c r="A8" s="2">
        <v>37</v>
      </c>
      <c r="B8" s="2">
        <v>3.51</v>
      </c>
      <c r="C8" s="2" t="s">
        <v>672</v>
      </c>
    </row>
    <row r="9" spans="1:3" x14ac:dyDescent="0.25">
      <c r="A9" s="2">
        <v>38</v>
      </c>
      <c r="B9" s="2">
        <v>4.25</v>
      </c>
      <c r="C9" s="2" t="s">
        <v>673</v>
      </c>
    </row>
    <row r="10" spans="1:3" x14ac:dyDescent="0.25">
      <c r="A10" s="2">
        <v>39</v>
      </c>
      <c r="B10" s="2">
        <v>4.17</v>
      </c>
      <c r="C10" s="2" t="s">
        <v>674</v>
      </c>
    </row>
    <row r="11" spans="1:3" x14ac:dyDescent="0.25">
      <c r="A11" s="2">
        <v>40</v>
      </c>
      <c r="B11" s="2">
        <v>4.38</v>
      </c>
      <c r="C11" s="2" t="s">
        <v>675</v>
      </c>
    </row>
    <row r="12" spans="1:3" x14ac:dyDescent="0.25">
      <c r="A12" s="2">
        <v>41</v>
      </c>
      <c r="B12" s="2">
        <v>4.3099999999999996</v>
      </c>
      <c r="C12" s="2" t="s">
        <v>676</v>
      </c>
    </row>
    <row r="13" spans="1:3" x14ac:dyDescent="0.25">
      <c r="A13" s="2">
        <v>42</v>
      </c>
      <c r="B13" s="2">
        <v>4.03</v>
      </c>
      <c r="C13" s="2" t="s">
        <v>677</v>
      </c>
    </row>
    <row r="14" spans="1:3" x14ac:dyDescent="0.25">
      <c r="A14" s="2">
        <v>43</v>
      </c>
      <c r="B14" s="2">
        <v>3.5</v>
      </c>
      <c r="C14" s="2" t="s">
        <v>678</v>
      </c>
    </row>
    <row r="15" spans="1:3" x14ac:dyDescent="0.25">
      <c r="A15" s="2">
        <v>44</v>
      </c>
      <c r="B15" s="2">
        <v>4.1900000000000004</v>
      </c>
      <c r="C15" s="2" t="s">
        <v>679</v>
      </c>
    </row>
    <row r="16" spans="1:3" x14ac:dyDescent="0.25">
      <c r="A16" s="2">
        <v>45</v>
      </c>
      <c r="B16" s="2">
        <v>4.3499999999999996</v>
      </c>
      <c r="C16" s="2" t="s">
        <v>680</v>
      </c>
    </row>
    <row r="17" spans="1:3" x14ac:dyDescent="0.25">
      <c r="A17" s="2">
        <v>46</v>
      </c>
      <c r="B17" s="2">
        <v>3.8</v>
      </c>
      <c r="C17" s="2" t="s">
        <v>681</v>
      </c>
    </row>
    <row r="18" spans="1:3" x14ac:dyDescent="0.25">
      <c r="A18" s="2">
        <v>47</v>
      </c>
      <c r="B18" s="2">
        <v>4.2699999999999996</v>
      </c>
      <c r="C18" s="2" t="s">
        <v>682</v>
      </c>
    </row>
    <row r="19" spans="1:3" x14ac:dyDescent="0.25">
      <c r="A19" s="2">
        <v>48</v>
      </c>
      <c r="B19" s="2">
        <v>3.95</v>
      </c>
      <c r="C19" s="2" t="s">
        <v>683</v>
      </c>
    </row>
    <row r="20" spans="1:3" x14ac:dyDescent="0.25">
      <c r="A20" s="2">
        <v>49</v>
      </c>
      <c r="B20" s="2">
        <v>3.98</v>
      </c>
      <c r="C20" s="2" t="s">
        <v>684</v>
      </c>
    </row>
    <row r="21" spans="1:3" x14ac:dyDescent="0.25">
      <c r="A21" s="2">
        <v>50</v>
      </c>
      <c r="B21" s="2">
        <v>4.01</v>
      </c>
      <c r="C21" s="2" t="s">
        <v>685</v>
      </c>
    </row>
    <row r="22" spans="1:3" x14ac:dyDescent="0.25">
      <c r="A22" s="2">
        <v>51</v>
      </c>
      <c r="B22" s="2">
        <v>3.58</v>
      </c>
      <c r="C22" s="2" t="s">
        <v>686</v>
      </c>
    </row>
    <row r="23" spans="1:3" x14ac:dyDescent="0.25">
      <c r="A23" s="2">
        <v>52</v>
      </c>
      <c r="B23" s="2">
        <v>3.23</v>
      </c>
      <c r="C23" s="2" t="s">
        <v>687</v>
      </c>
    </row>
    <row r="24" spans="1:3" x14ac:dyDescent="0.25">
      <c r="A24" s="2">
        <v>53</v>
      </c>
      <c r="B24" s="2">
        <v>3.72</v>
      </c>
      <c r="C24" s="2" t="s">
        <v>688</v>
      </c>
    </row>
    <row r="25" spans="1:3" x14ac:dyDescent="0.25">
      <c r="A25" s="2">
        <v>54</v>
      </c>
      <c r="B25" s="2">
        <v>4.01</v>
      </c>
      <c r="C25" s="2" t="s">
        <v>689</v>
      </c>
    </row>
    <row r="26" spans="1:3" x14ac:dyDescent="0.25">
      <c r="A26" s="2">
        <v>55</v>
      </c>
      <c r="B26" s="2">
        <v>4.5999999999999996</v>
      </c>
      <c r="C26" s="2" t="s">
        <v>690</v>
      </c>
    </row>
    <row r="27" spans="1:3" x14ac:dyDescent="0.25">
      <c r="A27" s="2">
        <v>56</v>
      </c>
      <c r="B27" s="2">
        <v>4.88</v>
      </c>
      <c r="C27" s="2" t="s">
        <v>691</v>
      </c>
    </row>
    <row r="28" spans="1:3" x14ac:dyDescent="0.25">
      <c r="A28" s="2">
        <v>57</v>
      </c>
      <c r="B28" s="2">
        <v>5.0599999999999996</v>
      </c>
      <c r="C28" s="2" t="s">
        <v>28</v>
      </c>
    </row>
    <row r="29" spans="1:3" x14ac:dyDescent="0.25">
      <c r="A29" s="2">
        <v>58</v>
      </c>
      <c r="B29" s="2">
        <v>3.2</v>
      </c>
      <c r="C29" s="2" t="s">
        <v>692</v>
      </c>
    </row>
    <row r="30" spans="1:3" x14ac:dyDescent="0.25">
      <c r="A30" s="2">
        <v>59</v>
      </c>
      <c r="B30" s="2">
        <v>4.08</v>
      </c>
      <c r="C30" s="2" t="s">
        <v>693</v>
      </c>
    </row>
    <row r="31" spans="1:3" x14ac:dyDescent="0.25">
      <c r="A31" s="2">
        <v>60</v>
      </c>
      <c r="B31" s="2">
        <v>5.18</v>
      </c>
      <c r="C31" s="2" t="s">
        <v>694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7 3 c c d a 3 9 - b 3 4 b - 4 b 9 0 - 8 a 9 4 - 8 1 5 2 3 7 7 e 4 4 b d "   s q m i d = " b f 0 0 8 a a 2 - e d 4 d - 4 1 5 e - 9 2 b 9 - 9 f 8 4 d b 8 d b 4 1 2 "   x m l n s = " h t t p : / / s c h e m a s . m i c r o s o f t . c o m / D a t a M a s h u p " > A A A A A A o T A A B Q S w M E F A A C A A g A g L A j U Z E / 1 j y r A A A A + g A A A B I A H A B D b 2 5 m a W c v U G F j a 2 F n Z S 5 4 b W w g o h g A K K A U A A A A A A A A A A A A A A A A A A A A A A A A A A A A h Y 9 N D o I w F I S v Q r r n t Z S A P 3 m U h V t J T I j G L S k V G q E Y K J a 7 u f B I X k E T x b h z N z O Z L 5 l 5 3 O 6 Y T m 3 j X V U / 6 M 4 k J A B G P G V k V 2 p T J W S 0 J 3 9 J U o G 7 Q p 6 L S n m v s h n W 0 6 A T U l t 7 W V P q n A M X Q t d X l D M W 0 G O 2 z W W t 2 s L X Z r C F k Y p 8 q f I / R Q Q e 3 m M E h 5 h D x D m H B Q u Q z j F m 2 s w 6 g A h C v o q B I f 2 J c T M 2 d u y V U M b f 5 0 h n i / T z Q z w B U E s D B B Q A A g A I A I C w I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s C N R w G 5 J m / 0 P A A B 4 T Q A A E w A c A E Z v c m 1 1 b G F z L 1 N l Y 3 R p b 2 4 x L m 0 g o h g A K K A U A A A A A A A A A A A A A A A A A A A A A A A A A A A A 7 R x / b 9 p K 8 v 9 I / Q 6 W T 6 r s x H F t Q 2 j y r l Q C Q h J e 0 s C D X H v 3 K I o M 2 T R W w e Z s 0 z Z C + e 4 3 u + s f a 3 s M J u 3 r 3 b 2 7 S D U w u z s z u z s z O z s z b k B m o e O 5 0 o h / m n 9 9 s f d i L 3 i w f X I n D Z x w 9 u C 4 n 6 S m N C f h i z 0 J / k b e y p 8 R g H S C L / q p N 1 s t i B s q Z 8 6 c 6 B 3 P D e F H o C z t 8 E F 6 K c n x e H 0 W f J F V b X x K 5 s 7 C C Y n f l D V Z k z r e f L V w g 2 b N 0 K S u O / P u o G v T t I 4 s T f p t 5 Y V k F D 7 O S T P 9 q l 9 7 L p m o G m f k L / L A 9 x b Q d i d d E P u O + I E M X N 3 Y U + g Y t U R w h f O s S e M I 3 p r P R z N 7 b v t B M / R X I s r O g + 1 + A o w 3 j 0 u S o r v x b T e 4 9 / w F 5 5 g 2 B g p C X 1 u v 5 e X c f i R + 7 x T m F 0 I / K S T f w i d N W s u P x O b g n h s 2 6 j p F w u B B 6 L h h E R w S e 4 F g m X 9 C g B + K w 6 + K o H M E N C r C O k i / 0 U U f A b 4 v w n o D b x U G R f h F E d Q d I t 0 Q W L u N k E b Y a b f 6 y 2 V h a b r D V g x z V 4 s p 8 T m b D G l u E Q c I P + 1 B o V / 7 E q F 9 h g w + P y v C k P m N L g o k R m c F 0 H n v N M v K U y q 0 o H y g U y C H Q + + r o A Q j M g e d p j A l J 9 i a R O z Z g 6 S M u U x O Y I h l m C d q i r J 1 d w e d O 6 s g 9 B Y p R o B y D V D y R D V J X o b O X Y x 5 H G v B 5 O W Y C / J E f b H n u C h 6 0 e K E l A 5 o 2 o 2 3 b D / e w E j U 9 C w T P s 9 9 b 7 U s z J x B E 6 1 P d I k u 5 F o G 5 Y / Z v I 0 X l I 5 K V 5 T z Z Q K 6 H I G E 7 J A s v C 8 A 7 Y c P x I / t W H 7 l I 7 A S o d M 4 6 R w V q 8 z I 0 E 3 D y U S I N O W b 2 n w b e k v l m z b z 5 p q r e T 5 Y I c 1 x 7 8 i 3 M z B N q i A i 3 W 9 L 2 6 V r T k c m J D m U f Y / 2 N W I K t p M v E + / H G 6 / t B Y l n Y 6 2 N p z F 0 m a i Z f c 2 Q E f d 1 C T S n d u i T I J Q W J L S l c S 8 Y 2 D 5 g B C H 6 b U X 8 R 2 a J N S a f T b n l P l J F y X U Z k n + u H M D G j X Z G b A A 9 3 e Q / B D k s L q C X + 4 O R X A X 9 D W j n T v h d w F 6 v g v m a G b C d c D O R A P x 9 + q m f k m B G X H r M / o B 1 u r f n Q Z Z Y I n l A 0 P g x E y o S Y b p 6 x i w E t w 1 Z 0 x B q k S i O P D 8 s m k Q A x n Z h v a Z a I z n 3 f J G a 7 m o + l 0 D R 3 O J i E W C C 9 6 J G I i J w S Z a h d O b 4 I N F Z I g x 2 r W R Z 0 N y 8 c e 3 R 1 c r Y V g Z J D G w e P + g k H 6 K l C 6 1 J p g r q h + D N L B n T D M y Q x g 7 a H 2 t P R 2 f X i D F d R y d D E 4 6 7 a 3 n C z U l q T O g g N o m x d L Z y m W / K R K P t 8 D 0 B j V z L M v l G F n D W + C A Q i 9 X c p i Z K l n + R Z U F K Z P l J l g B x G A t M b g 2 U U L I D y X Y f N a b p 8 J 2 e r x q o J X z l P o M W 6 V H c L x X 0 p I s q N d / + N 0 r j z 5 N I Y W v Z l L 9 z c 0 U n Q d j i D V 6 D s v y R G 5 0 u X 8 E t + Q N V q Y p 7 8 u N c l J / s p v w E V 4 W S i M U Q I Y f K a G R F R 6 E N C u Q H V Q x p u k W J S M Z 7 z u 5 c d S 2 v 1 Z p Z F z y p a L x I 3 o e 7 M 7 m v Z s X f E Z / 6 + l S l H C J s + j W 4 X + T u V 8 9 x E 7 P D 3 f Y n L Z 5 d C p F j k K z R E Z e w Y f o V u Q 9 b b u i o J a R M l F a B o Z R I Z + 4 F W a o R J E e 0 v w J O E H c 2 7 r 1 B T o o 8 g s g k V C T h x s 6 v v 7 x F T 6 G F W 5 E H O 0 Z N l j 2 P h B 2 / I R W Y B L r 3 9 m f S G 8 R K D t Z + n K d H L 2 O p 8 R / z C / W E G 3 3 T M I z d r n 2 l H E c c U G + s e O 1 J h b Z w z 0 t m 0 E B E + F g t 3 J A K h o c 3 F A 1 P I m 1 P m R t F H o + o E t H S f a 9 C 0 j i G W Z y N s N L l p 3 f C v x C w 4 Z h a M a K n 7 I R E X J k b E m U 4 m U 1 2 M r F p W 0 w d l y j r R F c j o 5 B 6 A T u E r x K / I z n D 8 0 G S R F b z D W I s Q g C n U Q s R e I E A h x h S b D S P q x S g l w h Q C N U I 0 A 8 Y U I j + C F A 8 U p S J K o n z 6 m O d M b w X 2 G y 7 G B B b q i S g V m D g P b r a G F s s o l d Y 7 x E G R G B X 2 L L m Y K k E l q t K P g a 1 S W X Y z C O x L K q T V v 2 Y y 7 m 9 G W M / I N 5 y T r I w m Q P x 0 y d / + E R 9 d z h 7 6 B E Q U 4 A p u u C m M H + a w u m P K 5 t / D x 9 8 y u 9 T p U 4 J Y 2 J U z d x y J i V c y B 8 u 0 g N J G b f b k 4 P x x U R 9 p c R H z 6 u a i l K w c A p Z J g D / 5 U k S F R z 1 J x m 8 + y c o 5 p P t m C 2 K 2 V t + S l D H S M f n k x L 5 K P N N s p Q 1 w S X n X 2 I I 8 0 4 4 S D e r C U j S e 1 f 3 J C U D A u B P H U Y 8 / R p R S g 8 1 c K y D G 6 / r 3 i k Y d S 1 W p h J R M b D 1 j k 8 2 i R K l Y i c 4 L T T E B f N 2 P 4 U P y j g W y Y n 6 p t n g X g t r b 4 W 8 j c n u B I 7 T l 7 I u v 0 y 7 c 5 e G d W U H m o B J O 8 Z F r o L E G X T 5 R o 7 7 m f j v 7 e Q 2 d e U E o f 4 O t n t t W h q P O u l D b w X r Z Z 6 Y e m 1 f i m C w d s q h p T e O T / b H V C / g z v A U s z K r b a X O a I e 2 O x M W a 8 z V d N I E Q 8 o W x + Q T B / d i j + H 1 C b s Q d X 1 b a q b 7 O K t p / E i C P Z O g I 7 I a N W w 5 U m z R O o y W S V Q + M / F D Q 6 + / P m 7 s R 8 C B 9 5 X 4 y v j y Z K J Z q n Q g m a Z u n N T 3 K Y D 9 M v R a i R 2 o b 9 + V G l 2 Y I f l U x o u h G 8 Y J w k l N l Q 4 l 4 P P I e F 3 G 5 7 F u W r W U z 9 q J f t z A + T z a z m e d 8 n k G E r i B 0 d q R V c a p q V v H D a y V r 2 h D b 7 w + T j k 9 1 m s m z m l j O 6 d H l N O r z s r / Q l B G l U P T 0 o / M o 0 i M g a B V 0 1 + f q N K + p N B b h y C U X G W t V 7 X o j q H i T L 3 e z l S D b f M P Y G q 4 i a n M h c T c f O + J O M 9 c d p C 5 H V d I c Z m R c i / A G K K z o z N g Z n b y p m m + 5 h P g d s f + p q z r d U 2 S 6 s f S w R h O r Y l 0 a B 4 9 q d H c j k r y b m b J G Z 7 l n B v o z + Q x O Q r Z I T H Z h 8 v i Q c R Q I S K X E M h k + 5 l L 8 O x c P x u 9 J d N v 1 Y V M f + P I M M w / Z a p / 6 v j h w z + I 7 R e z v a z p H S z e Q 0 n b q f 1 Y 0 t I B M Q v 9 R 5 w a S G Z I 8 K a O E x Y H 3 R G 7 j E X W V M I i a 0 N Z Z C 1 l L L J G n E U + D m N R d H y L L Z E X X G w 4 d 7 4 Q t 9 D y l T i f H p A y i 4 c S + N R O b 1 0 J k s j j L k 5 h u i r y c g + G Y n 7 O H a d s i 0 9 C 3 8 P E Z u q T + x w 8 G z z I y G w + x d M 7 3 V V 3 5 c 4 v H 3 1 n S h 5 J 7 X A B S n n v E P + j Z Z i 1 W 9 8 D D 9 m / / W L q 9 S 0 q 3 X h O 7 U 7 q u U Z B I T q t R H c j x f Y C F r P q 3 8 c N / G M 9 5 q T N p v y L Q u d 9 u 6 S 5 w 0 C 9 4 W t w 2 r + + k T o X r e v z r j w B 7 w l O 2 d 3 N S O L 9 / g w 7 s n U a x T I b F 5 b G n g e 5 X l l x g k v J 3 H H p P U M x j M P a m V r o M b B B C j L t O T q / A o v k c Q M G y m z X 9 z 1 / M A s V 4 x D O n K R P G h r Y M S Z Y C B S g M 0 G Y x 9 h F O U x 4 C g U W q O 0 o 5 j T S b E b p q r N b m c s v a B W 2 M r 7 E l R a C 0 K R I z A h z I J L A X y R a X t w a q p S t 1 s 0 V a G T n 4 h q e r W E P n u 0 W h 7 T g e d W i z 3 c 9 + u z 0 a J 9 O n 7 a 2 + y P 6 / Q p Y k i / 6 f 4 P n 9 T + u W c 8 r N u q a Q e i o 0 + 4 N P P u t S 3 g O L i j + Q Y 9 C R q e 0 z 0 2 b 9 r n s 0 O e o S 5 8 f W h T z 6 I q 2 0 t Q u 9 O k P G W b 2 v f t 3 m D t M H p u a m L 2 h k 0 t u 3 k 9 q I T t i 5 W o 0 + M U J C 5 / C H 0 / y s m Q a y / 4 F 9 O c c O F C b b 2 M B Y B e n Z G m 1 J E e U Z Z T 9 4 t L R C 8 k i U F D O K Q n + f F J j R I k X V s w t t e 0 w / I 4 6 y 2 j 4 N u f L + p 9 w v v 7 A O k u k M r K F V C d i h Y 1 F k I W M r C E w r C Z y 2 O 4 V g S N k c A c p 8 K x a U N n D O v I w O 1 b C m I c h 1 Y 9 R 4 k C A P l V J s m y P H K d p G x G j O M r c K m X Z Q P F u W Q 4 8 + Y D n G a p n D j p Y i H 6 E 9 e T y U C n z U M P G W 2 j i A i O E w F r Y 4 H w m o Z h F 3 R S U y e 5 c h e L S X V L f h U h K x p i k 4 d / W c g m m h E b z g r I u s t C n Y s Z a H L F j 5 i B D j M o H D z o + i d 9 3 S w + j X C W 5 A I 5 z I r 1 5 C 9 6 W / H 3 V w Y N W s n 0 t m m J g e Y b R G X 1 c T A 6 k M W j Q p C Q M s j 0 K w v y 8 d k I A E I 4 t w G / t j 2 v w U d s f X w x L k F d N Y v T b r X R d K H 7 K L 5 u F + m o 8 a J V g R y O 0 S C J j d H W e M H / T n r y i S 4 R j r B p s p c W q M U b g n S 7 z 1 T l y / R I z / b l I K N s y E 6 t U E Y s Q d s 7 z J 5 k I z E p b W 6 0 0 5 p c P s M T t D W a V + D Y W T O o V l v f k S 5 i 1 Y W V 3 c S t z G R e U 6 b k e n Y B i m 1 d n / o l e n i n z 3 X Z x 0 k o d w / N b m x W K V X g H 5 v x 2 y l 1 q r O m O 3 B M 3 I F j T E g P O M K A 5 x a A W C q 2 h 0 A B 5 z e b 8 d n 6 P s o B C f R T q o d A 7 J B g I 8 8 W h u a D i D 3 L y s u U B w j Y j F Q I x v R 5 s F K M 4 W p W c V B m 3 T w L u n X t Z z B r C Q G U 9 p h s 2 A R 2 g W 8 Q / a 9 F n E N A g k z D d X Y 7 J D H u 0 L C 0 + z h h 9 s G z 0 i k 4 v 3 / C v J z + t F W U O F 9 Y 9 x p g Q H 5 t r S a J h r q p 7 6 h 7 j e D n R 4 D l j T + + e f T j 3 w G y J K 1 b x n H 3 u a z 7 Z X A O o V x 2 1 j d F V t k L Z F v V u k b K t 2 u Y y S i B s V i D 8 r B p K O i m h k p H + 3 F A 7 i R / C e a + P + f u b q 9 N 2 P o I Z Y 9 X L 7 O L 3 d v 4 j V u 2 7 K 0 6 p A G T J 5 Y s 5 d t 0 k k y o o d R Z M q 7 h P 1 i 7 V o 4 X a 6 r z b p M U V G L d v m l K N 5 x h v D 6 O K g t u s t / K M u G t 5 t W g k N K D / b M G q C w 9 z a D D J 6 X 6 b k b n e W f k + O D 4 f P P / z 1 P M + K + p 6 T G N o T Z k x a N H X Q i L f a P I c N y M t c q R 8 5 B I r E c K I w x x e W j R O W 4 Q 3 U u j P f N C u W s F m p E E a s z 7 s W S + r Y r O 2 6 M x 3 l K 8 V r q K 8 8 0 7 V S e y 6 I l S w R W m y k i I 1 n m T g i e G 4 Z / Q z M 0 C A 8 X E 7 l n A V Z v T / K q 5 d q 7 h y W 4 A V c + V 3 L q 3 p y g 8 u l n b l e 6 Q V X h X K q q K i r n x h l S B Y W H V V V S 9 s V q O h l f f J D T x T 1 A F 3 f X Y b p 9 U U B s w 3 R s t y B R f D 3 K b l f C U W g d v F 2 4 q w U k c Q j J 4 9 C 1 G e D m m 5 l F H L 1 h k p Y 5 g C 3 M U s l T U 3 G v s R 5 K B u 6 C f m s c D 7 8 y I g j A z K D 0 W q s H c Z a I z h r a H X T i L R i T I f d f 3 k i M V g D q T X x h E t f j K M P P d 0 6 C E b q m q G f n y k 0 o F 0 P N t O F B E F c i E y 9 q S S 2 V W O w C w J w U u + 2 O z Y 5 N q T w 3 F n B B N k k 4 t Y M i 3 j g E a Z 9 g 3 9 6 C B b + R U P g P m c q P F U s G F p V / q T d W U P b M 8 q v n t S C A i d O W R + x y + 0 6 a s n U X y v K c H l Q h L V J 9 f a j + u x 0 N Z O 1 G r w V v r y S s Y T 2 T 6 H z V c P 7 O U V e f S V v i 8 h z k Y 0 B 5 S t d n Z K l V 7 n 2 M T i 5 r T D l o r 1 H W J 5 u Q t p h e K u P b y 8 q y 7 v 5 U t E U G c l 8 m N 2 q K o v u i N i U D w W t d K g e d y h 6 g E s 9 N 8 x Y i 5 S o q 4 I z X l L L D f B w z 6 w Z W 5 / F T k m f R Z j p w + W p m f Z H 3 l A w 4 j 8 N R K e e u F Z G f n 3 Y e T d R C g Z h e c h 5 U M 7 I / 7 5 + 1 A 4 4 D e 9 Q 4 o v U C Z a J j g d P C O T D W u M g W s 4 M o p 5 q 4 T / X P + o A R v T L f b u 5 v t V e 0 s k + 0 r r O n a X N r 0 I s j 3 Q k l O q Q e c G N f Y W W G M J G H 9 l N i w 4 S p 9 / h Y p c A H E v z n O i 0 R V d g 2 p + b j H 4 n e x w 4 u X G g I R y p a t A 1 P l 5 H m 7 i 3 0 Z F M I 6 b u y D m y Y h m K Z b d H 1 K 7 Z p 5 8 n E 4 / T u 2 A T O 3 5 / M 4 O 7 a n t f j 5 c 2 L S a 7 e P M 8 8 l H g H 9 M 9 G V z a B 2 8 p j 9 P a P 3 f U S / B j e P W G g o s A p 8 q S q 5 h g F Q q t I o g p G g u X 3 v A s C E l D h + K / + d T 1 d K K 3 4 d y N s Z Q X r z 5 L 1 B L A Q I t A B Q A A g A I A I C w I 1 G R P 9 Y 8 q w A A A P o A A A A S A A A A A A A A A A A A A A A A A A A A A A B D b 2 5 m a W c v U G F j a 2 F n Z S 5 4 b W x Q S w E C L Q A U A A I A C A C A s C N R D 8 r p q 6 Q A A A D p A A A A E w A A A A A A A A A A A A A A A A D 3 A A A A W 0 N v b n R l b n R f V H l w Z X N d L n h t b F B L A Q I t A B Q A A g A I A I C w I 1 H A b k m b / Q 8 A A H h N A A A T A A A A A A A A A A A A A A A A A O g B A A B G b 3 J t d W x h c y 9 T Z W N 0 a W 9 u M S 5 t U E s F B g A A A A A D A A M A w g A A A D I S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V b A Q A A A A A A g 1 s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Q n R J a 1 h R R V p w c 1 N J V 2 1 O U m 9 l d H E x e U E z U n Z j Q U F B Q U F B Q U F B Q U F B Q U I v R m t n W C 9 p W W 1 R T E x 0 O E h w c 1 l s a n J D W F J 2 Y 0 V K N V Z H V m h i U U F B Q V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l 0 Y 2 h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C 0 w O S 0 w M 1 Q x O D o z O D o z N C 4 1 O D g y O T k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d G N o a W 5 n L 0 N o Y W 5 n Z W Q g V H l w Z S 5 7 c G x h e W V y S U Q s M H 0 m c X V v d D s s J n F 1 b 3 Q 7 U 2 V j d G l v b j E v U G l 0 Y 2 h p b m c v Q 2 h h b m d l Z C B U e X B l L n t 5 Z W F y S U Q s M X 0 m c X V v d D s s J n F 1 b 3 Q 7 U 2 V j d G l v b j E v U G l 0 Y 2 h p b m c v Q 2 h h b m d l Z C B U e X B l L n t z d G l u d C w y f S Z x d W 9 0 O y w m c X V v d D t T Z W N 0 a W 9 u M S 9 Q a X R j a G l u Z y 9 D a G F u Z 2 V k I F R 5 c G U u e 3 R l Y W 1 J R C w z f S Z x d W 9 0 O y w m c X V v d D t T Z W N 0 a W 9 u M S 9 Q a X R j a G l u Z y 9 D a G F u Z 2 V k I F R 5 c G U u e 2 x n S U Q s N H 0 m c X V v d D s s J n F 1 b 3 Q 7 U 2 V j d G l v b j E v U G l 0 Y 2 h p b m c v Q 2 h h b m d l Z C B U e X B l L n t X L D V 9 J n F 1 b 3 Q 7 L C Z x d W 9 0 O 1 N l Y 3 R p b 2 4 x L 1 B p d G N o a W 5 n L 0 N o Y W 5 n Z W Q g V H l w Z S 5 7 T C w 2 f S Z x d W 9 0 O y w m c X V v d D t T Z W N 0 a W 9 u M S 9 Q a X R j a G l u Z y 9 D a G F u Z 2 V k I F R 5 c G U u e 0 c s N 3 0 m c X V v d D s s J n F 1 b 3 Q 7 U 2 V j d G l v b j E v U G l 0 Y 2 h p b m c v Q 2 h h b m d l Z C B U e X B l L n t H U y w 4 f S Z x d W 9 0 O y w m c X V v d D t T Z W N 0 a W 9 u M S 9 Q a X R j a G l u Z y 9 D a G F u Z 2 V k I F R 5 c G U u e 0 N H L D l 9 J n F 1 b 3 Q 7 L C Z x d W 9 0 O 1 N l Y 3 R p b 2 4 x L 1 B p d G N o a W 5 n L 0 N o Y W 5 n Z W Q g V H l w Z S 5 7 U 0 h P L D E w f S Z x d W 9 0 O y w m c X V v d D t T Z W N 0 a W 9 u M S 9 Q a X R j a G l u Z y 9 D a G F u Z 2 V k I F R 5 c G U u e 1 N W L D E x f S Z x d W 9 0 O y w m c X V v d D t T Z W N 0 a W 9 u M S 9 Q a X R j a G l u Z y 9 D a G F u Z 2 V k I F R 5 c G U u e 0 l Q b 3 V 0 c y w x M n 0 m c X V v d D s s J n F 1 b 3 Q 7 U 2 V j d G l v b j E v U G l 0 Y 2 h p b m c v Q 2 h h b m d l Z C B U e X B l L n t I L D E z f S Z x d W 9 0 O y w m c X V v d D t T Z W N 0 a W 9 u M S 9 Q a X R j a G l u Z y 9 D a G F u Z 2 V k I F R 5 c G U u e 0 V S L D E 0 f S Z x d W 9 0 O y w m c X V v d D t T Z W N 0 a W 9 u M S 9 Q a X R j a G l u Z y 9 D a G F u Z 2 V k I F R 5 c G U u e 0 h S L D E 1 f S Z x d W 9 0 O y w m c X V v d D t T Z W N 0 a W 9 u M S 9 Q a X R j a G l u Z y 9 D a G F u Z 2 V k I F R 5 c G U u e 0 J C L D E 2 f S Z x d W 9 0 O y w m c X V v d D t T Z W N 0 a W 9 u M S 9 Q a X R j a G l u Z y 9 D a G F u Z 2 V k I F R 5 c G U u e 1 N P L D E 3 f S Z x d W 9 0 O y w m c X V v d D t T Z W N 0 a W 9 u M S 9 Q a X R j a G l u Z y 9 D a G F u Z 2 V k I F R 5 c G U u e 0 J B T 3 B w L D E 4 f S Z x d W 9 0 O y w m c X V v d D t T Z W N 0 a W 9 u M S 9 Q a X R j a G l u Z y 9 D a G F u Z 2 V k I F R 5 c G U u e 0 V S Q S w x O X 0 m c X V v d D s s J n F 1 b 3 Q 7 U 2 V j d G l v b j E v U G l 0 Y 2 h p b m c v Q 2 h h b m d l Z C B U e X B l L n t J Q k I s M j B 9 J n F 1 b 3 Q 7 L C Z x d W 9 0 O 1 N l Y 3 R p b 2 4 x L 1 B p d G N o a W 5 n L 0 N o Y W 5 n Z W Q g V H l w Z S 5 7 V 1 A s M j F 9 J n F 1 b 3 Q 7 L C Z x d W 9 0 O 1 N l Y 3 R p b 2 4 x L 1 B p d G N o a W 5 n L 0 N o Y W 5 n Z W Q g V H l w Z S 5 7 S E J Q L D I y f S Z x d W 9 0 O y w m c X V v d D t T Z W N 0 a W 9 u M S 9 Q a X R j a G l u Z y 9 D a G F u Z 2 V k I F R 5 c G U u e 0 J L L D I z f S Z x d W 9 0 O y w m c X V v d D t T Z W N 0 a W 9 u M S 9 Q a X R j a G l u Z y 9 D a G F u Z 2 V k I F R 5 c G U u e 0 J G U C w y N H 0 m c X V v d D s s J n F 1 b 3 Q 7 U 2 V j d G l v b j E v U G l 0 Y 2 h p b m c v Q 2 h h b m d l Z C B U e X B l L n t H R i w y N X 0 m c X V v d D s s J n F 1 b 3 Q 7 U 2 V j d G l v b j E v U G l 0 Y 2 h p b m c v Q 2 h h b m d l Z C B U e X B l L n t S L D I 2 f S Z x d W 9 0 O y w m c X V v d D t T Z W N 0 a W 9 u M S 9 Q a X R j a G l u Z y 9 D a G F u Z 2 V k I F R 5 c G U u e 1 N I L D I 3 f S Z x d W 9 0 O y w m c X V v d D t T Z W N 0 a W 9 u M S 9 Q a X R j a G l u Z y 9 D a G F u Z 2 V k I F R 5 c G U u e 1 N G L D I 4 f S Z x d W 9 0 O y w m c X V v d D t T Z W N 0 a W 9 u M S 9 Q a X R j a G l u Z y 9 D a G F u Z 2 V k I F R 5 c G U u e 0 d J R F A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Q a X R j a G l u Z y 9 D a G F u Z 2 V k I F R 5 c G U u e 3 B s Y X l l c k l E L D B 9 J n F 1 b 3 Q 7 L C Z x d W 9 0 O 1 N l Y 3 R p b 2 4 x L 1 B p d G N o a W 5 n L 0 N o Y W 5 n Z W Q g V H l w Z S 5 7 e W V h c k l E L D F 9 J n F 1 b 3 Q 7 L C Z x d W 9 0 O 1 N l Y 3 R p b 2 4 x L 1 B p d G N o a W 5 n L 0 N o Y W 5 n Z W Q g V H l w Z S 5 7 c 3 R p b n Q s M n 0 m c X V v d D s s J n F 1 b 3 Q 7 U 2 V j d G l v b j E v U G l 0 Y 2 h p b m c v Q 2 h h b m d l Z C B U e X B l L n t 0 Z W F t S U Q s M 3 0 m c X V v d D s s J n F 1 b 3 Q 7 U 2 V j d G l v b j E v U G l 0 Y 2 h p b m c v Q 2 h h b m d l Z C B U e X B l L n t s Z 0 l E L D R 9 J n F 1 b 3 Q 7 L C Z x d W 9 0 O 1 N l Y 3 R p b 2 4 x L 1 B p d G N o a W 5 n L 0 N o Y W 5 n Z W Q g V H l w Z S 5 7 V y w 1 f S Z x d W 9 0 O y w m c X V v d D t T Z W N 0 a W 9 u M S 9 Q a X R j a G l u Z y 9 D a G F u Z 2 V k I F R 5 c G U u e 0 w s N n 0 m c X V v d D s s J n F 1 b 3 Q 7 U 2 V j d G l v b j E v U G l 0 Y 2 h p b m c v Q 2 h h b m d l Z C B U e X B l L n t H L D d 9 J n F 1 b 3 Q 7 L C Z x d W 9 0 O 1 N l Y 3 R p b 2 4 x L 1 B p d G N o a W 5 n L 0 N o Y W 5 n Z W Q g V H l w Z S 5 7 R 1 M s O H 0 m c X V v d D s s J n F 1 b 3 Q 7 U 2 V j d G l v b j E v U G l 0 Y 2 h p b m c v Q 2 h h b m d l Z C B U e X B l L n t D R y w 5 f S Z x d W 9 0 O y w m c X V v d D t T Z W N 0 a W 9 u M S 9 Q a X R j a G l u Z y 9 D a G F u Z 2 V k I F R 5 c G U u e 1 N I T y w x M H 0 m c X V v d D s s J n F 1 b 3 Q 7 U 2 V j d G l v b j E v U G l 0 Y 2 h p b m c v Q 2 h h b m d l Z C B U e X B l L n t T V i w x M X 0 m c X V v d D s s J n F 1 b 3 Q 7 U 2 V j d G l v b j E v U G l 0 Y 2 h p b m c v Q 2 h h b m d l Z C B U e X B l L n t J U G 9 1 d H M s M T J 9 J n F 1 b 3 Q 7 L C Z x d W 9 0 O 1 N l Y 3 R p b 2 4 x L 1 B p d G N o a W 5 n L 0 N o Y W 5 n Z W Q g V H l w Z S 5 7 S C w x M 3 0 m c X V v d D s s J n F 1 b 3 Q 7 U 2 V j d G l v b j E v U G l 0 Y 2 h p b m c v Q 2 h h b m d l Z C B U e X B l L n t F U i w x N H 0 m c X V v d D s s J n F 1 b 3 Q 7 U 2 V j d G l v b j E v U G l 0 Y 2 h p b m c v Q 2 h h b m d l Z C B U e X B l L n t I U i w x N X 0 m c X V v d D s s J n F 1 b 3 Q 7 U 2 V j d G l v b j E v U G l 0 Y 2 h p b m c v Q 2 h h b m d l Z C B U e X B l L n t C Q i w x N n 0 m c X V v d D s s J n F 1 b 3 Q 7 U 2 V j d G l v b j E v U G l 0 Y 2 h p b m c v Q 2 h h b m d l Z C B U e X B l L n t T T y w x N 3 0 m c X V v d D s s J n F 1 b 3 Q 7 U 2 V j d G l v b j E v U G l 0 Y 2 h p b m c v Q 2 h h b m d l Z C B U e X B l L n t C Q U 9 w c C w x O H 0 m c X V v d D s s J n F 1 b 3 Q 7 U 2 V j d G l v b j E v U G l 0 Y 2 h p b m c v Q 2 h h b m d l Z C B U e X B l L n t F U k E s M T l 9 J n F 1 b 3 Q 7 L C Z x d W 9 0 O 1 N l Y 3 R p b 2 4 x L 1 B p d G N o a W 5 n L 0 N o Y W 5 n Z W Q g V H l w Z S 5 7 S U J C L D I w f S Z x d W 9 0 O y w m c X V v d D t T Z W N 0 a W 9 u M S 9 Q a X R j a G l u Z y 9 D a G F u Z 2 V k I F R 5 c G U u e 1 d Q L D I x f S Z x d W 9 0 O y w m c X V v d D t T Z W N 0 a W 9 u M S 9 Q a X R j a G l u Z y 9 D a G F u Z 2 V k I F R 5 c G U u e 0 h C U C w y M n 0 m c X V v d D s s J n F 1 b 3 Q 7 U 2 V j d G l v b j E v U G l 0 Y 2 h p b m c v Q 2 h h b m d l Z C B U e X B l L n t C S y w y M 3 0 m c X V v d D s s J n F 1 b 3 Q 7 U 2 V j d G l v b j E v U G l 0 Y 2 h p b m c v Q 2 h h b m d l Z C B U e X B l L n t C R l A s M j R 9 J n F 1 b 3 Q 7 L C Z x d W 9 0 O 1 N l Y 3 R p b 2 4 x L 1 B p d G N o a W 5 n L 0 N o Y W 5 n Z W Q g V H l w Z S 5 7 R 0 Y s M j V 9 J n F 1 b 3 Q 7 L C Z x d W 9 0 O 1 N l Y 3 R p b 2 4 x L 1 B p d G N o a W 5 n L 0 N o Y W 5 n Z W Q g V H l w Z S 5 7 U i w y N n 0 m c X V v d D s s J n F 1 b 3 Q 7 U 2 V j d G l v b j E v U G l 0 Y 2 h p b m c v Q 2 h h b m d l Z C B U e X B l L n t T S C w y N 3 0 m c X V v d D s s J n F 1 b 3 Q 7 U 2 V j d G l v b j E v U G l 0 Y 2 h p b m c v Q 2 h h b m d l Z C B U e X B l L n t T R i w y O H 0 m c X V v d D s s J n F 1 b 3 Q 7 U 2 V j d G l v b j E v U G l 0 Y 2 h p b m c v Q 2 h h b m d l Z C B U e X B l L n t H S U R Q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0 Y 2 h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Y 2 h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Y 2 h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U X V l c n l H c m 9 1 c E l E I i B W Y W x 1 Z T 0 i c 2 Q w N D U y M j Z k L T l h M T E t N D g 2 Y y 0 4 N W E 2 L T M 1 M W E x Z W I 2 Y W Q 3 M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g t M z F U M D A 6 N D I 6 M z k u M j Q x N j g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2 9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R 3 J v d X B J R C I g V m F s d W U 9 I n N k M D Q 1 M j I 2 Z C 0 5 Y T E x L T Q 4 N m M t O D V h N i 0 z N T F h M W V i N m F k N z I i I C 8 + P E V u d H J 5 I F R 5 c G U 9 I l J l c 3 V s d F R 5 c G U i I F Z h b H V l P S J z V G V 4 d C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A 5 L T A z V D E 4 O j M 4 O j M 0 L j Y 3 M j k 4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9 y Z G V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Z D A 0 N T I y N m Q t O W E x M S 0 0 O D Z j L T g 1 Y T Y t M z U x Y T F l Y j Z h Z D c y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g t M z F U M D A 6 N D I 6 M z k u M z Y 5 N z Y z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U X V l c n l H c m 9 1 c E l E I i B W Y W x 1 Z T 0 i c 2 Q w N D U y M j Z k L T l h M T E t N D g 2 Y y 0 4 N W E 2 L T M 1 M W E x Z W I 2 Y W Q 3 M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g t M z F U M D A 6 N D I 6 M z g u O T U 1 N D g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G V h b X Q 8 L 0 l 0 Z W 1 Q Y X R o P j w v S X R l b U x v Y 2 F 0 a W 9 u P j x T d G F i b G V F b n R y a W V z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F 1 Z X J 5 R 3 J v d X B J R C I g V m F s d W U 9 I n N k M D Q 1 M j I 2 Z C 0 5 Y T E x L T Q 4 N m M t O D V h N i 0 z N T F h M W V i N m F k N z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U e X B l c y I g V m F s d W U 9 I n N C Z 0 1 E Q m d Z R E F 3 T U R B d 0 1 E Q X d N R E F 3 T U R C Z 1 V H Q X d Z R E F 3 T U R C Z 1 l H I i A v P j x F b n R y e S B U e X B l P S J G a W x s T G F z d F V w Z G F 0 Z W Q i I F Z h b H V l P S J k M j A y M C 0 w O C 0 z M V Q w M D o 0 M j o 1 M C 4 4 M j k 4 N T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3 B s Y X l l c k l E J n F 1 b 3 Q 7 L C Z x d W 9 0 O 3 l l Y X J J R C Z x d W 9 0 O y w m c X V v d D t z d G l u d C Z x d W 9 0 O y w m c X V v d D t 0 Z W F t S U Q m c X V v d D s s J n F 1 b 3 Q 7 b G d J R C Z x d W 9 0 O y w m c X V v d D t X J n F 1 b 3 Q 7 L C Z x d W 9 0 O 0 w m c X V v d D s s J n F 1 b 3 Q 7 R y Z x d W 9 0 O y w m c X V v d D t H U y Z x d W 9 0 O y w m c X V v d D t D R y Z x d W 9 0 O y w m c X V v d D t T S E 8 m c X V v d D s s J n F 1 b 3 Q 7 U 1 Y m c X V v d D s s J n F 1 b 3 Q 7 S V B v d X R z J n F 1 b 3 Q 7 L C Z x d W 9 0 O 0 g m c X V v d D s s J n F 1 b 3 Q 7 R V I m c X V v d D s s J n F 1 b 3 Q 7 S F I m c X V v d D s s J n F 1 b 3 Q 7 Q k I m c X V v d D s s J n F 1 b 3 Q 7 U 0 8 m c X V v d D s s J n F 1 b 3 Q 7 Q k F P c H A m c X V v d D s s J n F 1 b 3 Q 7 R V J B J n F 1 b 3 Q 7 L C Z x d W 9 0 O 0 l C Q i Z x d W 9 0 O y w m c X V v d D t X U C Z x d W 9 0 O y w m c X V v d D t I Q l A m c X V v d D s s J n F 1 b 3 Q 7 Q k s m c X V v d D s s J n F 1 b 3 Q 7 Q k Z Q J n F 1 b 3 Q 7 L C Z x d W 9 0 O 0 d G J n F 1 b 3 Q 7 L C Z x d W 9 0 O 1 I m c X V v d D s s J n F 1 b 3 Q 7 U 0 g m c X V v d D s s J n F 1 b 3 Q 7 U 0 Y m c X V v d D s s J n F 1 b 3 Q 7 R 0 l E U C Z x d W 9 0 O 1 0 i I C 8 + P E V u d H J 5 I F R 5 c G U 9 I k Z p b G x D b 3 V u d C I g V m F s d W U 9 I m w z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h b X Q v U 0 Z O M S 5 7 c G x h e W V y S U Q s M H 0 m c X V v d D s s J n F 1 b 3 Q 7 U 2 V j d G l v b j E v d G V h b X Q v U 0 Z O M S 5 7 e W V h c k l E L D F 9 J n F 1 b 3 Q 7 L C Z x d W 9 0 O 1 N l Y 3 R p b 2 4 x L 3 R l Y W 1 0 L 1 N G T j E u e 3 N 0 a W 5 0 L D J 9 J n F 1 b 3 Q 7 L C Z x d W 9 0 O 1 N l Y 3 R p b 2 4 x L 3 R l Y W 1 0 L 1 N G T j E u e 3 R l Y W 1 J R C w z f S Z x d W 9 0 O y w m c X V v d D t T Z W N 0 a W 9 u M S 9 0 Z W F t d C 9 T R k 4 x L n t s Z 0 l E L D R 9 J n F 1 b 3 Q 7 L C Z x d W 9 0 O 1 N l Y 3 R p b 2 4 x L 3 R l Y W 1 0 L 1 N G T j E u e 1 c s N X 0 m c X V v d D s s J n F 1 b 3 Q 7 U 2 V j d G l v b j E v d G V h b X Q v U 0 Z O M S 5 7 T C w 2 f S Z x d W 9 0 O y w m c X V v d D t T Z W N 0 a W 9 u M S 9 0 Z W F t d C 9 T R k 4 x L n t H L D d 9 J n F 1 b 3 Q 7 L C Z x d W 9 0 O 1 N l Y 3 R p b 2 4 x L 3 R l Y W 1 0 L 1 N G T j E u e 0 d T L D h 9 J n F 1 b 3 Q 7 L C Z x d W 9 0 O 1 N l Y 3 R p b 2 4 x L 3 R l Y W 1 0 L 1 N G T j E u e 0 N H L D l 9 J n F 1 b 3 Q 7 L C Z x d W 9 0 O 1 N l Y 3 R p b 2 4 x L 3 R l Y W 1 0 L 1 N G T j E u e 1 N I T y w x M H 0 m c X V v d D s s J n F 1 b 3 Q 7 U 2 V j d G l v b j E v d G V h b X Q v U 0 Z O M S 5 7 U 1 Y s M T F 9 J n F 1 b 3 Q 7 L C Z x d W 9 0 O 1 N l Y 3 R p b 2 4 x L 3 R l Y W 1 0 L 1 N G T j E u e 0 l Q b 3 V 0 c y w x M n 0 m c X V v d D s s J n F 1 b 3 Q 7 U 2 V j d G l v b j E v d G V h b X Q v U 0 Z O M S 5 7 S C w x M 3 0 m c X V v d D s s J n F 1 b 3 Q 7 U 2 V j d G l v b j E v d G V h b X Q v U 0 Z O M S 5 7 R V I s M T R 9 J n F 1 b 3 Q 7 L C Z x d W 9 0 O 1 N l Y 3 R p b 2 4 x L 3 R l Y W 1 0 L 1 N G T j E u e 0 h S L D E 1 f S Z x d W 9 0 O y w m c X V v d D t T Z W N 0 a W 9 u M S 9 0 Z W F t d C 9 T R k 4 x L n t C Q i w x N n 0 m c X V v d D s s J n F 1 b 3 Q 7 U 2 V j d G l v b j E v d G V h b X Q v U 0 Z O M S 5 7 U 0 8 s M T d 9 J n F 1 b 3 Q 7 L C Z x d W 9 0 O 1 N l Y 3 R p b 2 4 x L 3 R l Y W 1 0 L 1 N G T j E u e 0 J B T 3 B w L D E 4 f S Z x d W 9 0 O y w m c X V v d D t T Z W N 0 a W 9 u M S 9 0 Z W F t d C 9 T R k 4 x L n t F U k E s M T l 9 J n F 1 b 3 Q 7 L C Z x d W 9 0 O 1 N l Y 3 R p b 2 4 x L 3 R l Y W 1 0 L 1 N G T j E u e 0 l C Q i w y M H 0 m c X V v d D s s J n F 1 b 3 Q 7 U 2 V j d G l v b j E v d G V h b X Q v U 0 Z O M S 5 7 V 1 A s M j F 9 J n F 1 b 3 Q 7 L C Z x d W 9 0 O 1 N l Y 3 R p b 2 4 x L 3 R l Y W 1 0 L 1 N G T j E u e 0 h C U C w y M n 0 m c X V v d D s s J n F 1 b 3 Q 7 U 2 V j d G l v b j E v d G V h b X Q v U 0 Z O M S 5 7 Q k s s M j N 9 J n F 1 b 3 Q 7 L C Z x d W 9 0 O 1 N l Y 3 R p b 2 4 x L 3 R l Y W 1 0 L 1 N G T j E u e 0 J G U C w y N H 0 m c X V v d D s s J n F 1 b 3 Q 7 U 2 V j d G l v b j E v d G V h b X Q v U 0 Z O M S 5 7 R 0 Y s M j V 9 J n F 1 b 3 Q 7 L C Z x d W 9 0 O 1 N l Y 3 R p b 2 4 x L 3 R l Y W 1 0 L 1 N G T j E u e 1 I s M j Z 9 J n F 1 b 3 Q 7 L C Z x d W 9 0 O 1 N l Y 3 R p b 2 4 x L 3 R l Y W 1 0 L 1 N G T j E u e 1 N I L D I 3 f S Z x d W 9 0 O y w m c X V v d D t T Z W N 0 a W 9 u M S 9 0 Z W F t d C 9 T R k 4 x L n t T R i w y O H 0 m c X V v d D s s J n F 1 b 3 Q 7 U 2 V j d G l v b j E v d G V h b X Q v U 0 Z O M S 5 7 R 0 l E U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3 R l Y W 1 0 L 1 N G T j E u e 3 B s Y X l l c k l E L D B 9 J n F 1 b 3 Q 7 L C Z x d W 9 0 O 1 N l Y 3 R p b 2 4 x L 3 R l Y W 1 0 L 1 N G T j E u e 3 l l Y X J J R C w x f S Z x d W 9 0 O y w m c X V v d D t T Z W N 0 a W 9 u M S 9 0 Z W F t d C 9 T R k 4 x L n t z d G l u d C w y f S Z x d W 9 0 O y w m c X V v d D t T Z W N 0 a W 9 u M S 9 0 Z W F t d C 9 T R k 4 x L n t 0 Z W F t S U Q s M 3 0 m c X V v d D s s J n F 1 b 3 Q 7 U 2 V j d G l v b j E v d G V h b X Q v U 0 Z O M S 5 7 b G d J R C w 0 f S Z x d W 9 0 O y w m c X V v d D t T Z W N 0 a W 9 u M S 9 0 Z W F t d C 9 T R k 4 x L n t X L D V 9 J n F 1 b 3 Q 7 L C Z x d W 9 0 O 1 N l Y 3 R p b 2 4 x L 3 R l Y W 1 0 L 1 N G T j E u e 0 w s N n 0 m c X V v d D s s J n F 1 b 3 Q 7 U 2 V j d G l v b j E v d G V h b X Q v U 0 Z O M S 5 7 R y w 3 f S Z x d W 9 0 O y w m c X V v d D t T Z W N 0 a W 9 u M S 9 0 Z W F t d C 9 T R k 4 x L n t H U y w 4 f S Z x d W 9 0 O y w m c X V v d D t T Z W N 0 a W 9 u M S 9 0 Z W F t d C 9 T R k 4 x L n t D R y w 5 f S Z x d W 9 0 O y w m c X V v d D t T Z W N 0 a W 9 u M S 9 0 Z W F t d C 9 T R k 4 x L n t T S E 8 s M T B 9 J n F 1 b 3 Q 7 L C Z x d W 9 0 O 1 N l Y 3 R p b 2 4 x L 3 R l Y W 1 0 L 1 N G T j E u e 1 N W L D E x f S Z x d W 9 0 O y w m c X V v d D t T Z W N 0 a W 9 u M S 9 0 Z W F t d C 9 T R k 4 x L n t J U G 9 1 d H M s M T J 9 J n F 1 b 3 Q 7 L C Z x d W 9 0 O 1 N l Y 3 R p b 2 4 x L 3 R l Y W 1 0 L 1 N G T j E u e 0 g s M T N 9 J n F 1 b 3 Q 7 L C Z x d W 9 0 O 1 N l Y 3 R p b 2 4 x L 3 R l Y W 1 0 L 1 N G T j E u e 0 V S L D E 0 f S Z x d W 9 0 O y w m c X V v d D t T Z W N 0 a W 9 u M S 9 0 Z W F t d C 9 T R k 4 x L n t I U i w x N X 0 m c X V v d D s s J n F 1 b 3 Q 7 U 2 V j d G l v b j E v d G V h b X Q v U 0 Z O M S 5 7 Q k I s M T Z 9 J n F 1 b 3 Q 7 L C Z x d W 9 0 O 1 N l Y 3 R p b 2 4 x L 3 R l Y W 1 0 L 1 N G T j E u e 1 N P L D E 3 f S Z x d W 9 0 O y w m c X V v d D t T Z W N 0 a W 9 u M S 9 0 Z W F t d C 9 T R k 4 x L n t C Q U 9 w c C w x O H 0 m c X V v d D s s J n F 1 b 3 Q 7 U 2 V j d G l v b j E v d G V h b X Q v U 0 Z O M S 5 7 R V J B L D E 5 f S Z x d W 9 0 O y w m c X V v d D t T Z W N 0 a W 9 u M S 9 0 Z W F t d C 9 T R k 4 x L n t J Q k I s M j B 9 J n F 1 b 3 Q 7 L C Z x d W 9 0 O 1 N l Y 3 R p b 2 4 x L 3 R l Y W 1 0 L 1 N G T j E u e 1 d Q L D I x f S Z x d W 9 0 O y w m c X V v d D t T Z W N 0 a W 9 u M S 9 0 Z W F t d C 9 T R k 4 x L n t I Q l A s M j J 9 J n F 1 b 3 Q 7 L C Z x d W 9 0 O 1 N l Y 3 R p b 2 4 x L 3 R l Y W 1 0 L 1 N G T j E u e 0 J L L D I z f S Z x d W 9 0 O y w m c X V v d D t T Z W N 0 a W 9 u M S 9 0 Z W F t d C 9 T R k 4 x L n t C R l A s M j R 9 J n F 1 b 3 Q 7 L C Z x d W 9 0 O 1 N l Y 3 R p b 2 4 x L 3 R l Y W 1 0 L 1 N G T j E u e 0 d G L D I 1 f S Z x d W 9 0 O y w m c X V v d D t T Z W N 0 a W 9 u M S 9 0 Z W F t d C 9 T R k 4 x L n t S L D I 2 f S Z x d W 9 0 O y w m c X V v d D t T Z W N 0 a W 9 u M S 9 0 Z W F t d C 9 T R k 4 x L n t T S C w y N 3 0 m c X V v d D s s J n F 1 b 3 Q 7 U 2 V j d G l v b j E v d G V h b X Q v U 0 Z O M S 5 7 U 0 Y s M j h 9 J n F 1 b 3 Q 7 L C Z x d W 9 0 O 1 N l Y 3 R p b 2 4 x L 3 R l Y W 1 0 L 1 N G T j E u e 0 d J R F A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F t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d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0 L 1 N G T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8 L 0 l 0 Z W 1 Q Y X R o P j w v S X R l b U x v Y 2 F 0 a W 9 u P j x T d G F i b G V F b n R y a W V z P j x F b n R y e S B U e X B l P S J R d W V y e U d y b 3 V w S U Q i I F Z h b H V l P S J z Z D A 0 N T I y N m Q t O W E x M S 0 0 O D Z j L T g 1 Y T Y t M z U x Y T F l Y j Z h Z D c y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E x h c 3 R V c G R h d G V k I i B W Y W x 1 Z T 0 i Z D I w M j A t M D g t M z B U M j I 6 M T M 6 M T k u M T k z M T c w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G 9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l F 1 Z X J 5 R 3 J v d X B J R C I g V m F s d W U 9 I n M x N z Q 4 M T Y 3 Z i 0 y N m Z l L T Q w M j Y t Y j J l Z C 1 m M D d h N m M 2 M j U 4 Z W I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T G F z d F V w Z G F 0 Z W Q i I F Z h b H V l P S J k M j A y M C 0 w O S 0 w M 1 Q x O D o z O D o z N C 4 2 N D E 3 M D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0 b 3 B C e V R l Y W 0 8 L 0 l 0 Z W 1 Q Y X R o P j w v S X R l b U x v Y 2 F 0 a W 9 u P j x T d G F i b G V F b n R y a W V z P j x F b n R y e S B U e X B l P S J R d W V y e U d y b 3 V w S U Q i I F Z h b H V l P S J z M T c 0 O D E 2 N 2 Y t M j Z m Z S 0 0 M D I 2 L W I y Z W Q t Z j A 3 Y T Z j N j I 1 O G V i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A t M D g t M z B U M j I 6 M T M 6 M T k u M z E x M j Q 5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G 9 w Q n l U Z W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J 0 Z X J z P C 9 J d G V t U G F 0 a D 4 8 L 0 l 0 Z W 1 M b 2 N h d G l v b j 4 8 U 3 R h Y m x l R W 5 0 c m l l c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T G F z d F V w Z G F 0 Z W Q i I F Z h b H V l P S J k M j A y M C 0 w O C 0 z M F Q y M j o x M z o x O S 4 0 M j I z M j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d G F y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G V y c y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a W V m P C 9 J d G V t U G F 0 a D 4 8 L 0 l 0 Z W 1 M b 2 N h d G l v b j 4 8 U 3 R h Y m x l R W 5 0 c m l l c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O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C 0 w O S 0 w M V Q w M T o z M T o y M y 4 3 M D c w M D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y Z W x p Z W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v c 2 V y c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x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T G F z d F V w Z G F 0 Z W Q i I F Z h b H V l P S J k M j A y M C 0 w O C 0 z M F Q y M j o z O T o 1 N S 4 4 N j Q 1 O T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G 9 z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b 3 N l c n M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l l Z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a W V m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p Z W Y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p Z W Y v R X h w Y W 5 k Z W Q l M j B D b G 9 z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a W V m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p Z W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G c m 9 t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U X V l c n l H c m 9 1 c E l E I i B W Y W x 1 Z T 0 i c 2 Q w N D U y M j Z k L T l h M T E t N D g 2 Y y 0 4 N W E 2 L T M 1 M W E x Z W I 2 Y W Q 3 M i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A 4 L T M w V D I y O j E z O j E 4 L j k x N T k x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R h Y m x l R m 9 y V G 9 w P C 9 J d G V t U G F 0 a D 4 8 L 0 l 0 Z W 1 M b 2 N h d G l v b j 4 8 U 3 R h Y m x l R W 5 0 c m l l c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X V l c n l H c m 9 1 c E l E I i B W Y W x 1 Z T 0 i c 2 Q w N D U y M j Z k L T l h M T E t N D g 2 Y y 0 4 N W E 2 L T M 1 M W E x Z W I 2 Y W Q 3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0 Y z A 2 Z W F l Z i 0 3 Y j J l L T Q 5 M z g t O D M 3 M C 1 i Z W U 3 Z G E 0 N D c 0 O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C 0 w O C 0 z M F Q y M j o x M z o x O S 4 w O D Y w O T k w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Y W 1 0 L 1 N G T j E u e 3 B s Y X l l c k l E L D B 9 J n F 1 b 3 Q 7 L C Z x d W 9 0 O 1 N l Y 3 R p b 2 4 x L 3 R l Y W 1 0 L 1 N G T j E u e 3 l l Y X J J R C w x f S Z x d W 9 0 O y w m c X V v d D t T Z W N 0 a W 9 u M S 9 0 Z W F t d C 9 T R k 4 x L n t z d G l u d C w y f S Z x d W 9 0 O y w m c X V v d D t T Z W N 0 a W 9 u M S 9 0 Z W F t d C 9 T R k 4 x L n t 0 Z W F t S U Q s M 3 0 m c X V v d D s s J n F 1 b 3 Q 7 U 2 V j d G l v b j E v d G V h b X Q v U 0 Z O M S 5 7 b G d J R C w 0 f S Z x d W 9 0 O y w m c X V v d D t T Z W N 0 a W 9 u M S 9 0 Z W F t d C 9 T R k 4 x L n t X L D V 9 J n F 1 b 3 Q 7 L C Z x d W 9 0 O 1 N l Y 3 R p b 2 4 x L 3 R l Y W 1 0 L 1 N G T j E u e 0 w s N n 0 m c X V v d D s s J n F 1 b 3 Q 7 U 2 V j d G l v b j E v d G V h b X Q v U 0 Z O M S 5 7 R y w 3 f S Z x d W 9 0 O y w m c X V v d D t T Z W N 0 a W 9 u M S 9 0 Z W F t d C 9 T R k 4 x L n t H U y w 4 f S Z x d W 9 0 O y w m c X V v d D t T Z W N 0 a W 9 u M S 9 0 Z W F t d C 9 T R k 4 x L n t D R y w 5 f S Z x d W 9 0 O y w m c X V v d D t T Z W N 0 a W 9 u M S 9 0 Z W F t d C 9 T R k 4 x L n t T S E 8 s M T B 9 J n F 1 b 3 Q 7 L C Z x d W 9 0 O 1 N l Y 3 R p b 2 4 x L 3 R l Y W 1 0 L 1 N G T j E u e 1 N W L D E x f S Z x d W 9 0 O y w m c X V v d D t T Z W N 0 a W 9 u M S 9 0 Z W F t d C 9 T R k 4 x L n t J U G 9 1 d H M s M T J 9 J n F 1 b 3 Q 7 L C Z x d W 9 0 O 1 N l Y 3 R p b 2 4 x L 3 R l Y W 1 0 L 1 N G T j E u e 0 g s M T N 9 J n F 1 b 3 Q 7 L C Z x d W 9 0 O 1 N l Y 3 R p b 2 4 x L 3 R l Y W 1 0 L 1 N G T j E u e 0 V S L D E 0 f S Z x d W 9 0 O y w m c X V v d D t T Z W N 0 a W 9 u M S 9 0 Z W F t d C 9 T R k 4 x L n t I U i w x N X 0 m c X V v d D s s J n F 1 b 3 Q 7 U 2 V j d G l v b j E v d G V h b X Q v U 0 Z O M S 5 7 Q k I s M T Z 9 J n F 1 b 3 Q 7 L C Z x d W 9 0 O 1 N l Y 3 R p b 2 4 x L 3 R l Y W 1 0 L 1 N G T j E u e 1 N P L D E 3 f S Z x d W 9 0 O y w m c X V v d D t T Z W N 0 a W 9 u M S 9 0 Z W F t d C 9 T R k 4 x L n t C Q U 9 w c C w x O H 0 m c X V v d D s s J n F 1 b 3 Q 7 U 2 V j d G l v b j E v d G V h b X Q v U 0 Z O M S 5 7 R V J B L D E 5 f S Z x d W 9 0 O y w m c X V v d D t T Z W N 0 a W 9 u M S 9 0 Z W F t d C 9 T R k 4 x L n t J Q k I s M j B 9 J n F 1 b 3 Q 7 L C Z x d W 9 0 O 1 N l Y 3 R p b 2 4 x L 3 R l Y W 1 0 L 1 N G T j E u e 1 d Q L D I x f S Z x d W 9 0 O y w m c X V v d D t T Z W N 0 a W 9 u M S 9 0 Z W F t d C 9 T R k 4 x L n t I Q l A s M j J 9 J n F 1 b 3 Q 7 L C Z x d W 9 0 O 1 N l Y 3 R p b 2 4 x L 3 R l Y W 1 0 L 1 N G T j E u e 0 J L L D I z f S Z x d W 9 0 O y w m c X V v d D t T Z W N 0 a W 9 u M S 9 0 Z W F t d C 9 T R k 4 x L n t C R l A s M j R 9 J n F 1 b 3 Q 7 L C Z x d W 9 0 O 1 N l Y 3 R p b 2 4 x L 3 R l Y W 1 0 L 1 N G T j E u e 0 d G L D I 1 f S Z x d W 9 0 O y w m c X V v d D t T Z W N 0 a W 9 u M S 9 0 Z W F t d C 9 T R k 4 x L n t S L D I 2 f S Z x d W 9 0 O y w m c X V v d D t T Z W N 0 a W 9 u M S 9 0 Z W F t d C 9 T R k 4 x L n t T S C w y N 3 0 m c X V v d D s s J n F 1 b 3 Q 7 U 2 V j d G l v b j E v d G V h b X Q v U 0 Z O M S 5 7 U 0 Y s M j h 9 J n F 1 b 3 Q 7 L C Z x d W 9 0 O 1 N l Y 3 R p b 2 4 x L 3 R l Y W 1 0 L 1 N G T j E u e 0 d J R F A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0 Z W F t d C 9 T R k 4 x L n t w b G F 5 Z X J J R C w w f S Z x d W 9 0 O y w m c X V v d D t T Z W N 0 a W 9 u M S 9 0 Z W F t d C 9 T R k 4 x L n t 5 Z W F y S U Q s M X 0 m c X V v d D s s J n F 1 b 3 Q 7 U 2 V j d G l v b j E v d G V h b X Q v U 0 Z O M S 5 7 c 3 R p b n Q s M n 0 m c X V v d D s s J n F 1 b 3 Q 7 U 2 V j d G l v b j E v d G V h b X Q v U 0 Z O M S 5 7 d G V h b U l E L D N 9 J n F 1 b 3 Q 7 L C Z x d W 9 0 O 1 N l Y 3 R p b 2 4 x L 3 R l Y W 1 0 L 1 N G T j E u e 2 x n S U Q s N H 0 m c X V v d D s s J n F 1 b 3 Q 7 U 2 V j d G l v b j E v d G V h b X Q v U 0 Z O M S 5 7 V y w 1 f S Z x d W 9 0 O y w m c X V v d D t T Z W N 0 a W 9 u M S 9 0 Z W F t d C 9 T R k 4 x L n t M L D Z 9 J n F 1 b 3 Q 7 L C Z x d W 9 0 O 1 N l Y 3 R p b 2 4 x L 3 R l Y W 1 0 L 1 N G T j E u e 0 c s N 3 0 m c X V v d D s s J n F 1 b 3 Q 7 U 2 V j d G l v b j E v d G V h b X Q v U 0 Z O M S 5 7 R 1 M s O H 0 m c X V v d D s s J n F 1 b 3 Q 7 U 2 V j d G l v b j E v d G V h b X Q v U 0 Z O M S 5 7 Q 0 c s O X 0 m c X V v d D s s J n F 1 b 3 Q 7 U 2 V j d G l v b j E v d G V h b X Q v U 0 Z O M S 5 7 U 0 h P L D E w f S Z x d W 9 0 O y w m c X V v d D t T Z W N 0 a W 9 u M S 9 0 Z W F t d C 9 T R k 4 x L n t T V i w x M X 0 m c X V v d D s s J n F 1 b 3 Q 7 U 2 V j d G l v b j E v d G V h b X Q v U 0 Z O M S 5 7 S V B v d X R z L D E y f S Z x d W 9 0 O y w m c X V v d D t T Z W N 0 a W 9 u M S 9 0 Z W F t d C 9 T R k 4 x L n t I L D E z f S Z x d W 9 0 O y w m c X V v d D t T Z W N 0 a W 9 u M S 9 0 Z W F t d C 9 T R k 4 x L n t F U i w x N H 0 m c X V v d D s s J n F 1 b 3 Q 7 U 2 V j d G l v b j E v d G V h b X Q v U 0 Z O M S 5 7 S F I s M T V 9 J n F 1 b 3 Q 7 L C Z x d W 9 0 O 1 N l Y 3 R p b 2 4 x L 3 R l Y W 1 0 L 1 N G T j E u e 0 J C L D E 2 f S Z x d W 9 0 O y w m c X V v d D t T Z W N 0 a W 9 u M S 9 0 Z W F t d C 9 T R k 4 x L n t T T y w x N 3 0 m c X V v d D s s J n F 1 b 3 Q 7 U 2 V j d G l v b j E v d G V h b X Q v U 0 Z O M S 5 7 Q k F P c H A s M T h 9 J n F 1 b 3 Q 7 L C Z x d W 9 0 O 1 N l Y 3 R p b 2 4 x L 3 R l Y W 1 0 L 1 N G T j E u e 0 V S Q S w x O X 0 m c X V v d D s s J n F 1 b 3 Q 7 U 2 V j d G l v b j E v d G V h b X Q v U 0 Z O M S 5 7 S U J C L D I w f S Z x d W 9 0 O y w m c X V v d D t T Z W N 0 a W 9 u M S 9 0 Z W F t d C 9 T R k 4 x L n t X U C w y M X 0 m c X V v d D s s J n F 1 b 3 Q 7 U 2 V j d G l v b j E v d G V h b X Q v U 0 Z O M S 5 7 S E J Q L D I y f S Z x d W 9 0 O y w m c X V v d D t T Z W N 0 a W 9 u M S 9 0 Z W F t d C 9 T R k 4 x L n t C S y w y M 3 0 m c X V v d D s s J n F 1 b 3 Q 7 U 2 V j d G l v b j E v d G V h b X Q v U 0 Z O M S 5 7 Q k Z Q L D I 0 f S Z x d W 9 0 O y w m c X V v d D t T Z W N 0 a W 9 u M S 9 0 Z W F t d C 9 T R k 4 x L n t H R i w y N X 0 m c X V v d D s s J n F 1 b 3 Q 7 U 2 V j d G l v b j E v d G V h b X Q v U 0 Z O M S 5 7 U i w y N n 0 m c X V v d D s s J n F 1 b 3 Q 7 U 2 V j d G l v b j E v d G V h b X Q v U 0 Z O M S 5 7 U 0 g s M j d 9 J n F 1 b 3 Q 7 L C Z x d W 9 0 O 1 N l Y 3 R p b 2 4 x L 3 R l Y W 1 0 L 1 N G T j E u e 1 N G L D I 4 f S Z x d W 9 0 O y w m c X V v d D t T Z W N 0 a W 9 u M S 9 0 Z W F t d C 9 T R k 4 x L n t H S U R Q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V G b 3 J U b 3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G b 3 J U b 3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R m 9 y V G 9 w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W Z v c l R v c E J 5 V G V h b T w v S X R l b V B h d G g + P C 9 J d G V t T G 9 j Y X R p b 2 4 + P F N 0 Y W J s Z U V u d H J p Z X M + P E V u d H J 5 I F R 5 c G U 9 I k 5 h b W V V c G R h d G V k Q W Z 0 Z X J G a W x s I i B W Y W x 1 Z T 0 i b D E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d y b 3 V w S U Q i I F Z h b H V l P S J z M T c 0 O D E 2 N 2 Y t M j Z m Z S 0 0 M D I 2 L W I y Z W Q t Z j A 3 Y T Z j N j I 1 O G V i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A 4 L T M w V D I y O j E z O j E 4 L j c 1 M z g x M D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X R v c C 9 H c m 9 1 c G V k I F J v d 3 M u e 0 F s b C w x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Y W J s Z X R v c C 9 H c m 9 1 c G V k I F J v d 3 M u e 0 F s b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V m b 3 J U b 3 B C e V R l Y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m b 3 J U b 3 B C e V R l Y W 0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W Z v c l R v c E J 5 V G V h b S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m b 3 J U b 3 B C e V R l Y W 0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Z m 9 y V G 9 w Q n l U Z W F t L 0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W Z v c l R v c E J 5 V G V h b S 9 F e H B h b m R l Z C U y M E F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R m 9 y V G 9 w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R j a G l u Z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R j a G l u Z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b 3 N l c n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l l Z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3 B s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O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A 5 L T A z V D E 4 O j M 4 O j M 0 L j k 4 O T Q z O D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v c G x l L 0 N o Y W 5 n Z W Q g V H l w Z S 5 7 c G x h e W V y S U Q s M H 0 m c X V v d D s s J n F 1 b 3 Q 7 U 2 V j d G l v b j E v U G V v c G x l L 0 N o Y W 5 n Z W Q g V H l w Z S 5 7 Y m l y d G h Z Z W F y L D F 9 J n F 1 b 3 Q 7 L C Z x d W 9 0 O 1 N l Y 3 R p b 2 4 x L 1 B l b 3 B s Z S 9 D a G F u Z 2 V k I F R 5 c G U u e 2 J p c n R o T W 9 u d G g s M n 0 m c X V v d D s s J n F 1 b 3 Q 7 U 2 V j d G l v b j E v U G V v c G x l L 0 N o Y W 5 n Z W Q g V H l w Z S 5 7 Y m l y d G h E Y X k s M 3 0 m c X V v d D s s J n F 1 b 3 Q 7 U 2 V j d G l v b j E v U G V v c G x l L 0 N o Y W 5 n Z W Q g V H l w Z S 5 7 Y m l y d G h D b 3 V u d H J 5 L D R 9 J n F 1 b 3 Q 7 L C Z x d W 9 0 O 1 N l Y 3 R p b 2 4 x L 1 B l b 3 B s Z S 9 D a G F u Z 2 V k I F R 5 c G U u e 2 J p c n R o U 3 R h d G U s N X 0 m c X V v d D s s J n F 1 b 3 Q 7 U 2 V j d G l v b j E v U G V v c G x l L 0 N o Y W 5 n Z W Q g V H l w Z S 5 7 Y m l y d G h D a X R 5 L D Z 9 J n F 1 b 3 Q 7 L C Z x d W 9 0 O 1 N l Y 3 R p b 2 4 x L 1 B l b 3 B s Z S 9 D a G F u Z 2 V k I F R 5 c G U u e 2 R l Y X R o W W V h c i w 3 f S Z x d W 9 0 O y w m c X V v d D t T Z W N 0 a W 9 u M S 9 Q Z W 9 w b G U v Q 2 h h b m d l Z C B U e X B l L n t k Z W F 0 a E 1 v b n R o L D h 9 J n F 1 b 3 Q 7 L C Z x d W 9 0 O 1 N l Y 3 R p b 2 4 x L 1 B l b 3 B s Z S 9 D a G F u Z 2 V k I F R 5 c G U u e 2 R l Y X R o R G F 5 L D l 9 J n F 1 b 3 Q 7 L C Z x d W 9 0 O 1 N l Y 3 R p b 2 4 x L 1 B l b 3 B s Z S 9 D a G F u Z 2 V k I F R 5 c G U u e 2 R l Y X R o Q 2 9 1 b n R y e S w x M H 0 m c X V v d D s s J n F 1 b 3 Q 7 U 2 V j d G l v b j E v U G V v c G x l L 0 N o Y W 5 n Z W Q g V H l w Z S 5 7 Z G V h d G h T d G F 0 Z S w x M X 0 m c X V v d D s s J n F 1 b 3 Q 7 U 2 V j d G l v b j E v U G V v c G x l L 0 N o Y W 5 n Z W Q g V H l w Z S 5 7 Z G V h d G h D a X R 5 L D E y f S Z x d W 9 0 O y w m c X V v d D t T Z W N 0 a W 9 u M S 9 Q Z W 9 w b G U v Q 2 h h b m d l Z C B U e X B l L n t u Y W 1 l R m l y c 3 Q s M T N 9 J n F 1 b 3 Q 7 L C Z x d W 9 0 O 1 N l Y 3 R p b 2 4 x L 1 B l b 3 B s Z S 9 D a G F u Z 2 V k I F R 5 c G U u e 2 5 h b W V M Y X N 0 L D E 0 f S Z x d W 9 0 O y w m c X V v d D t T Z W N 0 a W 9 u M S 9 Q Z W 9 w b G U v Q 2 h h b m d l Z C B U e X B l L n t u Y W 1 l R 2 l 2 Z W 4 s M T V 9 J n F 1 b 3 Q 7 L C Z x d W 9 0 O 1 N l Y 3 R p b 2 4 x L 1 B l b 3 B s Z S 9 D a G F u Z 2 V k I F R 5 c G U u e 3 d l a W d o d C w x N n 0 m c X V v d D s s J n F 1 b 3 Q 7 U 2 V j d G l v b j E v U G V v c G x l L 0 N o Y W 5 n Z W Q g V H l w Z S 5 7 a G V p Z 2 h 0 L D E 3 f S Z x d W 9 0 O y w m c X V v d D t T Z W N 0 a W 9 u M S 9 Q Z W 9 w b G U v Q 2 h h b m d l Z C B U e X B l L n t i Y X R z L D E 4 f S Z x d W 9 0 O y w m c X V v d D t T Z W N 0 a W 9 u M S 9 Q Z W 9 w b G U v Q 2 h h b m d l Z C B U e X B l L n t 0 a H J v d 3 M s M T l 9 J n F 1 b 3 Q 7 L C Z x d W 9 0 O 1 N l Y 3 R p b 2 4 x L 1 B l b 3 B s Z S 9 D a G F u Z 2 V k I F R 5 c G U u e 2 R l Y n V 0 L D I w f S Z x d W 9 0 O y w m c X V v d D t T Z W N 0 a W 9 u M S 9 Q Z W 9 w b G U v Q 2 h h b m d l Z C B U e X B l L n t m a W 5 h b E d h b W U s M j F 9 J n F 1 b 3 Q 7 L C Z x d W 9 0 O 1 N l Y 3 R p b 2 4 x L 1 B l b 3 B s Z S 9 D a G F u Z 2 V k I F R 5 c G U u e 3 J l d H J v S U Q s M j J 9 J n F 1 b 3 Q 7 L C Z x d W 9 0 O 1 N l Y 3 R p b 2 4 x L 1 B l b 3 B s Z S 9 D a G F u Z 2 V k I F R 5 c G U u e 2 J i c m V m S U Q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Q Z W 9 w b G U v Q 2 h h b m d l Z C B U e X B l L n t w b G F 5 Z X J J R C w w f S Z x d W 9 0 O y w m c X V v d D t T Z W N 0 a W 9 u M S 9 Q Z W 9 w b G U v Q 2 h h b m d l Z C B U e X B l L n t i a X J 0 a F l l Y X I s M X 0 m c X V v d D s s J n F 1 b 3 Q 7 U 2 V j d G l v b j E v U G V v c G x l L 0 N o Y W 5 n Z W Q g V H l w Z S 5 7 Y m l y d G h N b 2 5 0 a C w y f S Z x d W 9 0 O y w m c X V v d D t T Z W N 0 a W 9 u M S 9 Q Z W 9 w b G U v Q 2 h h b m d l Z C B U e X B l L n t i a X J 0 a E R h e S w z f S Z x d W 9 0 O y w m c X V v d D t T Z W N 0 a W 9 u M S 9 Q Z W 9 w b G U v Q 2 h h b m d l Z C B U e X B l L n t i a X J 0 a E N v d W 5 0 c n k s N H 0 m c X V v d D s s J n F 1 b 3 Q 7 U 2 V j d G l v b j E v U G V v c G x l L 0 N o Y W 5 n Z W Q g V H l w Z S 5 7 Y m l y d G h T d G F 0 Z S w 1 f S Z x d W 9 0 O y w m c X V v d D t T Z W N 0 a W 9 u M S 9 Q Z W 9 w b G U v Q 2 h h b m d l Z C B U e X B l L n t i a X J 0 a E N p d H k s N n 0 m c X V v d D s s J n F 1 b 3 Q 7 U 2 V j d G l v b j E v U G V v c G x l L 0 N o Y W 5 n Z W Q g V H l w Z S 5 7 Z G V h d G h Z Z W F y L D d 9 J n F 1 b 3 Q 7 L C Z x d W 9 0 O 1 N l Y 3 R p b 2 4 x L 1 B l b 3 B s Z S 9 D a G F u Z 2 V k I F R 5 c G U u e 2 R l Y X R o T W 9 u d G g s O H 0 m c X V v d D s s J n F 1 b 3 Q 7 U 2 V j d G l v b j E v U G V v c G x l L 0 N o Y W 5 n Z W Q g V H l w Z S 5 7 Z G V h d G h E Y X k s O X 0 m c X V v d D s s J n F 1 b 3 Q 7 U 2 V j d G l v b j E v U G V v c G x l L 0 N o Y W 5 n Z W Q g V H l w Z S 5 7 Z G V h d G h D b 3 V u d H J 5 L D E w f S Z x d W 9 0 O y w m c X V v d D t T Z W N 0 a W 9 u M S 9 Q Z W 9 w b G U v Q 2 h h b m d l Z C B U e X B l L n t k Z W F 0 a F N 0 Y X R l L D E x f S Z x d W 9 0 O y w m c X V v d D t T Z W N 0 a W 9 u M S 9 Q Z W 9 w b G U v Q 2 h h b m d l Z C B U e X B l L n t k Z W F 0 a E N p d H k s M T J 9 J n F 1 b 3 Q 7 L C Z x d W 9 0 O 1 N l Y 3 R p b 2 4 x L 1 B l b 3 B s Z S 9 D a G F u Z 2 V k I F R 5 c G U u e 2 5 h b W V G a X J z d C w x M 3 0 m c X V v d D s s J n F 1 b 3 Q 7 U 2 V j d G l v b j E v U G V v c G x l L 0 N o Y W 5 n Z W Q g V H l w Z S 5 7 b m F t Z U x h c 3 Q s M T R 9 J n F 1 b 3 Q 7 L C Z x d W 9 0 O 1 N l Y 3 R p b 2 4 x L 1 B l b 3 B s Z S 9 D a G F u Z 2 V k I F R 5 c G U u e 2 5 h b W V H a X Z l b i w x N X 0 m c X V v d D s s J n F 1 b 3 Q 7 U 2 V j d G l v b j E v U G V v c G x l L 0 N o Y W 5 n Z W Q g V H l w Z S 5 7 d 2 V p Z 2 h 0 L D E 2 f S Z x d W 9 0 O y w m c X V v d D t T Z W N 0 a W 9 u M S 9 Q Z W 9 w b G U v Q 2 h h b m d l Z C B U e X B l L n t o Z W l n a H Q s M T d 9 J n F 1 b 3 Q 7 L C Z x d W 9 0 O 1 N l Y 3 R p b 2 4 x L 1 B l b 3 B s Z S 9 D a G F u Z 2 V k I F R 5 c G U u e 2 J h d H M s M T h 9 J n F 1 b 3 Q 7 L C Z x d W 9 0 O 1 N l Y 3 R p b 2 4 x L 1 B l b 3 B s Z S 9 D a G F u Z 2 V k I F R 5 c G U u e 3 R o c m 9 3 c y w x O X 0 m c X V v d D s s J n F 1 b 3 Q 7 U 2 V j d G l v b j E v U G V v c G x l L 0 N o Y W 5 n Z W Q g V H l w Z S 5 7 Z G V i d X Q s M j B 9 J n F 1 b 3 Q 7 L C Z x d W 9 0 O 1 N l Y 3 R p b 2 4 x L 1 B l b 3 B s Z S 9 D a G F u Z 2 V k I F R 5 c G U u e 2 Z p b m F s R 2 F t Z S w y M X 0 m c X V v d D s s J n F 1 b 3 Q 7 U 2 V j d G l v b j E v U G V v c G x l L 0 N o Y W 5 n Z W Q g V H l w Z S 5 7 c m V 0 c m 9 J R C w y M n 0 m c X V v d D s s J n F 1 b 3 Q 7 U 2 V j d G l v b j E v U G V v c G x l L 0 N o Y W 5 n Z W Q g V H l w Z S 5 7 Y m J y Z W Z J R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b 3 B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v c G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c G l 0 Y 2 h l c n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R U M D I 6 M D A 6 M z g u N j U w N z A w N l o i I C 8 + P E V u d H J 5 I F R 5 c G U 9 I k Z p b G x D b 2 x 1 b W 5 U e X B l c y I g V m F s d W U 9 I n N B Q U F B Q U F B R k J R V U Z C U V V G Q l F V R k J R V U Z C U V V G Q l F V R k J R V U Z C U V V B Q U F V R 0 J n W U F B Q U F E Q l F B Q U F B V U F B Q U F B Q U F B Q S I g L z 4 8 R W 5 0 c n k g V H l w Z T 0 i R m l s b E N v b H V t b k 5 h b W V z I i B W Y W x 1 Z T 0 i c 1 s m c X V v d D t w b G F 5 Z X J J R C Z x d W 9 0 O y w m c X V v d D t 5 Z W F y S U Q m c X V v d D s s J n F 1 b 3 Q 7 c 3 R p b n Q m c X V v d D s s J n F 1 b 3 Q 7 d G V h b U l E J n F 1 b 3 Q 7 L C Z x d W 9 0 O 2 x n S U Q m c X V v d D s s J n F 1 b 3 Q 7 V y Z x d W 9 0 O y w m c X V v d D t M J n F 1 b 3 Q 7 L C Z x d W 9 0 O 0 c m c X V v d D s s J n F 1 b 3 Q 7 R 1 M m c X V v d D s s J n F 1 b 3 Q 7 Q 0 c m c X V v d D s s J n F 1 b 3 Q 7 U 0 h P J n F 1 b 3 Q 7 L C Z x d W 9 0 O 1 N W J n F 1 b 3 Q 7 L C Z x d W 9 0 O 0 l Q b 3 V 0 c y Z x d W 9 0 O y w m c X V v d D t I J n F 1 b 3 Q 7 L C Z x d W 9 0 O 0 V S J n F 1 b 3 Q 7 L C Z x d W 9 0 O 0 h S J n F 1 b 3 Q 7 L C Z x d W 9 0 O 0 J C J n F 1 b 3 Q 7 L C Z x d W 9 0 O 1 N P J n F 1 b 3 Q 7 L C Z x d W 9 0 O 0 J B T 3 B w J n F 1 b 3 Q 7 L C Z x d W 9 0 O 0 l C Q i Z x d W 9 0 O y w m c X V v d D t X U C Z x d W 9 0 O y w m c X V v d D t I Q l A m c X V v d D s s J n F 1 b 3 Q 7 Q k s m c X V v d D s s J n F 1 b 3 Q 7 Q k Z Q J n F 1 b 3 Q 7 L C Z x d W 9 0 O 0 d G J n F 1 b 3 Q 7 L C Z x d W 9 0 O 1 I m c X V v d D s s J n F 1 b 3 Q 7 U 0 g m c X V v d D s s J n F 1 b 3 Q 7 U 0 Y m c X V v d D s s J n F 1 b 3 Q 7 R 0 l E U C Z x d W 9 0 O y w m c X V v d D t w d G l k J n F 1 b 3 Q 7 L C Z x d W 9 0 O 0 N s b 3 N l c n M u c G x h e W V y S U Q m c X V v d D s s J n F 1 b 3 Q 7 Z m F r Z U l Q J n F 1 b 3 Q 7 L C Z x d W 9 0 O 2 5 h b W V G a X J z d C Z x d W 9 0 O y w m c X V v d D t u Y W 1 l T G F z d C Z x d W 9 0 O y w m c X V v d D t 0 a H J v d 3 M m c X V v d D s s J n F 1 b 3 Q 7 V 0 h J U C Z x d W 9 0 O y w m c X V v d D t L O S Z x d W 9 0 O y w m c X V v d D t v c G c m c X V v d D s s J n F 1 b 3 Q 7 c m J p S W Q m c X V v d D s s J n F 1 b 3 Q 7 S W 5 k Z X g m c X V v d D s s J n F 1 b 3 Q 7 c m J p b m F t Z S Z x d W 9 0 O y w m c X V v d D t T a W 5 r Z X J W Y W w m c X V v d D s s J n F 1 b 3 Q 7 U 3 R h b m N l J n F 1 b 3 Q 7 L C Z x d W 9 0 O 0 V S Q S Z x d W 9 0 O y w m c X V v d D t T a W 5 r U 3 B k J n F 1 b 3 Q 7 L C Z x d W 9 0 O 1 J l Z 1 N w Z C Z x d W 9 0 O y w m c X V v d D t G Y X N 0 U 3 B k J n F 1 b 3 Q 7 L C Z x d W 9 0 O 0 x D d X J 2 Z S Z x d W 9 0 O y w m c X V v d D t S Q 3 V y d m U m c X V v d D s s J n F 1 b 3 Q 7 U 3 R h b W l u Y S Z x d W 9 0 O y w m c X V v d D t y Y m l r Z X k m c X V v d D t d I i A v P j x F b n R y e S B U e X B l P S J R d W V y e U l E I i B W Y W x 1 Z T 0 i c z Q 3 N j c 2 M T U 2 L W R k O G E t N G M 2 M C 0 5 M z Q y L T N j M G J l O D Z l Y j Q 4 Y S I g L z 4 8 R W 5 0 c n k g V H l w Z T 0 i R m l s b F N 0 Y X R 1 c y I g V m F s d W U 9 I n N D b 2 1 w b G V 0 Z S I g L z 4 8 R W 5 0 c n k g V H l w Z T 0 i R m l s b E N v d W 5 0 I i B W Y W x 1 Z T 0 i b D M w M C I g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B l b 3 B s Z S 9 D a G F u Z 2 V k I F R 5 c G U u e 3 B s Y X l l c k l E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j d G l v b j E v d G V h b U l E L 0 N 1 c 3 R v b T I u e 3 R l Y W 1 J Z C w y f S Z x d W 9 0 O y w m c X V v d D t L Z X l D b 2 x 1 b W 5 D b 3 V u d C Z x d W 9 0 O z o x f V 0 s J n F 1 b 3 Q 7 Y 2 9 s d W 1 u S W R l b n R p d G l l c y Z x d W 9 0 O z p b J n F 1 b 3 Q 7 U 2 V j d G l v b j E v c G l 0 Y 2 h l c n M v U 2 9 1 c m N l L n t w b G F 5 Z X J J R C w w f S Z x d W 9 0 O y w m c X V v d D t T Z W N 0 a W 9 u M S 9 w a X R j a G V y c y 9 T b 3 V y Y 2 U u e 3 l l Y X J J R C w x f S Z x d W 9 0 O y w m c X V v d D t T Z W N 0 a W 9 u M S 9 w a X R j a G V y c y 9 T b 3 V y Y 2 U u e 3 N 0 a W 5 0 L D J 9 J n F 1 b 3 Q 7 L C Z x d W 9 0 O 1 N l Y 3 R p b 2 4 x L 3 B p d G N o Z X J z L 1 N v d X J j Z S 5 7 d G V h b U l E L D N 9 J n F 1 b 3 Q 7 L C Z x d W 9 0 O 1 N l Y 3 R p b 2 4 x L 3 B p d G N o Z X J z L 1 N v d X J j Z S 5 7 b G d J R C w 0 f S Z x d W 9 0 O y w m c X V v d D t T Z W N 0 a W 9 u M S 9 w a X R j a G V y c y 9 D a G F u Z 2 V k I F R 5 c G U u e 1 c s N X 0 m c X V v d D s s J n F 1 b 3 Q 7 U 2 V j d G l v b j E v c G l 0 Y 2 h l c n M v Q 2 h h b m d l Z C B U e X B l L n t M L D Z 9 J n F 1 b 3 Q 7 L C Z x d W 9 0 O 1 N l Y 3 R p b 2 4 x L 3 B p d G N o Z X J z L 0 N o Y W 5 n Z W Q g V H l w Z S 5 7 R y w 3 f S Z x d W 9 0 O y w m c X V v d D t T Z W N 0 a W 9 u M S 9 w a X R j a G V y c y 9 D a G F u Z 2 V k I F R 5 c G U u e 0 d T L D h 9 J n F 1 b 3 Q 7 L C Z x d W 9 0 O 1 N l Y 3 R p b 2 4 x L 3 B p d G N o Z X J z L 0 N o Y W 5 n Z W Q g V H l w Z S 5 7 Q 0 c s O X 0 m c X V v d D s s J n F 1 b 3 Q 7 U 2 V j d G l v b j E v c G l 0 Y 2 h l c n M v Q 2 h h b m d l Z C B U e X B l L n t T S E 8 s M T B 9 J n F 1 b 3 Q 7 L C Z x d W 9 0 O 1 N l Y 3 R p b 2 4 x L 3 B p d G N o Z X J z L 0 N o Y W 5 n Z W Q g V H l w Z S 5 7 U 1 Y s M T F 9 J n F 1 b 3 Q 7 L C Z x d W 9 0 O 1 N l Y 3 R p b 2 4 x L 3 B p d G N o Z X J z L 0 N o Y W 5 n Z W Q g V H l w Z S 5 7 S V B v d X R z L D E y f S Z x d W 9 0 O y w m c X V v d D t T Z W N 0 a W 9 u M S 9 w a X R j a G V y c y 9 D a G F u Z 2 V k I F R 5 c G U u e 0 g s M T N 9 J n F 1 b 3 Q 7 L C Z x d W 9 0 O 1 N l Y 3 R p b 2 4 x L 3 B p d G N o Z X J z L 0 N o Y W 5 n Z W Q g V H l w Z S 5 7 R V I s M T R 9 J n F 1 b 3 Q 7 L C Z x d W 9 0 O 1 N l Y 3 R p b 2 4 x L 3 B p d G N o Z X J z L 0 N o Y W 5 n Z W Q g V H l w Z S 5 7 S F I s M T V 9 J n F 1 b 3 Q 7 L C Z x d W 9 0 O 1 N l Y 3 R p b 2 4 x L 3 B p d G N o Z X J z L 0 N o Y W 5 n Z W Q g V H l w Z S 5 7 Q k I s M T Z 9 J n F 1 b 3 Q 7 L C Z x d W 9 0 O 1 N l Y 3 R p b 2 4 x L 3 B p d G N o Z X J z L 0 N o Y W 5 n Z W Q g V H l w Z S 5 7 U 0 8 s M T d 9 J n F 1 b 3 Q 7 L C Z x d W 9 0 O 1 N l Y 3 R p b 2 4 x L 3 B p d G N o Z X J z L 0 N o Y W 5 n Z W Q g V H l w Z S 5 7 Q k F P c H A s M T h 9 J n F 1 b 3 Q 7 L C Z x d W 9 0 O 1 N l Y 3 R p b 2 4 x L 3 B p d G N o Z X J z L 0 N o Y W 5 n Z W Q g V H l w Z S 5 7 S U J C L D I w f S Z x d W 9 0 O y w m c X V v d D t T Z W N 0 a W 9 u M S 9 w a X R j a G V y c y 9 D a G F u Z 2 V k I F R 5 c G U u e 1 d Q L D I x f S Z x d W 9 0 O y w m c X V v d D t T Z W N 0 a W 9 u M S 9 w a X R j a G V y c y 9 D a G F u Z 2 V k I F R 5 c G U u e 0 h C U C w y M n 0 m c X V v d D s s J n F 1 b 3 Q 7 U 2 V j d G l v b j E v c G l 0 Y 2 h l c n M v Q 2 h h b m d l Z C B U e X B l L n t C S y w y M 3 0 m c X V v d D s s J n F 1 b 3 Q 7 U 2 V j d G l v b j E v c G l 0 Y 2 h l c n M v Q 2 h h b m d l Z C B U e X B l L n t C R l A s M j R 9 J n F 1 b 3 Q 7 L C Z x d W 9 0 O 1 N l Y 3 R p b 2 4 x L 3 B p d G N o Z X J z L 0 N o Y W 5 n Z W Q g V H l w Z S 5 7 R 0 Y s M j V 9 J n F 1 b 3 Q 7 L C Z x d W 9 0 O 1 N l Y 3 R p b 2 4 x L 3 B p d G N o Z X J z L 0 N o Y W 5 n Z W Q g V H l w Z S 5 7 U i w y N n 0 m c X V v d D s s J n F 1 b 3 Q 7 U 2 V j d G l v b j E v c G l 0 Y 2 h l c n M v Q 2 h h b m d l Z C B U e X B l L n t T S C w y N 3 0 m c X V v d D s s J n F 1 b 3 Q 7 U 2 V j d G l v b j E v c G l 0 Y 2 h l c n M v Q 2 h h b m d l Z C B U e X B l L n t T R i w y O H 0 m c X V v d D s s J n F 1 b 3 Q 7 U 2 V j d G l v b j E v c G l 0 Y 2 h l c n M v Q 2 h h b m d l Z C B U e X B l L n t H S U R Q L D I 5 f S Z x d W 9 0 O y w m c X V v d D t T Z W N 0 a W 9 u M S 9 w a X R j a G V y c y 9 T b 3 V y Y 2 U u e 3 B 0 a W Q s M z B 9 J n F 1 b 3 Q 7 L C Z x d W 9 0 O 1 N l Y 3 R p b 2 4 x L 3 B p d G N o Z X J z L 1 N v d X J j Z S 5 7 Q 2 x v c 2 V y c y 5 w b G F 5 Z X J J R C w z M n 0 m c X V v d D s s J n F 1 b 3 Q 7 U 2 V j d G l v b j E v c G l 0 Y 2 h l c n M v Q 2 h h b m d l Z C B U e X B l L n t m Y W t l S V A s M z N 9 J n F 1 b 3 Q 7 L C Z x d W 9 0 O 1 N l Y 3 R p b 2 4 x L 1 B l b 3 B s Z S 9 D a G F u Z 2 V k I F R 5 c G U u e 2 5 h b W V G a X J z d C w x M 3 0 m c X V v d D s s J n F 1 b 3 Q 7 U 2 V j d G l v b j E v U G V v c G x l L 0 N o Y W 5 n Z W Q g V H l w Z S 5 7 b m F t Z U x h c 3 Q s M T R 9 J n F 1 b 3 Q 7 L C Z x d W 9 0 O 1 N l Y 3 R p b 2 4 x L 1 B l b 3 B s Z S 9 D a G F u Z 2 V k I F R 5 c G U u e 3 R o c m 9 3 c y w x O X 0 m c X V v d D s s J n F 1 b 3 Q 7 U 2 V j d G l v b j E v c G l 0 Y 2 h l c n M v Q W R k Z W Q g Q 3 V z d G 9 t M S 5 7 V 0 h J U C w z N 3 0 m c X V v d D s s J n F 1 b 3 Q 7 U 2 V j d G l v b j E v c G l 0 Y 2 h l c n M v Q W R k Z W Q g Q 3 V z d G 9 t M i 5 7 S z k s M z h 9 J n F 1 b 3 Q 7 L C Z x d W 9 0 O 1 N l Y 3 R p b 2 4 x L 3 B p d G N o Z X J z L 0 F k Z G V k I E N 1 c 3 R v b T k u e 2 9 w Z y w z O X 0 m c X V v d D s s J n F 1 b 3 Q 7 U 2 V j d G l v b j E v d G V h b U l E L 0 N 1 c 3 R v b T I u e 3 J i a U l k L D B 9 J n F 1 b 3 Q 7 L C Z x d W 9 0 O 1 N l Y 3 R p b 2 4 x L 3 B p d G N o Z X J z L 0 N o Y W 5 n Z W Q g V H l w Z S 5 7 S W 5 k Z X g s M z F 9 J n F 1 b 3 Q 7 L C Z x d W 9 0 O 1 N l Y 3 R p b 2 4 x L 3 B p d G N o Z X J z L 0 F k Z G V k I E N 1 c 3 R v b T E w L n t y Y m l u Y W 1 l L D Q x f S Z x d W 9 0 O y w m c X V v d D t T Z W N 0 a W 9 u M S 9 w a X R j a G V y c y 9 B Z G R l Z C B D d X N 0 b 2 0 u e 1 N p b m t l c l Z h b C w 0 M n 0 m c X V v d D s s J n F 1 b 3 Q 7 U 2 V j d G l v b j E v c G l 0 Y 2 h l c n M v Y z M u e 1 N 0 Y W 5 j Z S w 0 M 3 0 m c X V v d D s s J n F 1 b 3 Q 7 U 2 V j d G l v b j E v c G l 0 Y 2 h l c n M v Q 2 h h b m d l Z C B U e X B l L n t F U k E s M T l 9 J n F 1 b 3 Q 7 L C Z x d W 9 0 O 1 N l Y 3 R p b 2 4 x L 3 B p d G N o Z X J z L 0 F k Z G V k I E N 1 c 3 R v b T M u e 1 N p b m t T c G Q s N D R 9 J n F 1 b 3 Q 7 L C Z x d W 9 0 O 1 N l Y 3 R p b 2 4 x L 3 B p d G N o Z X J z L 0 F k Z G V k I E N 1 c 3 R v b T Q u e 1 J l Z 1 N w Z C w 0 N X 0 m c X V v d D s s J n F 1 b 3 Q 7 U 2 V j d G l v b j E v c G l 0 Y 2 h l c n M v Q W R k Z W Q g Q 3 V z d G 9 t N S 5 7 R m F z d F N w Z C w 0 N n 0 m c X V v d D s s J n F 1 b 3 Q 7 U 2 V j d G l v b j E v c G l 0 Y 2 h l c n M v Q W R k Z W Q g Q 3 V z d G 9 t N i 5 7 T E N 1 c n Z l L D Q 3 f S Z x d W 9 0 O y w m c X V v d D t T Z W N 0 a W 9 u M S 9 w a X R j a G V y c y 9 B Z G R l Z C B D d X N 0 b 2 0 3 L n t S Q 3 V y d m U s N D h 9 J n F 1 b 3 Q 7 L C Z x d W 9 0 O 1 N l Y 3 R p b 2 4 x L 3 B p d G N o Z X J z L 0 F k Z G V k I E N 1 c 3 R v b T g u e 1 N 0 Y W 1 p b m E s N D l 9 J n F 1 b 3 Q 7 L C Z x d W 9 0 O 1 N l Y 3 R p b 2 4 x L 3 B p d G N o Z X J z L 0 F k Z G V k I E N 1 c 3 R v b T E x L n t y Y m l r Z X k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w a X R j a G V y c y 9 T b 3 V y Y 2 U u e 3 B s Y X l l c k l E L D B 9 J n F 1 b 3 Q 7 L C Z x d W 9 0 O 1 N l Y 3 R p b 2 4 x L 3 B p d G N o Z X J z L 1 N v d X J j Z S 5 7 e W V h c k l E L D F 9 J n F 1 b 3 Q 7 L C Z x d W 9 0 O 1 N l Y 3 R p b 2 4 x L 3 B p d G N o Z X J z L 1 N v d X J j Z S 5 7 c 3 R p b n Q s M n 0 m c X V v d D s s J n F 1 b 3 Q 7 U 2 V j d G l v b j E v c G l 0 Y 2 h l c n M v U 2 9 1 c m N l L n t 0 Z W F t S U Q s M 3 0 m c X V v d D s s J n F 1 b 3 Q 7 U 2 V j d G l v b j E v c G l 0 Y 2 h l c n M v U 2 9 1 c m N l L n t s Z 0 l E L D R 9 J n F 1 b 3 Q 7 L C Z x d W 9 0 O 1 N l Y 3 R p b 2 4 x L 3 B p d G N o Z X J z L 0 N o Y W 5 n Z W Q g V H l w Z S 5 7 V y w 1 f S Z x d W 9 0 O y w m c X V v d D t T Z W N 0 a W 9 u M S 9 w a X R j a G V y c y 9 D a G F u Z 2 V k I F R 5 c G U u e 0 w s N n 0 m c X V v d D s s J n F 1 b 3 Q 7 U 2 V j d G l v b j E v c G l 0 Y 2 h l c n M v Q 2 h h b m d l Z C B U e X B l L n t H L D d 9 J n F 1 b 3 Q 7 L C Z x d W 9 0 O 1 N l Y 3 R p b 2 4 x L 3 B p d G N o Z X J z L 0 N o Y W 5 n Z W Q g V H l w Z S 5 7 R 1 M s O H 0 m c X V v d D s s J n F 1 b 3 Q 7 U 2 V j d G l v b j E v c G l 0 Y 2 h l c n M v Q 2 h h b m d l Z C B U e X B l L n t D R y w 5 f S Z x d W 9 0 O y w m c X V v d D t T Z W N 0 a W 9 u M S 9 w a X R j a G V y c y 9 D a G F u Z 2 V k I F R 5 c G U u e 1 N I T y w x M H 0 m c X V v d D s s J n F 1 b 3 Q 7 U 2 V j d G l v b j E v c G l 0 Y 2 h l c n M v Q 2 h h b m d l Z C B U e X B l L n t T V i w x M X 0 m c X V v d D s s J n F 1 b 3 Q 7 U 2 V j d G l v b j E v c G l 0 Y 2 h l c n M v Q 2 h h b m d l Z C B U e X B l L n t J U G 9 1 d H M s M T J 9 J n F 1 b 3 Q 7 L C Z x d W 9 0 O 1 N l Y 3 R p b 2 4 x L 3 B p d G N o Z X J z L 0 N o Y W 5 n Z W Q g V H l w Z S 5 7 S C w x M 3 0 m c X V v d D s s J n F 1 b 3 Q 7 U 2 V j d G l v b j E v c G l 0 Y 2 h l c n M v Q 2 h h b m d l Z C B U e X B l L n t F U i w x N H 0 m c X V v d D s s J n F 1 b 3 Q 7 U 2 V j d G l v b j E v c G l 0 Y 2 h l c n M v Q 2 h h b m d l Z C B U e X B l L n t I U i w x N X 0 m c X V v d D s s J n F 1 b 3 Q 7 U 2 V j d G l v b j E v c G l 0 Y 2 h l c n M v Q 2 h h b m d l Z C B U e X B l L n t C Q i w x N n 0 m c X V v d D s s J n F 1 b 3 Q 7 U 2 V j d G l v b j E v c G l 0 Y 2 h l c n M v Q 2 h h b m d l Z C B U e X B l L n t T T y w x N 3 0 m c X V v d D s s J n F 1 b 3 Q 7 U 2 V j d G l v b j E v c G l 0 Y 2 h l c n M v Q 2 h h b m d l Z C B U e X B l L n t C Q U 9 w c C w x O H 0 m c X V v d D s s J n F 1 b 3 Q 7 U 2 V j d G l v b j E v c G l 0 Y 2 h l c n M v Q 2 h h b m d l Z C B U e X B l L n t J Q k I s M j B 9 J n F 1 b 3 Q 7 L C Z x d W 9 0 O 1 N l Y 3 R p b 2 4 x L 3 B p d G N o Z X J z L 0 N o Y W 5 n Z W Q g V H l w Z S 5 7 V 1 A s M j F 9 J n F 1 b 3 Q 7 L C Z x d W 9 0 O 1 N l Y 3 R p b 2 4 x L 3 B p d G N o Z X J z L 0 N o Y W 5 n Z W Q g V H l w Z S 5 7 S E J Q L D I y f S Z x d W 9 0 O y w m c X V v d D t T Z W N 0 a W 9 u M S 9 w a X R j a G V y c y 9 D a G F u Z 2 V k I F R 5 c G U u e 0 J L L D I z f S Z x d W 9 0 O y w m c X V v d D t T Z W N 0 a W 9 u M S 9 w a X R j a G V y c y 9 D a G F u Z 2 V k I F R 5 c G U u e 0 J G U C w y N H 0 m c X V v d D s s J n F 1 b 3 Q 7 U 2 V j d G l v b j E v c G l 0 Y 2 h l c n M v Q 2 h h b m d l Z C B U e X B l L n t H R i w y N X 0 m c X V v d D s s J n F 1 b 3 Q 7 U 2 V j d G l v b j E v c G l 0 Y 2 h l c n M v Q 2 h h b m d l Z C B U e X B l L n t S L D I 2 f S Z x d W 9 0 O y w m c X V v d D t T Z W N 0 a W 9 u M S 9 w a X R j a G V y c y 9 D a G F u Z 2 V k I F R 5 c G U u e 1 N I L D I 3 f S Z x d W 9 0 O y w m c X V v d D t T Z W N 0 a W 9 u M S 9 w a X R j a G V y c y 9 D a G F u Z 2 V k I F R 5 c G U u e 1 N G L D I 4 f S Z x d W 9 0 O y w m c X V v d D t T Z W N 0 a W 9 u M S 9 w a X R j a G V y c y 9 D a G F u Z 2 V k I F R 5 c G U u e 0 d J R F A s M j l 9 J n F 1 b 3 Q 7 L C Z x d W 9 0 O 1 N l Y 3 R p b 2 4 x L 3 B p d G N o Z X J z L 1 N v d X J j Z S 5 7 c H R p Z C w z M H 0 m c X V v d D s s J n F 1 b 3 Q 7 U 2 V j d G l v b j E v c G l 0 Y 2 h l c n M v U 2 9 1 c m N l L n t D b G 9 z Z X J z L n B s Y X l l c k l E L D M y f S Z x d W 9 0 O y w m c X V v d D t T Z W N 0 a W 9 u M S 9 w a X R j a G V y c y 9 D a G F u Z 2 V k I F R 5 c G U u e 2 Z h a 2 V J U C w z M 3 0 m c X V v d D s s J n F 1 b 3 Q 7 U 2 V j d G l v b j E v U G V v c G x l L 0 N o Y W 5 n Z W Q g V H l w Z S 5 7 b m F t Z U Z p c n N 0 L D E z f S Z x d W 9 0 O y w m c X V v d D t T Z W N 0 a W 9 u M S 9 Q Z W 9 w b G U v Q 2 h h b m d l Z C B U e X B l L n t u Y W 1 l T G F z d C w x N H 0 m c X V v d D s s J n F 1 b 3 Q 7 U 2 V j d G l v b j E v U G V v c G x l L 0 N o Y W 5 n Z W Q g V H l w Z S 5 7 d G h y b 3 d z L D E 5 f S Z x d W 9 0 O y w m c X V v d D t T Z W N 0 a W 9 u M S 9 w a X R j a G V y c y 9 B Z G R l Z C B D d X N 0 b 2 0 x L n t X S E l Q L D M 3 f S Z x d W 9 0 O y w m c X V v d D t T Z W N 0 a W 9 u M S 9 w a X R j a G V y c y 9 B Z G R l Z C B D d X N 0 b 2 0 y L n t L O S w z O H 0 m c X V v d D s s J n F 1 b 3 Q 7 U 2 V j d G l v b j E v c G l 0 Y 2 h l c n M v Q W R k Z W Q g Q 3 V z d G 9 t O S 5 7 b 3 B n L D M 5 f S Z x d W 9 0 O y w m c X V v d D t T Z W N 0 a W 9 u M S 9 0 Z W F t S U Q v Q 3 V z d G 9 t M i 5 7 c m J p S W Q s M H 0 m c X V v d D s s J n F 1 b 3 Q 7 U 2 V j d G l v b j E v c G l 0 Y 2 h l c n M v Q 2 h h b m d l Z C B U e X B l L n t J b m R l e C w z M X 0 m c X V v d D s s J n F 1 b 3 Q 7 U 2 V j d G l v b j E v c G l 0 Y 2 h l c n M v Q W R k Z W Q g Q 3 V z d G 9 t M T A u e 3 J i a W 5 h b W U s N D F 9 J n F 1 b 3 Q 7 L C Z x d W 9 0 O 1 N l Y 3 R p b 2 4 x L 3 B p d G N o Z X J z L 0 F k Z G V k I E N 1 c 3 R v b S 5 7 U 2 l u a 2 V y V m F s L D Q y f S Z x d W 9 0 O y w m c X V v d D t T Z W N 0 a W 9 u M S 9 w a X R j a G V y c y 9 j M y 5 7 U 3 R h b m N l L D Q z f S Z x d W 9 0 O y w m c X V v d D t T Z W N 0 a W 9 u M S 9 w a X R j a G V y c y 9 D a G F u Z 2 V k I F R 5 c G U u e 0 V S Q S w x O X 0 m c X V v d D s s J n F 1 b 3 Q 7 U 2 V j d G l v b j E v c G l 0 Y 2 h l c n M v Q W R k Z W Q g Q 3 V z d G 9 t M y 5 7 U 2 l u a 1 N w Z C w 0 N H 0 m c X V v d D s s J n F 1 b 3 Q 7 U 2 V j d G l v b j E v c G l 0 Y 2 h l c n M v Q W R k Z W Q g Q 3 V z d G 9 t N C 5 7 U m V n U 3 B k L D Q 1 f S Z x d W 9 0 O y w m c X V v d D t T Z W N 0 a W 9 u M S 9 w a X R j a G V y c y 9 B Z G R l Z C B D d X N 0 b 2 0 1 L n t G Y X N 0 U 3 B k L D Q 2 f S Z x d W 9 0 O y w m c X V v d D t T Z W N 0 a W 9 u M S 9 w a X R j a G V y c y 9 B Z G R l Z C B D d X N 0 b 2 0 2 L n t M Q 3 V y d m U s N D d 9 J n F 1 b 3 Q 7 L C Z x d W 9 0 O 1 N l Y 3 R p b 2 4 x L 3 B p d G N o Z X J z L 0 F k Z G V k I E N 1 c 3 R v b T c u e 1 J D d X J 2 Z S w 0 O H 0 m c X V v d D s s J n F 1 b 3 Q 7 U 2 V j d G l v b j E v c G l 0 Y 2 h l c n M v Q W R k Z W Q g Q 3 V z d G 9 t O C 5 7 U 3 R h b W l u Y S w 0 O X 0 m c X V v d D s s J n F 1 b 3 Q 7 U 2 V j d G l v b j E v c G l 0 Y 2 h l c n M v Q W R k Z W Q g Q 3 V z d G 9 t M T E u e 3 J i a W t l e S w 1 M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U G V v c G x l L 0 N o Y W 5 n Z W Q g V H l w Z S 5 7 c G x h e W V y S U Q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W N 0 a W 9 u M S 9 0 Z W F t S U Q v Q 3 V z d G 9 t M i 5 7 d G V h b U l k L D J 9 J n F 1 b 3 Q 7 L C Z x d W 9 0 O 0 t l e U N v b H V t b k N v d W 5 0 J n F 1 b 3 Q 7 O j F 9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a X R j a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M v R X h w Y W 5 k Z W Q l M j B Q Z W 9 w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B Z G R l Z C U y M E N 1 c 3 R v b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L 2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M v c m V v c m R l c k V y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L 0 F k Z G V k J T I w Q 3 V z d G 9 t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L 0 F k Z G V k J T I w Q 3 V z d G 9 t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B Z G R l Z C U y M E N 1 c 3 R v b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S U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m J p S W Q m c X V v d D s s J n F 1 b 3 Q 7 c m J p S W 4 m c X V v d D s s J n F 1 b 3 Q 7 d G V h b U l k J n F 1 b 3 Q 7 X S I g L z 4 8 R W 5 0 c n k g V H l w Z T 0 i R m l s b E N v b H V t b l R 5 c G V z I i B W Y W x 1 Z T 0 i c 0 F 3 W U E i I C 8 + P E V u d H J 5 I F R 5 c G U 9 I k Z p b G x M Y X N 0 V X B k Y X R l Z C I g V m F s d W U 9 I m Q y M D I w L T A 5 L T A x V D E 0 O j M 2 O j E y L j g 2 M j Q 2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U X V l c n l J R C I g V m F s d W U 9 I n M y Z G Z m Y W U 3 Z i 0 1 N W R i L T R l N z g t O T c x Z i 0 2 N G Y z N W Y 5 Z j R m N z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h b U l E L 0 N 1 c 3 R v b T I u e 3 J i a U l k L D B 9 J n F 1 b 3 Q 7 L C Z x d W 9 0 O 1 N l Y 3 R p b 2 4 x L 3 R l Y W 1 J R C 9 D d X N 0 b 2 0 y L n t y Y m l J b i w x f S Z x d W 9 0 O y w m c X V v d D t T Z W N 0 a W 9 u M S 9 0 Z W F t S U Q v Q 3 V z d G 9 t M i 5 7 d G V h b U l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Y W 1 J R C 9 D d X N 0 b 2 0 y L n t y Y m l J Z C w w f S Z x d W 9 0 O y w m c X V v d D t T Z W N 0 a W 9 u M S 9 0 Z W F t S U Q v Q 3 V z d G 9 t M i 5 7 c m J p S W 4 s M X 0 m c X V v d D s s J n F 1 b 3 Q 7 U 2 V j d G l v b j E v d G V h b U l E L 0 N 1 c 3 R v b T I u e 3 R l Y W 1 J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h b U l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J R C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U l E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J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J R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J R C 9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U l E L 0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Z X J z L 0 V 4 c G F u Z G V k J T I w d G V h b U l E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z V G 9 F b m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A 5 L T A x V D E 0 O j U z O j U 3 L j Y y N j E 2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N v b H N U b 0 V u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G V y c y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M v Q W R k Z W Q l M j B D d X N 0 b 2 0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w L T A 5 L T A z V D I z O j Q y O j M 2 L j A z M z Y 2 O T F a I i A v P j x F b n R y e S B U e X B l P S J G a W x s Q 2 9 s d W 1 u V H l w Z X M i I F Z h b H V l P S J z Q U F B Q U F B Q U F B Q U F B Q U F B Q U F B Q U F B Q U F B Q U F B Q U F B Q U F C U V V G Q l F V P S I g L z 4 8 R W 5 0 c n k g V H l w Z T 0 i R m l s b E N v b H V t b k 5 h b W V z I i B W Y W x 1 Z T 0 i c 1 s m c X V v d D t w b G F 5 Z X J J R C Z x d W 9 0 O y w m c X V v d D t 5 Z W F y S U Q m c X V v d D s s J n F 1 b 3 Q 7 c 3 R p b n Q m c X V v d D s s J n F 1 b 3 Q 7 d G V h b U l E J n F 1 b 3 Q 7 L C Z x d W 9 0 O 2 x n S U Q m c X V v d D s s J n F 1 b 3 Q 7 R y Z x d W 9 0 O y w m c X V v d D t B Q i Z x d W 9 0 O y w m c X V v d D t S J n F 1 b 3 Q 7 L C Z x d W 9 0 O 0 g m c X V v d D s s J n F 1 b 3 Q 7 M k I m c X V v d D s s J n F 1 b 3 Q 7 M 0 I m c X V v d D s s J n F 1 b 3 Q 7 S F I m c X V v d D s s J n F 1 b 3 Q 7 U k J J J n F 1 b 3 Q 7 L C Z x d W 9 0 O 1 N C J n F 1 b 3 Q 7 L C Z x d W 9 0 O 0 N T J n F 1 b 3 Q 7 L C Z x d W 9 0 O 0 J C J n F 1 b 3 Q 7 L C Z x d W 9 0 O 1 N P J n F 1 b 3 Q 7 L C Z x d W 9 0 O 0 l C Q i Z x d W 9 0 O y w m c X V v d D t I Q l A m c X V v d D s s J n F 1 b 3 Q 7 U 0 g m c X V v d D s s J n F 1 b 3 Q 7 U 0 Y m c X V v d D s s J n F 1 b 3 Q 7 R 0 l E U C Z x d W 9 0 O y w m c X V v d D t w d G l k J n F 1 b 3 Q 7 L C Z x d W 9 0 O 0 N 1 c 3 R v b S Z x d W 9 0 O y w m c X V v d D t Q Q S Z x d W 9 0 O y w m c X V v d D t U Q i Z x d W 9 0 O y w m c X V v d D t P Q k E m c X V v d D s s J n F 1 b 3 Q 7 U 0 x H J n F 1 b 3 Q 7 L C Z x d W 9 0 O 0 9 Q U y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F 1 Z X J 5 S U Q i I F Z h b H V l P S J z M z F h M z I 5 Y T Y t M m Z h Y S 0 0 Y j c y L W J i Z D Y t Z W E 4 N W J h Y T V i N j k 5 I i A v P j x F b n R y e S B U e X B l P S J G a W x s R X J y b 3 J D b 2 R l I i B W Y W x 1 Z T 0 i c 1 V u a 2 5 v d 2 4 i I C 8 + P E V u d H J 5 I F R 5 c G U 9 I k Z p b G x D b 3 V u d C I g V m F s d W U 9 I m w 0 M j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d H R p b m c v Q 3 V z d G 9 t M S 5 7 c G x h e W V y S U Q s M H 0 m c X V v d D s s J n F 1 b 3 Q 7 U 2 V j d G l v b j E v Q m F 0 d G l u Z y 9 D d X N 0 b 2 0 x L n t 5 Z W F y S U Q s M X 0 m c X V v d D s s J n F 1 b 3 Q 7 U 2 V j d G l v b j E v Q m F 0 d G l u Z y 9 D d X N 0 b 2 0 x L n t z d G l u d C w y f S Z x d W 9 0 O y w m c X V v d D t T Z W N 0 a W 9 u M S 9 C Y X R 0 a W 5 n L 0 N 1 c 3 R v b T E u e 3 R l Y W 1 J R C w z f S Z x d W 9 0 O y w m c X V v d D t T Z W N 0 a W 9 u M S 9 C Y X R 0 a W 5 n L 0 N 1 c 3 R v b T E u e 2 x n S U Q s N H 0 m c X V v d D s s J n F 1 b 3 Q 7 U 2 V j d G l v b j E v Q m F 0 d G l u Z y 9 D d X N 0 b 2 0 x L n t H L D V 9 J n F 1 b 3 Q 7 L C Z x d W 9 0 O 1 N l Y 3 R p b 2 4 x L 0 J h d H R p b m c v Q 3 V z d G 9 t M S 5 7 Q U I s N n 0 m c X V v d D s s J n F 1 b 3 Q 7 U 2 V j d G l v b j E v Q m F 0 d G l u Z y 9 D d X N 0 b 2 0 x L n t S L D d 9 J n F 1 b 3 Q 7 L C Z x d W 9 0 O 1 N l Y 3 R p b 2 4 x L 0 J h d H R p b m c v Q 3 V z d G 9 t M S 5 7 S C w 4 f S Z x d W 9 0 O y w m c X V v d D t T Z W N 0 a W 9 u M S 9 C Y X R 0 a W 5 n L 0 N 1 c 3 R v b T E u e z J C L D l 9 J n F 1 b 3 Q 7 L C Z x d W 9 0 O 1 N l Y 3 R p b 2 4 x L 0 J h d H R p b m c v Q 3 V z d G 9 t M S 5 7 M 0 I s M T B 9 J n F 1 b 3 Q 7 L C Z x d W 9 0 O 1 N l Y 3 R p b 2 4 x L 0 J h d H R p b m c v Q 3 V z d G 9 t M S 5 7 S F I s M T F 9 J n F 1 b 3 Q 7 L C Z x d W 9 0 O 1 N l Y 3 R p b 2 4 x L 0 J h d H R p b m c v Q 3 V z d G 9 t M S 5 7 U k J J L D E y f S Z x d W 9 0 O y w m c X V v d D t T Z W N 0 a W 9 u M S 9 C Y X R 0 a W 5 n L 0 N 1 c 3 R v b T E u e 1 N C L D E z f S Z x d W 9 0 O y w m c X V v d D t T Z W N 0 a W 9 u M S 9 C Y X R 0 a W 5 n L 0 N 1 c 3 R v b T E u e 0 N T L D E 0 f S Z x d W 9 0 O y w m c X V v d D t T Z W N 0 a W 9 u M S 9 C Y X R 0 a W 5 n L 0 N 1 c 3 R v b T E u e 0 J C L D E 1 f S Z x d W 9 0 O y w m c X V v d D t T Z W N 0 a W 9 u M S 9 C Y X R 0 a W 5 n L 0 N 1 c 3 R v b T E u e 1 N P L D E 2 f S Z x d W 9 0 O y w m c X V v d D t T Z W N 0 a W 9 u M S 9 C Y X R 0 a W 5 n L 0 N 1 c 3 R v b T E u e 0 l C Q i w x N 3 0 m c X V v d D s s J n F 1 b 3 Q 7 U 2 V j d G l v b j E v Q m F 0 d G l u Z y 9 D d X N 0 b 2 0 x L n t I Q l A s M T h 9 J n F 1 b 3 Q 7 L C Z x d W 9 0 O 1 N l Y 3 R p b 2 4 x L 0 J h d H R p b m c v Q 3 V z d G 9 t M S 5 7 U 0 g s M T l 9 J n F 1 b 3 Q 7 L C Z x d W 9 0 O 1 N l Y 3 R p b 2 4 x L 0 J h d H R p b m c v Q 3 V z d G 9 t M S 5 7 U 0 Y s M j B 9 J n F 1 b 3 Q 7 L C Z x d W 9 0 O 1 N l Y 3 R p b 2 4 x L 0 J h d H R p b m c v Q 3 V z d G 9 t M S 5 7 R 0 l E U C w y M X 0 m c X V v d D s s J n F 1 b 3 Q 7 U 2 V j d G l v b j E v Q m F 0 d G l u Z y 9 D d X N 0 b 2 0 x L n t w d G l k L D I y f S Z x d W 9 0 O y w m c X V v d D t T Z W N 0 a W 9 u M S 9 C Y X R 0 a W 5 n L 0 N 1 c 3 R v b T E u e 0 N 1 c 3 R v b S w y M 3 0 m c X V v d D s s J n F 1 b 3 Q 7 U 2 V j d G l v b j E v Q m F 0 d G l u Z y 9 D a G F u Z 2 V k I F R 5 c G U y L n t Q Q S w y N H 0 m c X V v d D s s J n F 1 b 3 Q 7 U 2 V j d G l v b j E v Q m F 0 d G l u Z y 9 D a G F u Z 2 V k I F R 5 c G U y L n t U Q i w y N X 0 m c X V v d D s s J n F 1 b 3 Q 7 U 2 V j d G l v b j E v Q m F 0 d G l u Z y 9 D a G F u Z 2 V k I F R 5 c G U y L n t P Q k E s M j Z 9 J n F 1 b 3 Q 7 L C Z x d W 9 0 O 1 N l Y 3 R p b 2 4 x L 0 J h d H R p b m c v Q 2 h h b m d l Z C B U e X B l M i 5 7 U 0 x H L D I 3 f S Z x d W 9 0 O y w m c X V v d D t T Z W N 0 a W 9 u M S 9 C Y X R 0 a W 5 n L 0 N o Y W 5 n Z W Q g V H l w Z T I u e 0 9 Q U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0 J h d H R p b m c v Q 3 V z d G 9 t M S 5 7 c G x h e W V y S U Q s M H 0 m c X V v d D s s J n F 1 b 3 Q 7 U 2 V j d G l v b j E v Q m F 0 d G l u Z y 9 D d X N 0 b 2 0 x L n t 5 Z W F y S U Q s M X 0 m c X V v d D s s J n F 1 b 3 Q 7 U 2 V j d G l v b j E v Q m F 0 d G l u Z y 9 D d X N 0 b 2 0 x L n t z d G l u d C w y f S Z x d W 9 0 O y w m c X V v d D t T Z W N 0 a W 9 u M S 9 C Y X R 0 a W 5 n L 0 N 1 c 3 R v b T E u e 3 R l Y W 1 J R C w z f S Z x d W 9 0 O y w m c X V v d D t T Z W N 0 a W 9 u M S 9 C Y X R 0 a W 5 n L 0 N 1 c 3 R v b T E u e 2 x n S U Q s N H 0 m c X V v d D s s J n F 1 b 3 Q 7 U 2 V j d G l v b j E v Q m F 0 d G l u Z y 9 D d X N 0 b 2 0 x L n t H L D V 9 J n F 1 b 3 Q 7 L C Z x d W 9 0 O 1 N l Y 3 R p b 2 4 x L 0 J h d H R p b m c v Q 3 V z d G 9 t M S 5 7 Q U I s N n 0 m c X V v d D s s J n F 1 b 3 Q 7 U 2 V j d G l v b j E v Q m F 0 d G l u Z y 9 D d X N 0 b 2 0 x L n t S L D d 9 J n F 1 b 3 Q 7 L C Z x d W 9 0 O 1 N l Y 3 R p b 2 4 x L 0 J h d H R p b m c v Q 3 V z d G 9 t M S 5 7 S C w 4 f S Z x d W 9 0 O y w m c X V v d D t T Z W N 0 a W 9 u M S 9 C Y X R 0 a W 5 n L 0 N 1 c 3 R v b T E u e z J C L D l 9 J n F 1 b 3 Q 7 L C Z x d W 9 0 O 1 N l Y 3 R p b 2 4 x L 0 J h d H R p b m c v Q 3 V z d G 9 t M S 5 7 M 0 I s M T B 9 J n F 1 b 3 Q 7 L C Z x d W 9 0 O 1 N l Y 3 R p b 2 4 x L 0 J h d H R p b m c v Q 3 V z d G 9 t M S 5 7 S F I s M T F 9 J n F 1 b 3 Q 7 L C Z x d W 9 0 O 1 N l Y 3 R p b 2 4 x L 0 J h d H R p b m c v Q 3 V z d G 9 t M S 5 7 U k J J L D E y f S Z x d W 9 0 O y w m c X V v d D t T Z W N 0 a W 9 u M S 9 C Y X R 0 a W 5 n L 0 N 1 c 3 R v b T E u e 1 N C L D E z f S Z x d W 9 0 O y w m c X V v d D t T Z W N 0 a W 9 u M S 9 C Y X R 0 a W 5 n L 0 N 1 c 3 R v b T E u e 0 N T L D E 0 f S Z x d W 9 0 O y w m c X V v d D t T Z W N 0 a W 9 u M S 9 C Y X R 0 a W 5 n L 0 N 1 c 3 R v b T E u e 0 J C L D E 1 f S Z x d W 9 0 O y w m c X V v d D t T Z W N 0 a W 9 u M S 9 C Y X R 0 a W 5 n L 0 N 1 c 3 R v b T E u e 1 N P L D E 2 f S Z x d W 9 0 O y w m c X V v d D t T Z W N 0 a W 9 u M S 9 C Y X R 0 a W 5 n L 0 N 1 c 3 R v b T E u e 0 l C Q i w x N 3 0 m c X V v d D s s J n F 1 b 3 Q 7 U 2 V j d G l v b j E v Q m F 0 d G l u Z y 9 D d X N 0 b 2 0 x L n t I Q l A s M T h 9 J n F 1 b 3 Q 7 L C Z x d W 9 0 O 1 N l Y 3 R p b 2 4 x L 0 J h d H R p b m c v Q 3 V z d G 9 t M S 5 7 U 0 g s M T l 9 J n F 1 b 3 Q 7 L C Z x d W 9 0 O 1 N l Y 3 R p b 2 4 x L 0 J h d H R p b m c v Q 3 V z d G 9 t M S 5 7 U 0 Y s M j B 9 J n F 1 b 3 Q 7 L C Z x d W 9 0 O 1 N l Y 3 R p b 2 4 x L 0 J h d H R p b m c v Q 3 V z d G 9 t M S 5 7 R 0 l E U C w y M X 0 m c X V v d D s s J n F 1 b 3 Q 7 U 2 V j d G l v b j E v Q m F 0 d G l u Z y 9 D d X N 0 b 2 0 x L n t w d G l k L D I y f S Z x d W 9 0 O y w m c X V v d D t T Z W N 0 a W 9 u M S 9 C Y X R 0 a W 5 n L 0 N 1 c 3 R v b T E u e 0 N 1 c 3 R v b S w y M 3 0 m c X V v d D s s J n F 1 b 3 Q 7 U 2 V j d G l v b j E v Q m F 0 d G l u Z y 9 D a G F u Z 2 V k I F R 5 c G U y L n t Q Q S w y N H 0 m c X V v d D s s J n F 1 b 3 Q 7 U 2 V j d G l v b j E v Q m F 0 d G l u Z y 9 D a G F u Z 2 V k I F R 5 c G U y L n t U Q i w y N X 0 m c X V v d D s s J n F 1 b 3 Q 7 U 2 V j d G l v b j E v Q m F 0 d G l u Z y 9 D a G F u Z 2 V k I F R 5 c G U y L n t P Q k E s M j Z 9 J n F 1 b 3 Q 7 L C Z x d W 9 0 O 1 N l Y 3 R p b 2 4 x L 0 J h d H R p b m c v Q 2 h h b m d l Z C B U e X B l M i 5 7 U 0 x H L D I 3 f S Z x d W 9 0 O y w m c X V v d D t T Z W N 0 a W 9 u M S 9 C Y X R 0 a W 5 n L 0 N o Y W 5 n Z W Q g V H l w Z T I u e 0 9 Q U y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d H R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y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F y Y W 5 j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w L T A 5 L T A z V D I z O j M w O j E 1 L j E 1 M T g 2 M T h a I i A v P j x F b n R y e S B U e X B l P S J G a W x s U 3 R h d H V z I i B W Y W x 1 Z T 0 i c 0 N v b X B s Z X R l I i A v P j x F b n R y e S B U e X B l P S J R d W V y e U l E I i B W Y W x 1 Z T 0 i c z Y z M W I 3 O D B h L T g 3 N m Q t N D R l Y S 0 4 Y j M 3 L T d i M z d l M j M 3 Z W I 5 N y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h c m F u Y 2 V z L 0 N o Y W 5 n Z W Q g V H l w Z S 5 7 e W V h c k l E L D B 9 J n F 1 b 3 Q 7 L C Z x d W 9 0 O 1 N l Y 3 R p b 2 4 x L 0 F w c G V h c m F u Y 2 V z L 0 N o Y W 5 n Z W Q g V H l w Z S 5 7 d G V h b U l E L D F 9 J n F 1 b 3 Q 7 L C Z x d W 9 0 O 1 N l Y 3 R p b 2 4 x L 0 F w c G V h c m F u Y 2 V z L 0 N o Y W 5 n Z W Q g V H l w Z S 5 7 b G d J R C w y f S Z x d W 9 0 O y w m c X V v d D t T Z W N 0 a W 9 u M S 9 B c H B l Y X J h b m N l c y 9 D a G F u Z 2 V k I F R 5 c G U u e 3 B s Y X l l c k l E L D N 9 J n F 1 b 3 Q 7 L C Z x d W 9 0 O 1 N l Y 3 R p b 2 4 x L 0 F w c G V h c m F u Y 2 V z L 0 N o Y W 5 n Z W Q g V H l w Z S 5 7 R 1 9 h b G w s N H 0 m c X V v d D s s J n F 1 b 3 Q 7 U 2 V j d G l v b j E v Q X B w Z W F y Y W 5 j Z X M v Q 2 h h b m d l Z C B U e X B l L n t H U y w 1 f S Z x d W 9 0 O y w m c X V v d D t T Z W N 0 a W 9 u M S 9 B c H B l Y X J h b m N l c y 9 D a G F u Z 2 V k I F R 5 c G U u e 0 d f Y m F 0 d G l u Z y w 2 f S Z x d W 9 0 O y w m c X V v d D t T Z W N 0 a W 9 u M S 9 B c H B l Y X J h b m N l c y 9 D a G F u Z 2 V k I F R 5 c G U u e 0 d f Z G V m Z W 5 z Z S w 3 f S Z x d W 9 0 O y w m c X V v d D t T Z W N 0 a W 9 u M S 9 B c H B l Y X J h b m N l c y 9 D a G F u Z 2 V k I F R 5 c G U u e 0 d f c C w 4 f S Z x d W 9 0 O y w m c X V v d D t T Z W N 0 a W 9 u M S 9 B c H B l Y X J h b m N l c y 9 D a G F u Z 2 V k I F R 5 c G U u e 0 d f Y y w 5 f S Z x d W 9 0 O y w m c X V v d D t T Z W N 0 a W 9 u M S 9 B c H B l Y X J h b m N l c y 9 D a G F u Z 2 V k I F R 5 c G U u e 0 d f M W I s M T B 9 J n F 1 b 3 Q 7 L C Z x d W 9 0 O 1 N l Y 3 R p b 2 4 x L 0 F w c G V h c m F u Y 2 V z L 0 N o Y W 5 n Z W Q g V H l w Z S 5 7 R 1 8 y Y i w x M X 0 m c X V v d D s s J n F 1 b 3 Q 7 U 2 V j d G l v b j E v Q X B w Z W F y Y W 5 j Z X M v Q 2 h h b m d l Z C B U e X B l L n t H X z N i L D E y f S Z x d W 9 0 O y w m c X V v d D t T Z W N 0 a W 9 u M S 9 B c H B l Y X J h b m N l c y 9 D a G F u Z 2 V k I F R 5 c G U u e 0 d f c 3 M s M T N 9 J n F 1 b 3 Q 7 L C Z x d W 9 0 O 1 N l Y 3 R p b 2 4 x L 0 F w c G V h c m F u Y 2 V z L 0 N o Y W 5 n Z W Q g V H l w Z S 5 7 R 1 9 s Z i w x N H 0 m c X V v d D s s J n F 1 b 3 Q 7 U 2 V j d G l v b j E v Q X B w Z W F y Y W 5 j Z X M v Q 2 h h b m d l Z C B U e X B l L n t H X 2 N m L D E 1 f S Z x d W 9 0 O y w m c X V v d D t T Z W N 0 a W 9 u M S 9 B c H B l Y X J h b m N l c y 9 D a G F u Z 2 V k I F R 5 c G U u e 0 d f c m Y s M T Z 9 J n F 1 b 3 Q 7 L C Z x d W 9 0 O 1 N l Y 3 R p b 2 4 x L 0 F w c G V h c m F u Y 2 V z L 0 N o Y W 5 n Z W Q g V H l w Z S 5 7 R 1 9 v Z i w x N 3 0 m c X V v d D s s J n F 1 b 3 Q 7 U 2 V j d G l v b j E v Q X B w Z W F y Y W 5 j Z X M v Q 2 h h b m d l Z C B U e X B l L n t H X 2 R o L D E 4 f S Z x d W 9 0 O y w m c X V v d D t T Z W N 0 a W 9 u M S 9 B c H B l Y X J h b m N l c y 9 D a G F u Z 2 V k I F R 5 c G U u e 0 d f c G g s M T l 9 J n F 1 b 3 Q 7 L C Z x d W 9 0 O 1 N l Y 3 R p b 2 4 x L 0 F w c G V h c m F u Y 2 V z L 0 N o Y W 5 n Z W Q g V H l w Z S 5 7 R 1 9 w c i w y M H 0 m c X V v d D s s J n F 1 b 3 Q 7 U 2 V j d G l v b j E v Q X B w Z W F y Y W 5 j Z X M v S W 5 z Z X J 0 Z W Q g U 3 V t L n t H X 2 l m L D I x f S Z x d W 9 0 O y w m c X V v d D t T Z W N 0 a W 9 u M S 9 B c H B l Y X J h b m N l c y 9 B Z G R l Z C B D d X N 0 b 2 0 u e 0 N 1 c 3 R v b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F w c G V h c m F u Y 2 V z L 0 N o Y W 5 n Z W Q g V H l w Z S 5 7 e W V h c k l E L D B 9 J n F 1 b 3 Q 7 L C Z x d W 9 0 O 1 N l Y 3 R p b 2 4 x L 0 F w c G V h c m F u Y 2 V z L 0 N o Y W 5 n Z W Q g V H l w Z S 5 7 d G V h b U l E L D F 9 J n F 1 b 3 Q 7 L C Z x d W 9 0 O 1 N l Y 3 R p b 2 4 x L 0 F w c G V h c m F u Y 2 V z L 0 N o Y W 5 n Z W Q g V H l w Z S 5 7 b G d J R C w y f S Z x d W 9 0 O y w m c X V v d D t T Z W N 0 a W 9 u M S 9 B c H B l Y X J h b m N l c y 9 D a G F u Z 2 V k I F R 5 c G U u e 3 B s Y X l l c k l E L D N 9 J n F 1 b 3 Q 7 L C Z x d W 9 0 O 1 N l Y 3 R p b 2 4 x L 0 F w c G V h c m F u Y 2 V z L 0 N o Y W 5 n Z W Q g V H l w Z S 5 7 R 1 9 h b G w s N H 0 m c X V v d D s s J n F 1 b 3 Q 7 U 2 V j d G l v b j E v Q X B w Z W F y Y W 5 j Z X M v Q 2 h h b m d l Z C B U e X B l L n t H U y w 1 f S Z x d W 9 0 O y w m c X V v d D t T Z W N 0 a W 9 u M S 9 B c H B l Y X J h b m N l c y 9 D a G F u Z 2 V k I F R 5 c G U u e 0 d f Y m F 0 d G l u Z y w 2 f S Z x d W 9 0 O y w m c X V v d D t T Z W N 0 a W 9 u M S 9 B c H B l Y X J h b m N l c y 9 D a G F u Z 2 V k I F R 5 c G U u e 0 d f Z G V m Z W 5 z Z S w 3 f S Z x d W 9 0 O y w m c X V v d D t T Z W N 0 a W 9 u M S 9 B c H B l Y X J h b m N l c y 9 D a G F u Z 2 V k I F R 5 c G U u e 0 d f c C w 4 f S Z x d W 9 0 O y w m c X V v d D t T Z W N 0 a W 9 u M S 9 B c H B l Y X J h b m N l c y 9 D a G F u Z 2 V k I F R 5 c G U u e 0 d f Y y w 5 f S Z x d W 9 0 O y w m c X V v d D t T Z W N 0 a W 9 u M S 9 B c H B l Y X J h b m N l c y 9 D a G F u Z 2 V k I F R 5 c G U u e 0 d f M W I s M T B 9 J n F 1 b 3 Q 7 L C Z x d W 9 0 O 1 N l Y 3 R p b 2 4 x L 0 F w c G V h c m F u Y 2 V z L 0 N o Y W 5 n Z W Q g V H l w Z S 5 7 R 1 8 y Y i w x M X 0 m c X V v d D s s J n F 1 b 3 Q 7 U 2 V j d G l v b j E v Q X B w Z W F y Y W 5 j Z X M v Q 2 h h b m d l Z C B U e X B l L n t H X z N i L D E y f S Z x d W 9 0 O y w m c X V v d D t T Z W N 0 a W 9 u M S 9 B c H B l Y X J h b m N l c y 9 D a G F u Z 2 V k I F R 5 c G U u e 0 d f c 3 M s M T N 9 J n F 1 b 3 Q 7 L C Z x d W 9 0 O 1 N l Y 3 R p b 2 4 x L 0 F w c G V h c m F u Y 2 V z L 0 N o Y W 5 n Z W Q g V H l w Z S 5 7 R 1 9 s Z i w x N H 0 m c X V v d D s s J n F 1 b 3 Q 7 U 2 V j d G l v b j E v Q X B w Z W F y Y W 5 j Z X M v Q 2 h h b m d l Z C B U e X B l L n t H X 2 N m L D E 1 f S Z x d W 9 0 O y w m c X V v d D t T Z W N 0 a W 9 u M S 9 B c H B l Y X J h b m N l c y 9 D a G F u Z 2 V k I F R 5 c G U u e 0 d f c m Y s M T Z 9 J n F 1 b 3 Q 7 L C Z x d W 9 0 O 1 N l Y 3 R p b 2 4 x L 0 F w c G V h c m F u Y 2 V z L 0 N o Y W 5 n Z W Q g V H l w Z S 5 7 R 1 9 v Z i w x N 3 0 m c X V v d D s s J n F 1 b 3 Q 7 U 2 V j d G l v b j E v Q X B w Z W F y Y W 5 j Z X M v Q 2 h h b m d l Z C B U e X B l L n t H X 2 R o L D E 4 f S Z x d W 9 0 O y w m c X V v d D t T Z W N 0 a W 9 u M S 9 B c H B l Y X J h b m N l c y 9 D a G F u Z 2 V k I F R 5 c G U u e 0 d f c G g s M T l 9 J n F 1 b 3 Q 7 L C Z x d W 9 0 O 1 N l Y 3 R p b 2 4 x L 0 F w c G V h c m F u Y 2 V z L 0 N o Y W 5 n Z W Q g V H l w Z S 5 7 R 1 9 w c i w y M H 0 m c X V v d D s s J n F 1 b 3 Q 7 U 2 V j d G l v b j E v Q X B w Z W F y Y W 5 j Z X M v S W 5 z Z X J 0 Z W Q g U 3 V t L n t H X 2 l m L D I x f S Z x d W 9 0 O y w m c X V v d D t T Z W N 0 a W 9 u M S 9 B c H B l Y X J h b m N l c y 9 B Z G R l Z C B D d X N 0 b 2 0 u e 0 N 1 c 3 R v b S w y M n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H B l Y X J h b m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Y X J h b m N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Y X J h b m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h c m F u Y 2 V z L 0 l u c 2 V y d G V k J T I w U 3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F y Y W 5 j Z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Y X J h b m N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y 9 F e H B h b m R l Z C U y M E F w c G V h c m F u Y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a W 5 n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a W 5 n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c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y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Q 0 P C 9 J d G V t U G F 0 a D 4 8 L 0 l 0 Z W 1 M b 2 N h d G l v b j 4 8 U 3 R h Y m x l R W 5 0 c m l l c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M T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1 l c 3 N h Z 2 U i I F Z h b H V l P S J z W 0 V 4 c H J l c 3 N p b 2 4 u R X J y b 3 J d I F R o Z S B j b 2 x 1 b W 4 g J 1 B B J y B v Z i B 0 a G U g d G F i b G U g d 2 F z b i d 0 I G Z v d W 5 k L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C 0 w O S 0 w M 1 Q x N j o 1 O D o 0 M S 4 w M T I 1 N T Y w W i I g L z 4 8 R W 5 0 c n k g V H l w Z T 0 i R m l s b F N 0 Y X R 1 c y I g V m F s d W U 9 I n N F c n J v c i I g L z 4 8 L 1 N 0 Y W J s Z U V u d H J p Z X M + P C 9 J d G V t P j x J d G V t P j x J d G V t T G 9 j Y X R p b 2 4 + P E l 0 Z W 1 U e X B l P k Z v c m 1 1 b G E 8 L 0 l 0 Z W 1 U e X B l P j x J d G V t U G F 0 a D 5 T Z W N 0 a W 9 u M S 9 i Y X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D Q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Q x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W U 0 M T Q w N 2 I t O W E 5 Z i 0 0 M j g 1 L W I 3 Z j A t Z G I z N D I 3 M D U 1 Y T F j I i A v P j x F b n R y e S B U e X B l P S J G a W x s T G F z d F V w Z G F 0 Z W Q i I F Z h b H V l P S J k M j A y M C 0 w O S 0 w M 1 Q y M z o z M D o 0 O C 4 z M D M x N j I 3 W i I g L z 4 8 R W 5 0 c n k g V H l w Z T 0 i R m l s b E N v b H V t b l R 5 c G V z I i B W Y W x 1 Z T 0 i c 0 F B Q U F B Q U F B Q U F B Q U F B Q U F B Q U F B Q U F B Q U F B Q U F B Q U F B Q U F B Q U F B Q U E i I C 8 + P E V u d H J 5 I F R 5 c G U 9 I k Z p b G x D b 2 x 1 b W 5 O Y W 1 l c y I g V m F s d W U 9 I n N b J n F 1 b 3 Q 7 c G x h e W V y S U Q m c X V v d D s s J n F 1 b 3 Q 7 e W V h c k l E J n F 1 b 3 Q 7 L C Z x d W 9 0 O 3 N 0 a W 5 0 J n F 1 b 3 Q 7 L C Z x d W 9 0 O 3 R l Y W 1 J R C Z x d W 9 0 O y w m c X V v d D t s Z 0 l E J n F 1 b 3 Q 7 L C Z x d W 9 0 O 0 c m c X V v d D s s J n F 1 b 3 Q 7 Q U I m c X V v d D s s J n F 1 b 3 Q 7 U i Z x d W 9 0 O y w m c X V v d D t I J n F 1 b 3 Q 7 L C Z x d W 9 0 O z J C J n F 1 b 3 Q 7 L C Z x d W 9 0 O z N C J n F 1 b 3 Q 7 L C Z x d W 9 0 O 0 h S J n F 1 b 3 Q 7 L C Z x d W 9 0 O 1 J C S S Z x d W 9 0 O y w m c X V v d D t T Q i Z x d W 9 0 O y w m c X V v d D t D U y Z x d W 9 0 O y w m c X V v d D t C Q i Z x d W 9 0 O y w m c X V v d D t T T y Z x d W 9 0 O y w m c X V v d D t J Q k I m c X V v d D s s J n F 1 b 3 Q 7 S E J Q J n F 1 b 3 Q 7 L C Z x d W 9 0 O 1 N I J n F 1 b 3 Q 7 L C Z x d W 9 0 O 1 N G J n F 1 b 3 Q 7 L C Z x d W 9 0 O 0 d J R F A m c X V v d D s s J n F 1 b 3 Q 7 c H R p Z C Z x d W 9 0 O y w m c X V v d D t D d X N 0 b 2 0 m c X V v d D s s J n F 1 b 3 Q 7 U E E m c X V v d D s s J n F 1 b 3 Q 7 V E I m c X V v d D s s J n F 1 b 3 Q 7 T 0 J B J n F 1 b 3 Q 7 L C Z x d W 9 0 O 1 N M R y Z x d W 9 0 O y w m c X V v d D t P U F M m c X V v d D s s J n F 1 b 3 Q 7 S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0 M S 9 D d X N 0 b 2 0 x L n t w b G F 5 Z X J J R C w w f S Z x d W 9 0 O y w m c X V v d D t T Z W N 0 a W 9 u M S 9 i Y X Q x L 0 N 1 c 3 R v b T E u e 3 l l Y X J J R C w x f S Z x d W 9 0 O y w m c X V v d D t T Z W N 0 a W 9 u M S 9 i Y X Q x L 0 N 1 c 3 R v b T E u e 3 N 0 a W 5 0 L D J 9 J n F 1 b 3 Q 7 L C Z x d W 9 0 O 1 N l Y 3 R p b 2 4 x L 2 J h d D E v Q 3 V z d G 9 t M S 5 7 d G V h b U l E L D N 9 J n F 1 b 3 Q 7 L C Z x d W 9 0 O 1 N l Y 3 R p b 2 4 x L 2 J h d D E v Q 3 V z d G 9 t M S 5 7 b G d J R C w 0 f S Z x d W 9 0 O y w m c X V v d D t T Z W N 0 a W 9 u M S 9 i Y X Q x L 0 N 1 c 3 R v b T E u e 0 c s N X 0 m c X V v d D s s J n F 1 b 3 Q 7 U 2 V j d G l v b j E v Y m F 0 M S 9 D d X N 0 b 2 0 x L n t B Q i w 2 f S Z x d W 9 0 O y w m c X V v d D t T Z W N 0 a W 9 u M S 9 i Y X Q x L 0 N 1 c 3 R v b T E u e 1 I s N 3 0 m c X V v d D s s J n F 1 b 3 Q 7 U 2 V j d G l v b j E v Y m F 0 M S 9 D d X N 0 b 2 0 x L n t I L D h 9 J n F 1 b 3 Q 7 L C Z x d W 9 0 O 1 N l Y 3 R p b 2 4 x L 2 J h d D E v Q 3 V z d G 9 t M S 5 7 M k I s O X 0 m c X V v d D s s J n F 1 b 3 Q 7 U 2 V j d G l v b j E v Y m F 0 M S 9 D d X N 0 b 2 0 x L n s z Q i w x M H 0 m c X V v d D s s J n F 1 b 3 Q 7 U 2 V j d G l v b j E v Y m F 0 M S 9 D d X N 0 b 2 0 x L n t I U i w x M X 0 m c X V v d D s s J n F 1 b 3 Q 7 U 2 V j d G l v b j E v Y m F 0 M S 9 D d X N 0 b 2 0 x L n t S Q k k s M T J 9 J n F 1 b 3 Q 7 L C Z x d W 9 0 O 1 N l Y 3 R p b 2 4 x L 2 J h d D E v Q 3 V z d G 9 t M S 5 7 U 0 I s M T N 9 J n F 1 b 3 Q 7 L C Z x d W 9 0 O 1 N l Y 3 R p b 2 4 x L 2 J h d D E v Q 3 V z d G 9 t M S 5 7 Q 1 M s M T R 9 J n F 1 b 3 Q 7 L C Z x d W 9 0 O 1 N l Y 3 R p b 2 4 x L 2 J h d D E v Q 3 V z d G 9 t M S 5 7 Q k I s M T V 9 J n F 1 b 3 Q 7 L C Z x d W 9 0 O 1 N l Y 3 R p b 2 4 x L 2 J h d D E v Q 3 V z d G 9 t M S 5 7 U 0 8 s M T Z 9 J n F 1 b 3 Q 7 L C Z x d W 9 0 O 1 N l Y 3 R p b 2 4 x L 2 J h d D E v Q 3 V z d G 9 t M S 5 7 S U J C L D E 3 f S Z x d W 9 0 O y w m c X V v d D t T Z W N 0 a W 9 u M S 9 i Y X Q x L 0 N 1 c 3 R v b T E u e 0 h C U C w x O H 0 m c X V v d D s s J n F 1 b 3 Q 7 U 2 V j d G l v b j E v Y m F 0 M S 9 D d X N 0 b 2 0 x L n t T S C w x O X 0 m c X V v d D s s J n F 1 b 3 Q 7 U 2 V j d G l v b j E v Y m F 0 M S 9 D d X N 0 b 2 0 x L n t T R i w y M H 0 m c X V v d D s s J n F 1 b 3 Q 7 U 2 V j d G l v b j E v Y m F 0 M S 9 D d X N 0 b 2 0 x L n t H S U R Q L D I x f S Z x d W 9 0 O y w m c X V v d D t T Z W N 0 a W 9 u M S 9 i Y X Q x L 0 N 1 c 3 R v b T E u e 3 B 0 a W Q s M j J 9 J n F 1 b 3 Q 7 L C Z x d W 9 0 O 1 N l Y 3 R p b 2 4 x L 2 J h d D E v Q 3 V z d G 9 t M S 5 7 Q 3 V z d G 9 t L D I z f S Z x d W 9 0 O y w m c X V v d D t T Z W N 0 a W 9 u M S 9 i Y X Q x L 0 N 1 c 3 R v b T E u e 1 B B L D I 0 f S Z x d W 9 0 O y w m c X V v d D t T Z W N 0 a W 9 u M S 9 i Y X Q x L 0 N 1 c 3 R v b T E u e 1 R C L D I 1 f S Z x d W 9 0 O y w m c X V v d D t T Z W N 0 a W 9 u M S 9 i Y X Q x L 0 N 1 c 3 R v b T E u e 0 9 C Q S w y N n 0 m c X V v d D s s J n F 1 b 3 Q 7 U 2 V j d G l v b j E v Y m F 0 M S 9 D d X N 0 b 2 0 x L n t T T E c s M j d 9 J n F 1 b 3 Q 7 L C Z x d W 9 0 O 1 N l Y 3 R p b 2 4 x L 2 J h d D E v Q 3 V z d G 9 t M S 5 7 T 1 B T L D I 4 f S Z x d W 9 0 O y w m c X V v d D t T Z W N 0 a W 9 u M S 9 i Y X Q x L 0 N 1 c 3 R v b T E u e 0 l u Z G V 4 L D M w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Y m F 0 M S 9 D d X N 0 b 2 0 x L n t w b G F 5 Z X J J R C w w f S Z x d W 9 0 O y w m c X V v d D t T Z W N 0 a W 9 u M S 9 i Y X Q x L 0 N 1 c 3 R v b T E u e 3 l l Y X J J R C w x f S Z x d W 9 0 O y w m c X V v d D t T Z W N 0 a W 9 u M S 9 i Y X Q x L 0 N 1 c 3 R v b T E u e 3 N 0 a W 5 0 L D J 9 J n F 1 b 3 Q 7 L C Z x d W 9 0 O 1 N l Y 3 R p b 2 4 x L 2 J h d D E v Q 3 V z d G 9 t M S 5 7 d G V h b U l E L D N 9 J n F 1 b 3 Q 7 L C Z x d W 9 0 O 1 N l Y 3 R p b 2 4 x L 2 J h d D E v Q 3 V z d G 9 t M S 5 7 b G d J R C w 0 f S Z x d W 9 0 O y w m c X V v d D t T Z W N 0 a W 9 u M S 9 i Y X Q x L 0 N 1 c 3 R v b T E u e 0 c s N X 0 m c X V v d D s s J n F 1 b 3 Q 7 U 2 V j d G l v b j E v Y m F 0 M S 9 D d X N 0 b 2 0 x L n t B Q i w 2 f S Z x d W 9 0 O y w m c X V v d D t T Z W N 0 a W 9 u M S 9 i Y X Q x L 0 N 1 c 3 R v b T E u e 1 I s N 3 0 m c X V v d D s s J n F 1 b 3 Q 7 U 2 V j d G l v b j E v Y m F 0 M S 9 D d X N 0 b 2 0 x L n t I L D h 9 J n F 1 b 3 Q 7 L C Z x d W 9 0 O 1 N l Y 3 R p b 2 4 x L 2 J h d D E v Q 3 V z d G 9 t M S 5 7 M k I s O X 0 m c X V v d D s s J n F 1 b 3 Q 7 U 2 V j d G l v b j E v Y m F 0 M S 9 D d X N 0 b 2 0 x L n s z Q i w x M H 0 m c X V v d D s s J n F 1 b 3 Q 7 U 2 V j d G l v b j E v Y m F 0 M S 9 D d X N 0 b 2 0 x L n t I U i w x M X 0 m c X V v d D s s J n F 1 b 3 Q 7 U 2 V j d G l v b j E v Y m F 0 M S 9 D d X N 0 b 2 0 x L n t S Q k k s M T J 9 J n F 1 b 3 Q 7 L C Z x d W 9 0 O 1 N l Y 3 R p b 2 4 x L 2 J h d D E v Q 3 V z d G 9 t M S 5 7 U 0 I s M T N 9 J n F 1 b 3 Q 7 L C Z x d W 9 0 O 1 N l Y 3 R p b 2 4 x L 2 J h d D E v Q 3 V z d G 9 t M S 5 7 Q 1 M s M T R 9 J n F 1 b 3 Q 7 L C Z x d W 9 0 O 1 N l Y 3 R p b 2 4 x L 2 J h d D E v Q 3 V z d G 9 t M S 5 7 Q k I s M T V 9 J n F 1 b 3 Q 7 L C Z x d W 9 0 O 1 N l Y 3 R p b 2 4 x L 2 J h d D E v Q 3 V z d G 9 t M S 5 7 U 0 8 s M T Z 9 J n F 1 b 3 Q 7 L C Z x d W 9 0 O 1 N l Y 3 R p b 2 4 x L 2 J h d D E v Q 3 V z d G 9 t M S 5 7 S U J C L D E 3 f S Z x d W 9 0 O y w m c X V v d D t T Z W N 0 a W 9 u M S 9 i Y X Q x L 0 N 1 c 3 R v b T E u e 0 h C U C w x O H 0 m c X V v d D s s J n F 1 b 3 Q 7 U 2 V j d G l v b j E v Y m F 0 M S 9 D d X N 0 b 2 0 x L n t T S C w x O X 0 m c X V v d D s s J n F 1 b 3 Q 7 U 2 V j d G l v b j E v Y m F 0 M S 9 D d X N 0 b 2 0 x L n t T R i w y M H 0 m c X V v d D s s J n F 1 b 3 Q 7 U 2 V j d G l v b j E v Y m F 0 M S 9 D d X N 0 b 2 0 x L n t H S U R Q L D I x f S Z x d W 9 0 O y w m c X V v d D t T Z W N 0 a W 9 u M S 9 i Y X Q x L 0 N 1 c 3 R v b T E u e 3 B 0 a W Q s M j J 9 J n F 1 b 3 Q 7 L C Z x d W 9 0 O 1 N l Y 3 R p b 2 4 x L 2 J h d D E v Q 3 V z d G 9 t M S 5 7 Q 3 V z d G 9 t L D I z f S Z x d W 9 0 O y w m c X V v d D t T Z W N 0 a W 9 u M S 9 i Y X Q x L 0 N 1 c 3 R v b T E u e 1 B B L D I 0 f S Z x d W 9 0 O y w m c X V v d D t T Z W N 0 a W 9 u M S 9 i Y X Q x L 0 N 1 c 3 R v b T E u e 1 R C L D I 1 f S Z x d W 9 0 O y w m c X V v d D t T Z W N 0 a W 9 u M S 9 i Y X Q x L 0 N 1 c 3 R v b T E u e 0 9 C Q S w y N n 0 m c X V v d D s s J n F 1 b 3 Q 7 U 2 V j d G l v b j E v Y m F 0 M S 9 D d X N 0 b 2 0 x L n t T T E c s M j d 9 J n F 1 b 3 Q 7 L C Z x d W 9 0 O 1 N l Y 3 R p b 2 4 x L 2 J h d D E v Q 3 V z d G 9 t M S 5 7 T 1 B T L D I 4 f S Z x d W 9 0 O y w m c X V v d D t T Z W N 0 a W 9 u M S 9 i Y X Q x L 0 N 1 c 3 R v b T E u e 0 l u Z G V 4 L D M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Y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D E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D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H J l c 3 Q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E x h c 3 R V c G R h d G V k I i B W Y W x 1 Z T 0 i Z D I w M j A t M D k t M D N U M j M 6 M z A 6 M T U u O T A 3 M z Y 0 M V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1 Z G I 2 Z m V i N S 1 k M z R k L T R m N W I t O T R j O S 1 j O W Y x N z d l N j F j M m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0 c m V z d C 9 D d X N 0 b 2 0 x L n t w b G F 5 Z X J J R C w w f S Z x d W 9 0 O y w m c X V v d D t T Z W N 0 a W 9 u M S 9 i Y X R y Z X N 0 L 0 N 1 c 3 R v b T E u e 3 l l Y X J J R C w x f S Z x d W 9 0 O y w m c X V v d D t T Z W N 0 a W 9 u M S 9 i Y X R y Z X N 0 L 0 N 1 c 3 R v b T E u e 3 N 0 a W 5 0 L D J 9 J n F 1 b 3 Q 7 L C Z x d W 9 0 O 1 N l Y 3 R p b 2 4 x L 2 J h d H J l c 3 Q v Q 3 V z d G 9 t M S 5 7 d G V h b U l E L D N 9 J n F 1 b 3 Q 7 L C Z x d W 9 0 O 1 N l Y 3 R p b 2 4 x L 2 J h d H J l c 3 Q v Q 3 V z d G 9 t M S 5 7 b G d J R C w 0 f S Z x d W 9 0 O y w m c X V v d D t T Z W N 0 a W 9 u M S 9 i Y X R y Z X N 0 L 0 N 1 c 3 R v b T E u e 0 c s N X 0 m c X V v d D s s J n F 1 b 3 Q 7 U 2 V j d G l v b j E v Y m F 0 c m V z d C 9 D d X N 0 b 2 0 x L n t B Q i w 2 f S Z x d W 9 0 O y w m c X V v d D t T Z W N 0 a W 9 u M S 9 i Y X R y Z X N 0 L 0 N 1 c 3 R v b T E u e 1 I s N 3 0 m c X V v d D s s J n F 1 b 3 Q 7 U 2 V j d G l v b j E v Y m F 0 c m V z d C 9 D d X N 0 b 2 0 x L n t I L D h 9 J n F 1 b 3 Q 7 L C Z x d W 9 0 O 1 N l Y 3 R p b 2 4 x L 2 J h d H J l c 3 Q v Q 3 V z d G 9 t M S 5 7 M k I s O X 0 m c X V v d D s s J n F 1 b 3 Q 7 U 2 V j d G l v b j E v Y m F 0 c m V z d C 9 D d X N 0 b 2 0 x L n s z Q i w x M H 0 m c X V v d D s s J n F 1 b 3 Q 7 U 2 V j d G l v b j E v Y m F 0 c m V z d C 9 D d X N 0 b 2 0 x L n t I U i w x M X 0 m c X V v d D s s J n F 1 b 3 Q 7 U 2 V j d G l v b j E v Y m F 0 c m V z d C 9 D d X N 0 b 2 0 x L n t S Q k k s M T J 9 J n F 1 b 3 Q 7 L C Z x d W 9 0 O 1 N l Y 3 R p b 2 4 x L 2 J h d H J l c 3 Q v Q 3 V z d G 9 t M S 5 7 U 0 I s M T N 9 J n F 1 b 3 Q 7 L C Z x d W 9 0 O 1 N l Y 3 R p b 2 4 x L 2 J h d H J l c 3 Q v Q 3 V z d G 9 t M S 5 7 Q 1 M s M T R 9 J n F 1 b 3 Q 7 L C Z x d W 9 0 O 1 N l Y 3 R p b 2 4 x L 2 J h d H J l c 3 Q v Q 3 V z d G 9 t M S 5 7 Q k I s M T V 9 J n F 1 b 3 Q 7 L C Z x d W 9 0 O 1 N l Y 3 R p b 2 4 x L 2 J h d H J l c 3 Q v Q 3 V z d G 9 t M S 5 7 U 0 8 s M T Z 9 J n F 1 b 3 Q 7 L C Z x d W 9 0 O 1 N l Y 3 R p b 2 4 x L 2 J h d H J l c 3 Q v Q 3 V z d G 9 t M S 5 7 S U J C L D E 3 f S Z x d W 9 0 O y w m c X V v d D t T Z W N 0 a W 9 u M S 9 i Y X R y Z X N 0 L 0 N 1 c 3 R v b T E u e 0 h C U C w x O H 0 m c X V v d D s s J n F 1 b 3 Q 7 U 2 V j d G l v b j E v Y m F 0 c m V z d C 9 D d X N 0 b 2 0 x L n t T S C w x O X 0 m c X V v d D s s J n F 1 b 3 Q 7 U 2 V j d G l v b j E v Y m F 0 c m V z d C 9 D d X N 0 b 2 0 x L n t T R i w y M H 0 m c X V v d D s s J n F 1 b 3 Q 7 U 2 V j d G l v b j E v Y m F 0 c m V z d C 9 D d X N 0 b 2 0 x L n t H S U R Q L D I x f S Z x d W 9 0 O y w m c X V v d D t T Z W N 0 a W 9 u M S 9 i Y X R y Z X N 0 L 0 N 1 c 3 R v b T E u e 0 N 1 c 3 R v b S w y M n 0 m c X V v d D s s J n F 1 b 3 Q 7 U 2 V j d G l v b j E v Y m F 0 c m V z d C 9 D d X N 0 b 2 0 x L n t Q Q S w y M 3 0 m c X V v d D s s J n F 1 b 3 Q 7 U 2 V j d G l v b j E v Y m F 0 c m V z d C 9 D d X N 0 b 2 0 x L n t U Q i w y N H 0 m c X V v d D s s J n F 1 b 3 Q 7 U 2 V j d G l v b j E v Y m F 0 c m V z d C 9 D d X N 0 b 2 0 x L n t P Q k E s M j V 9 J n F 1 b 3 Q 7 L C Z x d W 9 0 O 1 N l Y 3 R p b 2 4 x L 2 J h d H J l c 3 Q v Q 3 V z d G 9 t M S 5 7 U 0 x H L D I 2 f S Z x d W 9 0 O y w m c X V v d D t T Z W N 0 a W 9 u M S 9 i Y X R y Z X N 0 L 0 N 1 c 3 R v b T E u e 0 9 Q U y w y N 3 0 m c X V v d D s s J n F 1 b 3 Q 7 U 2 V j d G l v b j E v Y m F 0 c m V z d C 9 B Z G R l Z C B D b 2 5 k a X R p b 2 5 h b C B D b 2 x 1 b W 4 u e 0 l u Z G V 4 L D M w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Y m F 0 c m V z d C 9 D d X N 0 b 2 0 x L n t w b G F 5 Z X J J R C w w f S Z x d W 9 0 O y w m c X V v d D t T Z W N 0 a W 9 u M S 9 i Y X R y Z X N 0 L 0 N 1 c 3 R v b T E u e 3 l l Y X J J R C w x f S Z x d W 9 0 O y w m c X V v d D t T Z W N 0 a W 9 u M S 9 i Y X R y Z X N 0 L 0 N 1 c 3 R v b T E u e 3 N 0 a W 5 0 L D J 9 J n F 1 b 3 Q 7 L C Z x d W 9 0 O 1 N l Y 3 R p b 2 4 x L 2 J h d H J l c 3 Q v Q 3 V z d G 9 t M S 5 7 d G V h b U l E L D N 9 J n F 1 b 3 Q 7 L C Z x d W 9 0 O 1 N l Y 3 R p b 2 4 x L 2 J h d H J l c 3 Q v Q 3 V z d G 9 t M S 5 7 b G d J R C w 0 f S Z x d W 9 0 O y w m c X V v d D t T Z W N 0 a W 9 u M S 9 i Y X R y Z X N 0 L 0 N 1 c 3 R v b T E u e 0 c s N X 0 m c X V v d D s s J n F 1 b 3 Q 7 U 2 V j d G l v b j E v Y m F 0 c m V z d C 9 D d X N 0 b 2 0 x L n t B Q i w 2 f S Z x d W 9 0 O y w m c X V v d D t T Z W N 0 a W 9 u M S 9 i Y X R y Z X N 0 L 0 N 1 c 3 R v b T E u e 1 I s N 3 0 m c X V v d D s s J n F 1 b 3 Q 7 U 2 V j d G l v b j E v Y m F 0 c m V z d C 9 D d X N 0 b 2 0 x L n t I L D h 9 J n F 1 b 3 Q 7 L C Z x d W 9 0 O 1 N l Y 3 R p b 2 4 x L 2 J h d H J l c 3 Q v Q 3 V z d G 9 t M S 5 7 M k I s O X 0 m c X V v d D s s J n F 1 b 3 Q 7 U 2 V j d G l v b j E v Y m F 0 c m V z d C 9 D d X N 0 b 2 0 x L n s z Q i w x M H 0 m c X V v d D s s J n F 1 b 3 Q 7 U 2 V j d G l v b j E v Y m F 0 c m V z d C 9 D d X N 0 b 2 0 x L n t I U i w x M X 0 m c X V v d D s s J n F 1 b 3 Q 7 U 2 V j d G l v b j E v Y m F 0 c m V z d C 9 D d X N 0 b 2 0 x L n t S Q k k s M T J 9 J n F 1 b 3 Q 7 L C Z x d W 9 0 O 1 N l Y 3 R p b 2 4 x L 2 J h d H J l c 3 Q v Q 3 V z d G 9 t M S 5 7 U 0 I s M T N 9 J n F 1 b 3 Q 7 L C Z x d W 9 0 O 1 N l Y 3 R p b 2 4 x L 2 J h d H J l c 3 Q v Q 3 V z d G 9 t M S 5 7 Q 1 M s M T R 9 J n F 1 b 3 Q 7 L C Z x d W 9 0 O 1 N l Y 3 R p b 2 4 x L 2 J h d H J l c 3 Q v Q 3 V z d G 9 t M S 5 7 Q k I s M T V 9 J n F 1 b 3 Q 7 L C Z x d W 9 0 O 1 N l Y 3 R p b 2 4 x L 2 J h d H J l c 3 Q v Q 3 V z d G 9 t M S 5 7 U 0 8 s M T Z 9 J n F 1 b 3 Q 7 L C Z x d W 9 0 O 1 N l Y 3 R p b 2 4 x L 2 J h d H J l c 3 Q v Q 3 V z d G 9 t M S 5 7 S U J C L D E 3 f S Z x d W 9 0 O y w m c X V v d D t T Z W N 0 a W 9 u M S 9 i Y X R y Z X N 0 L 0 N 1 c 3 R v b T E u e 0 h C U C w x O H 0 m c X V v d D s s J n F 1 b 3 Q 7 U 2 V j d G l v b j E v Y m F 0 c m V z d C 9 D d X N 0 b 2 0 x L n t T S C w x O X 0 m c X V v d D s s J n F 1 b 3 Q 7 U 2 V j d G l v b j E v Y m F 0 c m V z d C 9 D d X N 0 b 2 0 x L n t T R i w y M H 0 m c X V v d D s s J n F 1 b 3 Q 7 U 2 V j d G l v b j E v Y m F 0 c m V z d C 9 D d X N 0 b 2 0 x L n t H S U R Q L D I x f S Z x d W 9 0 O y w m c X V v d D t T Z W N 0 a W 9 u M S 9 i Y X R y Z X N 0 L 0 N 1 c 3 R v b T E u e 0 N 1 c 3 R v b S w y M n 0 m c X V v d D s s J n F 1 b 3 Q 7 U 2 V j d G l v b j E v Y m F 0 c m V z d C 9 D d X N 0 b 2 0 x L n t Q Q S w y M 3 0 m c X V v d D s s J n F 1 b 3 Q 7 U 2 V j d G l v b j E v Y m F 0 c m V z d C 9 D d X N 0 b 2 0 x L n t U Q i w y N H 0 m c X V v d D s s J n F 1 b 3 Q 7 U 2 V j d G l v b j E v Y m F 0 c m V z d C 9 D d X N 0 b 2 0 x L n t P Q k E s M j V 9 J n F 1 b 3 Q 7 L C Z x d W 9 0 O 1 N l Y 3 R p b 2 4 x L 2 J h d H J l c 3 Q v Q 3 V z d G 9 t M S 5 7 U 0 x H L D I 2 f S Z x d W 9 0 O y w m c X V v d D t T Z W N 0 a W 9 u M S 9 i Y X R y Z X N 0 L 0 N 1 c 3 R v b T E u e 0 9 Q U y w y N 3 0 m c X V v d D s s J n F 1 b 3 Q 7 U 2 V j d G l v b j E v Y m F 0 c m V z d C 9 B Z G R l Z C B D b 2 5 k a X R p b 2 5 h b C B D b 2 x 1 b W 4 u e 0 l u Z G V 4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0 c m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y Z X N 0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y Z X N 0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o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A 5 L T A z V D E 4 O j M 4 O j M 1 L j M y M D c x M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B h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g v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c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c m V z d C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c m V z d C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c m V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D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Z X J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J h d H R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0 V D A y O j A w O j Q 2 L j Y w M z k 5 N z R a I i A v P j x F b n R y e S B U e X B l P S J G a W x s Q 2 9 s d W 1 u V H l w Z X M i I F Z h b H V l P S J z Q U F B Q U F B Q U F B Q U F B Q U F B Q U F B Q U F B Q U F B Q U F B Q U F B Q U F B Q U F B Q U F Z R 0 J n T U F B Q U F B Q U F B Q U F B V U F B Q T 0 9 I i A v P j x F b n R y e S B U e X B l P S J G a W x s Q 2 9 s d W 1 u T m F t Z X M i I F Z h b H V l P S J z W y Z x d W 9 0 O 3 B s Y X l l c k l E J n F 1 b 3 Q 7 L C Z x d W 9 0 O 3 l l Y X J J R C Z x d W 9 0 O y w m c X V v d D t z d G l u d C Z x d W 9 0 O y w m c X V v d D t 0 Z W F t S U Q m c X V v d D s s J n F 1 b 3 Q 7 b G d J R C Z x d W 9 0 O y w m c X V v d D t H J n F 1 b 3 Q 7 L C Z x d W 9 0 O 0 F C J n F 1 b 3 Q 7 L C Z x d W 9 0 O 1 I m c X V v d D s s J n F 1 b 3 Q 7 S C Z x d W 9 0 O y w m c X V v d D s y Q i Z x d W 9 0 O y w m c X V v d D s z Q i Z x d W 9 0 O y w m c X V v d D t S Q k k m c X V v d D s s J n F 1 b 3 Q 7 U 0 I m c X V v d D s s J n F 1 b 3 Q 7 Q 1 M m c X V v d D s s J n F 1 b 3 Q 7 Q k I m c X V v d D s s J n F 1 b 3 Q 7 U 0 8 m c X V v d D s s J n F 1 b 3 Q 7 S U J C J n F 1 b 3 Q 7 L C Z x d W 9 0 O 0 h C U C Z x d W 9 0 O y w m c X V v d D t T S C Z x d W 9 0 O y w m c X V v d D t T R i Z x d W 9 0 O y w m c X V v d D t H S U R Q J n F 1 b 3 Q 7 L C Z x d W 9 0 O 3 B 0 a W Q m c X V v d D s s J n F 1 b 3 Q 7 Q 3 V z d G 9 t J n F 1 b 3 Q 7 L C Z x d W 9 0 O 1 B B J n F 1 b 3 Q 7 L C Z x d W 9 0 O 1 R C J n F 1 b 3 Q 7 L C Z x d W 9 0 O 0 9 C Q S Z x d W 9 0 O y w m c X V v d D t T T E c m c X V v d D s s J n F 1 b 3 Q 7 T 1 B T J n F 1 b 3 Q 7 L C Z x d W 9 0 O 1 B l b 3 B s Z S 5 i Y X R z J n F 1 b 3 Q 7 L C Z x d W 9 0 O 1 B l b 3 B s Z S 5 u Y W 1 l R m l y c 3 Q m c X V v d D s s J n F 1 b 3 Q 7 U G V v c G x l L m 5 h b W V M Y X N 0 J n F 1 b 3 Q 7 L C Z x d W 9 0 O 3 J i a U l k J n F 1 b 3 Q 7 L C Z x d W 9 0 O 0 l u Z G V 4 J n F 1 b 3 Q 7 L C Z x d W 9 0 O 3 J i a W 5 h b W U m c X V v d D s s J n F 1 b 3 Q 7 U 3 R h b m N l J n F 1 b 3 Q 7 L C Z x d W 9 0 O 0 F W R y Z x d W 9 0 O y w m c X V v d D t I U i Z x d W 9 0 O y w m c X V v d D t D b 2 5 0 Y W N 0 J n F 1 b 3 Q 7 L C Z x d W 9 0 O 1 B v d 2 V y J n F 1 b 3 Q 7 L C Z x d W 9 0 O 1 N w Z W V k J n F 1 b 3 Q 7 L C Z x d W 9 0 O 0 Z p Z W x k a W 5 n J n F 1 b 3 Q 7 L C Z x d W 9 0 O 1 N 3 a X R j a C Z x d W 9 0 O y w m c X V v d D t y Y m l r Z X k m c X V v d D t d I i A v P j x F b n R y e S B U e X B l P S J G a W x s U 3 R h d H V z I i B W Y W x 1 Z T 0 i c 0 N v b X B s Z X R l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y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B l b 3 B s Z S 9 D a G F u Z 2 V k I F R 5 c G U u e 3 B s Y X l l c k l E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j d G l v b j E v d G V h b U l E L 0 N 1 c 3 R v b T I u e 3 R l Y W 1 J Z C w y f S Z x d W 9 0 O y w m c X V v d D t L Z X l D b 2 x 1 b W 5 D b 3 V u d C Z x d W 9 0 O z o x f V 0 s J n F 1 b 3 Q 7 Y 2 9 s d W 1 u S W R l b n R p d G l l c y Z x d W 9 0 O z p b J n F 1 b 3 Q 7 U 2 V j d G l v b j E v Q m F 0 d G V y c y 9 T b 3 V y Y 2 U u e 3 B s Y X l l c k l E L D B 9 J n F 1 b 3 Q 7 L C Z x d W 9 0 O 1 N l Y 3 R p b 2 4 x L 0 J h d H R l c n M v U 2 9 1 c m N l L n t 5 Z W F y S U Q s M X 0 m c X V v d D s s J n F 1 b 3 Q 7 U 2 V j d G l v b j E v Q m F 0 d G V y c y 9 T b 3 V y Y 2 U u e 3 N 0 a W 5 0 L D J 9 J n F 1 b 3 Q 7 L C Z x d W 9 0 O 1 N l Y 3 R p b 2 4 x L 0 J h d H R l c n M v U 2 9 1 c m N l L n t 0 Z W F t S U Q s M 3 0 m c X V v d D s s J n F 1 b 3 Q 7 U 2 V j d G l v b j E v Q m F 0 d G V y c y 9 T b 3 V y Y 2 U u e 2 x n S U Q s N H 0 m c X V v d D s s J n F 1 b 3 Q 7 U 2 V j d G l v b j E v Q m F 0 d G V y c y 9 T b 3 V y Y 2 U u e 0 c s N X 0 m c X V v d D s s J n F 1 b 3 Q 7 U 2 V j d G l v b j E v Q m F 0 d G V y c y 9 T b 3 V y Y 2 U u e 0 F C L D Z 9 J n F 1 b 3 Q 7 L C Z x d W 9 0 O 1 N l Y 3 R p b 2 4 x L 0 J h d H R l c n M v U 2 9 1 c m N l L n t S L D d 9 J n F 1 b 3 Q 7 L C Z x d W 9 0 O 1 N l Y 3 R p b 2 4 x L 0 J h d H R l c n M v U 2 9 1 c m N l L n t I L D h 9 J n F 1 b 3 Q 7 L C Z x d W 9 0 O 1 N l Y 3 R p b 2 4 x L 0 J h d H R l c n M v U 2 9 1 c m N l L n s y Q i w 5 f S Z x d W 9 0 O y w m c X V v d D t T Z W N 0 a W 9 u M S 9 C Y X R 0 Z X J z L 1 N v d X J j Z S 5 7 M 0 I s M T B 9 J n F 1 b 3 Q 7 L C Z x d W 9 0 O 1 N l Y 3 R p b 2 4 x L 0 J h d H R l c n M v U 2 9 1 c m N l L n t S Q k k s M T J 9 J n F 1 b 3 Q 7 L C Z x d W 9 0 O 1 N l Y 3 R p b 2 4 x L 0 J h d H R l c n M v U 2 9 1 c m N l L n t T Q i w x M 3 0 m c X V v d D s s J n F 1 b 3 Q 7 U 2 V j d G l v b j E v Q m F 0 d G V y c y 9 T b 3 V y Y 2 U u e 0 N T L D E 0 f S Z x d W 9 0 O y w m c X V v d D t T Z W N 0 a W 9 u M S 9 C Y X R 0 Z X J z L 1 N v d X J j Z S 5 7 Q k I s M T V 9 J n F 1 b 3 Q 7 L C Z x d W 9 0 O 1 N l Y 3 R p b 2 4 x L 0 J h d H R l c n M v U 2 9 1 c m N l L n t T T y w x N n 0 m c X V v d D s s J n F 1 b 3 Q 7 U 2 V j d G l v b j E v Q m F 0 d G V y c y 9 T b 3 V y Y 2 U u e 0 l C Q i w x N 3 0 m c X V v d D s s J n F 1 b 3 Q 7 U 2 V j d G l v b j E v Q m F 0 d G V y c y 9 T b 3 V y Y 2 U u e 0 h C U C w x O H 0 m c X V v d D s s J n F 1 b 3 Q 7 U 2 V j d G l v b j E v Q m F 0 d G V y c y 9 T b 3 V y Y 2 U u e 1 N I L D E 5 f S Z x d W 9 0 O y w m c X V v d D t T Z W N 0 a W 9 u M S 9 C Y X R 0 Z X J z L 1 N v d X J j Z S 5 7 U 0 Y s M j B 9 J n F 1 b 3 Q 7 L C Z x d W 9 0 O 1 N l Y 3 R p b 2 4 x L 0 J h d H R l c n M v U 2 9 1 c m N l L n t H S U R Q L D I x f S Z x d W 9 0 O y w m c X V v d D t T Z W N 0 a W 9 u M S 9 C Y X R 0 Z X J z L 1 N v d X J j Z S 5 7 c H R p Z C w y M n 0 m c X V v d D s s J n F 1 b 3 Q 7 U 2 V j d G l v b j E v Q m F 0 d G V y c y 9 T b 3 V y Y 2 U u e 0 N 1 c 3 R v b S w y M 3 0 m c X V v d D s s J n F 1 b 3 Q 7 U 2 V j d G l v b j E v Q m F 0 d G V y c y 9 T b 3 V y Y 2 U u e 1 B B L D I 0 f S Z x d W 9 0 O y w m c X V v d D t T Z W N 0 a W 9 u M S 9 C Y X R 0 Z X J z L 1 N v d X J j Z S 5 7 V E I s M j V 9 J n F 1 b 3 Q 7 L C Z x d W 9 0 O 1 N l Y 3 R p b 2 4 x L 0 J h d H R l c n M v U 2 9 1 c m N l L n t P Q k E s M j Z 9 J n F 1 b 3 Q 7 L C Z x d W 9 0 O 1 N l Y 3 R p b 2 4 x L 0 J h d H R l c n M v U 2 9 1 c m N l L n t T T E c s M j d 9 J n F 1 b 3 Q 7 L C Z x d W 9 0 O 1 N l Y 3 R p b 2 4 x L 0 J h d H R l c n M v U 2 9 1 c m N l L n t P U F M s M j h 9 J n F 1 b 3 Q 7 L C Z x d W 9 0 O 1 N l Y 3 R p b 2 4 x L 1 B l b 3 B s Z S 9 D a G F u Z 2 V k I F R 5 c G U u e 2 J h d H M s M T h 9 J n F 1 b 3 Q 7 L C Z x d W 9 0 O 1 N l Y 3 R p b 2 4 x L 1 B l b 3 B s Z S 9 D a G F u Z 2 V k I F R 5 c G U u e 2 5 h b W V G a X J z d C w x M 3 0 m c X V v d D s s J n F 1 b 3 Q 7 U 2 V j d G l v b j E v U G V v c G x l L 0 N o Y W 5 n Z W Q g V H l w Z S 5 7 b m F t Z U x h c 3 Q s M T R 9 J n F 1 b 3 Q 7 L C Z x d W 9 0 O 1 N l Y 3 R p b 2 4 x L 3 R l Y W 1 J R C 9 D d X N 0 b 2 0 y L n t y Y m l J Z C w w f S Z x d W 9 0 O y w m c X V v d D t T Z W N 0 a W 9 u M S 9 C Y X R 0 Z X J z L 1 N v d X J j Z S 5 7 S W 5 k Z X g s M j l 9 J n F 1 b 3 Q 7 L C Z x d W 9 0 O 1 N l Y 3 R p b 2 4 x L 0 J h d H R l c n M v Q W R k Z W Q g Q 3 V z d G 9 t M T A u e 3 J i a W 5 h b W U s M z R 9 J n F 1 b 3 Q 7 L C Z x d W 9 0 O 1 N l Y 3 R p b 2 4 x L 0 J h d H R l c n M v Y z M u e 1 N 0 Y W 5 j Z S w z N X 0 m c X V v d D s s J n F 1 b 3 Q 7 U 2 V j d G l v b j E v Q m F 0 d G V y c y 9 B Z G R l Z C B D d X N 0 b 2 0 u e 0 F W R y w z N n 0 m c X V v d D s s J n F 1 b 3 Q 7 U 2 V j d G l v b j E v Q m F 0 d G V y c y 9 T b 3 V y Y 2 U u e 0 h S L D E x f S Z x d W 9 0 O y w m c X V v d D t T Z W N 0 a W 9 u M S 9 C Y X R 0 Z X J z L 0 F k Z G V k I E N 1 c 3 R v b T E u e 0 N v b n R h Y 3 Q s M z d 9 J n F 1 b 3 Q 7 L C Z x d W 9 0 O 1 N l Y 3 R p b 2 4 x L 0 J h d H R l c n M v Q W R k Z W Q g Q 3 V z d G 9 t M i 5 7 U G 9 3 Z X I s M z h 9 J n F 1 b 3 Q 7 L C Z x d W 9 0 O 1 N l Y 3 R p b 2 4 x L 0 J h d H R l c n M v Q W R k Z W Q g Q 3 V z d G 9 t M y 5 7 U 3 B l Z W Q s M z l 9 J n F 1 b 3 Q 7 L C Z x d W 9 0 O 1 N l Y 3 R p b 2 4 x L 0 J h d H R l c n M v Q W R k Z W Q g Q 2 9 u Z G l 0 a W 9 u Y W w g Q 2 9 s d W 1 u L n t G a W V s Z G l u Z y w 0 M H 0 m c X V v d D s s J n F 1 b 3 Q 7 U 2 V j d G l v b j E v Q m F 0 d G V y c y 9 B Z G R l Z C B D b 2 5 k a X R p b 2 5 h b C B D b 2 x 1 b W 4 x L n t T d 2 l 0 Y 2 g s N D F 9 J n F 1 b 3 Q 7 L C Z x d W 9 0 O 1 N l Y 3 R p b 2 4 x L 0 J h d H R l c n M v Q W R k Z W Q g Q 3 V z d G 9 t N C 5 7 c m J p a 2 V 5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Q m F 0 d G V y c y 9 T b 3 V y Y 2 U u e 3 B s Y X l l c k l E L D B 9 J n F 1 b 3 Q 7 L C Z x d W 9 0 O 1 N l Y 3 R p b 2 4 x L 0 J h d H R l c n M v U 2 9 1 c m N l L n t 5 Z W F y S U Q s M X 0 m c X V v d D s s J n F 1 b 3 Q 7 U 2 V j d G l v b j E v Q m F 0 d G V y c y 9 T b 3 V y Y 2 U u e 3 N 0 a W 5 0 L D J 9 J n F 1 b 3 Q 7 L C Z x d W 9 0 O 1 N l Y 3 R p b 2 4 x L 0 J h d H R l c n M v U 2 9 1 c m N l L n t 0 Z W F t S U Q s M 3 0 m c X V v d D s s J n F 1 b 3 Q 7 U 2 V j d G l v b j E v Q m F 0 d G V y c y 9 T b 3 V y Y 2 U u e 2 x n S U Q s N H 0 m c X V v d D s s J n F 1 b 3 Q 7 U 2 V j d G l v b j E v Q m F 0 d G V y c y 9 T b 3 V y Y 2 U u e 0 c s N X 0 m c X V v d D s s J n F 1 b 3 Q 7 U 2 V j d G l v b j E v Q m F 0 d G V y c y 9 T b 3 V y Y 2 U u e 0 F C L D Z 9 J n F 1 b 3 Q 7 L C Z x d W 9 0 O 1 N l Y 3 R p b 2 4 x L 0 J h d H R l c n M v U 2 9 1 c m N l L n t S L D d 9 J n F 1 b 3 Q 7 L C Z x d W 9 0 O 1 N l Y 3 R p b 2 4 x L 0 J h d H R l c n M v U 2 9 1 c m N l L n t I L D h 9 J n F 1 b 3 Q 7 L C Z x d W 9 0 O 1 N l Y 3 R p b 2 4 x L 0 J h d H R l c n M v U 2 9 1 c m N l L n s y Q i w 5 f S Z x d W 9 0 O y w m c X V v d D t T Z W N 0 a W 9 u M S 9 C Y X R 0 Z X J z L 1 N v d X J j Z S 5 7 M 0 I s M T B 9 J n F 1 b 3 Q 7 L C Z x d W 9 0 O 1 N l Y 3 R p b 2 4 x L 0 J h d H R l c n M v U 2 9 1 c m N l L n t S Q k k s M T J 9 J n F 1 b 3 Q 7 L C Z x d W 9 0 O 1 N l Y 3 R p b 2 4 x L 0 J h d H R l c n M v U 2 9 1 c m N l L n t T Q i w x M 3 0 m c X V v d D s s J n F 1 b 3 Q 7 U 2 V j d G l v b j E v Q m F 0 d G V y c y 9 T b 3 V y Y 2 U u e 0 N T L D E 0 f S Z x d W 9 0 O y w m c X V v d D t T Z W N 0 a W 9 u M S 9 C Y X R 0 Z X J z L 1 N v d X J j Z S 5 7 Q k I s M T V 9 J n F 1 b 3 Q 7 L C Z x d W 9 0 O 1 N l Y 3 R p b 2 4 x L 0 J h d H R l c n M v U 2 9 1 c m N l L n t T T y w x N n 0 m c X V v d D s s J n F 1 b 3 Q 7 U 2 V j d G l v b j E v Q m F 0 d G V y c y 9 T b 3 V y Y 2 U u e 0 l C Q i w x N 3 0 m c X V v d D s s J n F 1 b 3 Q 7 U 2 V j d G l v b j E v Q m F 0 d G V y c y 9 T b 3 V y Y 2 U u e 0 h C U C w x O H 0 m c X V v d D s s J n F 1 b 3 Q 7 U 2 V j d G l v b j E v Q m F 0 d G V y c y 9 T b 3 V y Y 2 U u e 1 N I L D E 5 f S Z x d W 9 0 O y w m c X V v d D t T Z W N 0 a W 9 u M S 9 C Y X R 0 Z X J z L 1 N v d X J j Z S 5 7 U 0 Y s M j B 9 J n F 1 b 3 Q 7 L C Z x d W 9 0 O 1 N l Y 3 R p b 2 4 x L 0 J h d H R l c n M v U 2 9 1 c m N l L n t H S U R Q L D I x f S Z x d W 9 0 O y w m c X V v d D t T Z W N 0 a W 9 u M S 9 C Y X R 0 Z X J z L 1 N v d X J j Z S 5 7 c H R p Z C w y M n 0 m c X V v d D s s J n F 1 b 3 Q 7 U 2 V j d G l v b j E v Q m F 0 d G V y c y 9 T b 3 V y Y 2 U u e 0 N 1 c 3 R v b S w y M 3 0 m c X V v d D s s J n F 1 b 3 Q 7 U 2 V j d G l v b j E v Q m F 0 d G V y c y 9 T b 3 V y Y 2 U u e 1 B B L D I 0 f S Z x d W 9 0 O y w m c X V v d D t T Z W N 0 a W 9 u M S 9 C Y X R 0 Z X J z L 1 N v d X J j Z S 5 7 V E I s M j V 9 J n F 1 b 3 Q 7 L C Z x d W 9 0 O 1 N l Y 3 R p b 2 4 x L 0 J h d H R l c n M v U 2 9 1 c m N l L n t P Q k E s M j Z 9 J n F 1 b 3 Q 7 L C Z x d W 9 0 O 1 N l Y 3 R p b 2 4 x L 0 J h d H R l c n M v U 2 9 1 c m N l L n t T T E c s M j d 9 J n F 1 b 3 Q 7 L C Z x d W 9 0 O 1 N l Y 3 R p b 2 4 x L 0 J h d H R l c n M v U 2 9 1 c m N l L n t P U F M s M j h 9 J n F 1 b 3 Q 7 L C Z x d W 9 0 O 1 N l Y 3 R p b 2 4 x L 1 B l b 3 B s Z S 9 D a G F u Z 2 V k I F R 5 c G U u e 2 J h d H M s M T h 9 J n F 1 b 3 Q 7 L C Z x d W 9 0 O 1 N l Y 3 R p b 2 4 x L 1 B l b 3 B s Z S 9 D a G F u Z 2 V k I F R 5 c G U u e 2 5 h b W V G a X J z d C w x M 3 0 m c X V v d D s s J n F 1 b 3 Q 7 U 2 V j d G l v b j E v U G V v c G x l L 0 N o Y W 5 n Z W Q g V H l w Z S 5 7 b m F t Z U x h c 3 Q s M T R 9 J n F 1 b 3 Q 7 L C Z x d W 9 0 O 1 N l Y 3 R p b 2 4 x L 3 R l Y W 1 J R C 9 D d X N 0 b 2 0 y L n t y Y m l J Z C w w f S Z x d W 9 0 O y w m c X V v d D t T Z W N 0 a W 9 u M S 9 C Y X R 0 Z X J z L 1 N v d X J j Z S 5 7 S W 5 k Z X g s M j l 9 J n F 1 b 3 Q 7 L C Z x d W 9 0 O 1 N l Y 3 R p b 2 4 x L 0 J h d H R l c n M v Q W R k Z W Q g Q 3 V z d G 9 t M T A u e 3 J i a W 5 h b W U s M z R 9 J n F 1 b 3 Q 7 L C Z x d W 9 0 O 1 N l Y 3 R p b 2 4 x L 0 J h d H R l c n M v Y z M u e 1 N 0 Y W 5 j Z S w z N X 0 m c X V v d D s s J n F 1 b 3 Q 7 U 2 V j d G l v b j E v Q m F 0 d G V y c y 9 B Z G R l Z C B D d X N 0 b 2 0 u e 0 F W R y w z N n 0 m c X V v d D s s J n F 1 b 3 Q 7 U 2 V j d G l v b j E v Q m F 0 d G V y c y 9 T b 3 V y Y 2 U u e 0 h S L D E x f S Z x d W 9 0 O y w m c X V v d D t T Z W N 0 a W 9 u M S 9 C Y X R 0 Z X J z L 0 F k Z G V k I E N 1 c 3 R v b T E u e 0 N v b n R h Y 3 Q s M z d 9 J n F 1 b 3 Q 7 L C Z x d W 9 0 O 1 N l Y 3 R p b 2 4 x L 0 J h d H R l c n M v Q W R k Z W Q g Q 3 V z d G 9 t M i 5 7 U G 9 3 Z X I s M z h 9 J n F 1 b 3 Q 7 L C Z x d W 9 0 O 1 N l Y 3 R p b 2 4 x L 0 J h d H R l c n M v Q W R k Z W Q g Q 3 V z d G 9 t M y 5 7 U 3 B l Z W Q s M z l 9 J n F 1 b 3 Q 7 L C Z x d W 9 0 O 1 N l Y 3 R p b 2 4 x L 0 J h d H R l c n M v Q W R k Z W Q g Q 2 9 u Z G l 0 a W 9 u Y W w g Q 2 9 s d W 1 u L n t G a W V s Z G l u Z y w 0 M H 0 m c X V v d D s s J n F 1 b 3 Q 7 U 2 V j d G l v b j E v Q m F 0 d G V y c y 9 B Z G R l Z C B D b 2 5 k a X R p b 2 5 h b C B D b 2 x 1 b W 4 x L n t T d 2 l 0 Y 2 g s N D F 9 J n F 1 b 3 Q 7 L C Z x d W 9 0 O 1 N l Y 3 R p b 2 4 x L 0 J h d H R l c n M v Q W R k Z W Q g Q 3 V z d G 9 t N C 5 7 c m J p a 2 V 5 L D Q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Q Z W 9 w b G U v Q 2 h h b m d l Z C B U e X B l L n t w b G F 5 Z X J J R C w w f S Z x d W 9 0 O y w m c X V v d D t L Z X l D b 2 x 1 b W 5 D b 3 V u d C Z x d W 9 0 O z o x f S x 7 J n F 1 b 3 Q 7 a 2 V 5 Q 2 9 s d W 1 u Q 2 9 1 b n Q m c X V v d D s 6 M S w m c X V v d D t r Z X l D b 2 x 1 b W 4 m c X V v d D s 6 M y w m c X V v d D t v d G h l c k t l e U N v b H V t b k l k Z W 5 0 a X R 5 J n F 1 b 3 Q 7 O i Z x d W 9 0 O 1 N l Y 3 R p b 2 4 x L 3 R l Y W 1 J R C 9 D d X N 0 b 2 0 y L n t 0 Z W F t S W Q s M n 0 m c X V v d D s s J n F 1 b 3 Q 7 S 2 V 5 Q 2 9 s d W 1 u Q 2 9 1 b n Q m c X V v d D s 6 M X 1 d f S I g L z 4 8 R W 5 0 c n k g V H l w Z T 0 i U X V l c n l J R C I g V m F s d W U 9 I n M 5 Z G J i M j c 4 Z C 1 k M z J l L T Q 5 M j U t Y W Y y N y 1 l N T M w O D J j N 2 J j Y m U i I C 8 + P C 9 T d G F i b G V F b n R y a W V z P j w v S X R l b T 4 8 S X R l b T 4 8 S X R l b U x v Y 2 F 0 a W 9 u P j x J d G V t V H l w Z T 5 G b 3 J t d W x h P C 9 J d G V t V H l w Z T 4 8 S X R l b V B h d G g + U 2 V j d G l v b j E v Q m F 0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Z X J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Z X J z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V y c y 9 F e H B h b m R l Z C U y M H R l Y W 1 J R C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V y c y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V y c y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l c n M v R X h w Y W 5 k Z W Q l M j B Q Z W 9 w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V y c y 9 B Z G R l Z C U y M E N 1 c 3 R v b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V y c y 9 j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l c n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Z X J z L 2 9 y Z G V y S F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Z X J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c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F y Y W 5 j Z X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V y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Z X J z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l c n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l c n M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z w v S X R l b V B h d G g + P C 9 J d G V t T G 9 j Y X R p b 2 4 + P F N 0 Y W J s Z U V u d H J p Z X M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d G V h b X N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R U M D E 6 N D U 6 M D I u N z Y 5 M z M 1 M l o i I C 8 + P E V u d H J 5 I F R 5 c G U 9 I k Z p b G x D b 2 x 1 b W 5 U e X B l c y I g V m F s d W U 9 I n N B d 0 F H I i A v P j x F b n R y e S B U e X B l P S J G a W x s Q 2 9 s d W 1 u T m F t Z X M i I F Z h b H V l P S J z W y Z x d W 9 0 O 3 J i a U l k J n F 1 b 3 Q 7 L C Z x d W 9 0 O 1 B D V C Z x d W 9 0 O y w m c X V v d D t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R l Y W 1 J R C 9 D d X N 0 b 2 0 y L n t y Y m l J Z C w w f S Z x d W 9 0 O y w m c X V v d D t L Z X l D b 2 x 1 b W 5 D b 3 V u d C Z x d W 9 0 O z o x f V 0 s J n F 1 b 3 Q 7 Y 2 9 s d W 1 u S W R l b n R p d G l l c y Z x d W 9 0 O z p b J n F 1 b 3 Q 7 U 2 V j d G l v b j E v d G V h b X M v R 3 J v d X B l Z C B S b 3 d z L n t y Y m l J Z C w x f S Z x d W 9 0 O y w m c X V v d D t T Z W N 0 a W 9 u M S 9 0 Z W F t c y 9 B Z G R l Z C B D d X N 0 b 2 0 u e 1 B D V C w 1 f S Z x d W 9 0 O y w m c X V v d D t T Z W N 0 a W 9 u M S 9 0 Z W F t S U Q v Q 3 V z d G 9 t M i 5 7 c m J p S W 4 s M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h b X M v R 3 J v d X B l Z C B S b 3 d z L n t y Y m l J Z C w x f S Z x d W 9 0 O y w m c X V v d D t T Z W N 0 a W 9 u M S 9 0 Z W F t c y 9 B Z G R l Z C B D d X N 0 b 2 0 u e 1 B D V C w 1 f S Z x d W 9 0 O y w m c X V v d D t T Z W N 0 a W 9 u M S 9 0 Z W F t S U Q v Q 3 V z d G 9 t M i 5 7 c m J p S W 4 s M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d G V h b U l E L 0 N 1 c 3 R v b T I u e 3 J i a U l k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d G V h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l b G R p b m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0 M z A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N F Q w M T o 0 N D o 1 N C 4 4 N T Y 4 N z g 2 W i I g L z 4 8 R W 5 0 c n k g V H l w Z T 0 i R m l s b E N v b H V t b l R 5 c G V z I i B W Y W x 1 Z T 0 i c 0 J n T U R C Z 1 l H Q X d N R E F 3 T U R B d 0 1 H Q X d N R y I g L z 4 8 R W 5 0 c n k g V H l w Z T 0 i R m l s b E N v b H V t b k 5 h b W V z I i B W Y W x 1 Z T 0 i c 1 s m c X V v d D t w b G F 5 Z X J J R C Z x d W 9 0 O y w m c X V v d D t 5 Z W F y S U Q m c X V v d D s s J n F 1 b 3 Q 7 c 3 R p b n Q m c X V v d D s s J n F 1 b 3 Q 7 d G V h b U l E J n F 1 b 3 Q 7 L C Z x d W 9 0 O 2 x n S U Q m c X V v d D s s J n F 1 b 3 Q 7 U E 9 T J n F 1 b 3 Q 7 L C Z x d W 9 0 O 0 c m c X V v d D s s J n F 1 b 3 Q 7 R 1 M m c X V v d D s s J n F 1 b 3 Q 7 S W 5 u T 3 V 0 c y Z x d W 9 0 O y w m c X V v d D t Q T y Z x d W 9 0 O y w m c X V v d D t B J n F 1 b 3 Q 7 L C Z x d W 9 0 O 0 U m c X V v d D s s J n F 1 b 3 Q 7 R F A m c X V v d D s s J n F 1 b 3 Q 7 U E I m c X V v d D s s J n F 1 b 3 Q 7 V 1 A m c X V v d D s s J n F 1 b 3 Q 7 U 0 I m c X V v d D s s J n F 1 b 3 Q 7 Q 1 M m c X V v d D s s J n F 1 b 3 Q 7 W l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l b G R p b m c v Q 2 h h b m d l Z C B U e X B l L n t w b G F 5 Z X J J R C w w f S Z x d W 9 0 O y w m c X V v d D t T Z W N 0 a W 9 u M S 9 G a W V s Z G l u Z y 9 D a G F u Z 2 V k I F R 5 c G U u e 3 l l Y X J J R C w x f S Z x d W 9 0 O y w m c X V v d D t T Z W N 0 a W 9 u M S 9 G a W V s Z G l u Z y 9 D a G F u Z 2 V k I F R 5 c G U u e 3 N 0 a W 5 0 L D J 9 J n F 1 b 3 Q 7 L C Z x d W 9 0 O 1 N l Y 3 R p b 2 4 x L 0 Z p Z W x k a W 5 n L 0 N o Y W 5 n Z W Q g V H l w Z S 5 7 d G V h b U l E L D N 9 J n F 1 b 3 Q 7 L C Z x d W 9 0 O 1 N l Y 3 R p b 2 4 x L 0 Z p Z W x k a W 5 n L 0 N o Y W 5 n Z W Q g V H l w Z S 5 7 b G d J R C w 0 f S Z x d W 9 0 O y w m c X V v d D t T Z W N 0 a W 9 u M S 9 G a W V s Z G l u Z y 9 D a G F u Z 2 V k I F R 5 c G U u e 1 B P U y w 1 f S Z x d W 9 0 O y w m c X V v d D t T Z W N 0 a W 9 u M S 9 G a W V s Z G l u Z y 9 D a G F u Z 2 V k I F R 5 c G U u e 0 c s N n 0 m c X V v d D s s J n F 1 b 3 Q 7 U 2 V j d G l v b j E v R m l l b G R p b m c v Q 2 h h b m d l Z C B U e X B l L n t H U y w 3 f S Z x d W 9 0 O y w m c X V v d D t T Z W N 0 a W 9 u M S 9 G a W V s Z G l u Z y 9 D a G F u Z 2 V k I F R 5 c G U u e 0 l u b k 9 1 d H M s O H 0 m c X V v d D s s J n F 1 b 3 Q 7 U 2 V j d G l v b j E v R m l l b G R p b m c v Q 2 h h b m d l Z C B U e X B l L n t Q T y w 5 f S Z x d W 9 0 O y w m c X V v d D t T Z W N 0 a W 9 u M S 9 G a W V s Z G l u Z y 9 D a G F u Z 2 V k I F R 5 c G U u e 0 E s M T B 9 J n F 1 b 3 Q 7 L C Z x d W 9 0 O 1 N l Y 3 R p b 2 4 x L 0 Z p Z W x k a W 5 n L 0 N o Y W 5 n Z W Q g V H l w Z S 5 7 R S w x M X 0 m c X V v d D s s J n F 1 b 3 Q 7 U 2 V j d G l v b j E v R m l l b G R p b m c v Q 2 h h b m d l Z C B U e X B l L n t E U C w x M n 0 m c X V v d D s s J n F 1 b 3 Q 7 U 2 V j d G l v b j E v R m l l b G R p b m c v Q 2 h h b m d l Z C B U e X B l L n t Q Q i w x M 3 0 m c X V v d D s s J n F 1 b 3 Q 7 U 2 V j d G l v b j E v R m l l b G R p b m c v Q 2 h h b m d l Z C B U e X B l L n t X U C w x N H 0 m c X V v d D s s J n F 1 b 3 Q 7 U 2 V j d G l v b j E v R m l l b G R p b m c v Q 2 h h b m d l Z C B U e X B l L n t T Q i w x N X 0 m c X V v d D s s J n F 1 b 3 Q 7 U 2 V j d G l v b j E v R m l l b G R p b m c v Q 2 h h b m d l Z C B U e X B l L n t D U y w x N n 0 m c X V v d D s s J n F 1 b 3 Q 7 U 2 V j d G l v b j E v R m l l b G R p b m c v Q 2 h h b m d l Z C B U e X B l L n t a U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Z p Z W x k a W 5 n L 0 N o Y W 5 n Z W Q g V H l w Z S 5 7 c G x h e W V y S U Q s M H 0 m c X V v d D s s J n F 1 b 3 Q 7 U 2 V j d G l v b j E v R m l l b G R p b m c v Q 2 h h b m d l Z C B U e X B l L n t 5 Z W F y S U Q s M X 0 m c X V v d D s s J n F 1 b 3 Q 7 U 2 V j d G l v b j E v R m l l b G R p b m c v Q 2 h h b m d l Z C B U e X B l L n t z d G l u d C w y f S Z x d W 9 0 O y w m c X V v d D t T Z W N 0 a W 9 u M S 9 G a W V s Z G l u Z y 9 D a G F u Z 2 V k I F R 5 c G U u e 3 R l Y W 1 J R C w z f S Z x d W 9 0 O y w m c X V v d D t T Z W N 0 a W 9 u M S 9 G a W V s Z G l u Z y 9 D a G F u Z 2 V k I F R 5 c G U u e 2 x n S U Q s N H 0 m c X V v d D s s J n F 1 b 3 Q 7 U 2 V j d G l v b j E v R m l l b G R p b m c v Q 2 h h b m d l Z C B U e X B l L n t Q T 1 M s N X 0 m c X V v d D s s J n F 1 b 3 Q 7 U 2 V j d G l v b j E v R m l l b G R p b m c v Q 2 h h b m d l Z C B U e X B l L n t H L D Z 9 J n F 1 b 3 Q 7 L C Z x d W 9 0 O 1 N l Y 3 R p b 2 4 x L 0 Z p Z W x k a W 5 n L 0 N o Y W 5 n Z W Q g V H l w Z S 5 7 R 1 M s N 3 0 m c X V v d D s s J n F 1 b 3 Q 7 U 2 V j d G l v b j E v R m l l b G R p b m c v Q 2 h h b m d l Z C B U e X B l L n t J b m 5 P d X R z L D h 9 J n F 1 b 3 Q 7 L C Z x d W 9 0 O 1 N l Y 3 R p b 2 4 x L 0 Z p Z W x k a W 5 n L 0 N o Y W 5 n Z W Q g V H l w Z S 5 7 U E 8 s O X 0 m c X V v d D s s J n F 1 b 3 Q 7 U 2 V j d G l v b j E v R m l l b G R p b m c v Q 2 h h b m d l Z C B U e X B l L n t B L D E w f S Z x d W 9 0 O y w m c X V v d D t T Z W N 0 a W 9 u M S 9 G a W V s Z G l u Z y 9 D a G F u Z 2 V k I F R 5 c G U u e 0 U s M T F 9 J n F 1 b 3 Q 7 L C Z x d W 9 0 O 1 N l Y 3 R p b 2 4 x L 0 Z p Z W x k a W 5 n L 0 N o Y W 5 n Z W Q g V H l w Z S 5 7 R F A s M T J 9 J n F 1 b 3 Q 7 L C Z x d W 9 0 O 1 N l Y 3 R p b 2 4 x L 0 Z p Z W x k a W 5 n L 0 N o Y W 5 n Z W Q g V H l w Z S 5 7 U E I s M T N 9 J n F 1 b 3 Q 7 L C Z x d W 9 0 O 1 N l Y 3 R p b 2 4 x L 0 Z p Z W x k a W 5 n L 0 N o Y W 5 n Z W Q g V H l w Z S 5 7 V 1 A s M T R 9 J n F 1 b 3 Q 7 L C Z x d W 9 0 O 1 N l Y 3 R p b 2 4 x L 0 Z p Z W x k a W 5 n L 0 N o Y W 5 n Z W Q g V H l w Z S 5 7 U 0 I s M T V 9 J n F 1 b 3 Q 7 L C Z x d W 9 0 O 1 N l Y 3 R p b 2 4 x L 0 Z p Z W x k a W 5 n L 0 N o Y W 5 n Z W Q g V H l w Z S 5 7 Q 1 M s M T Z 9 J n F 1 b 3 Q 7 L C Z x d W 9 0 O 1 N l Y 3 R p b 2 4 x L 0 Z p Z W x k a W 5 n L 0 N o Y W 5 n Z W Q g V H l w Z S 5 7 W l I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V s Z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V s Z G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V s Z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F e H B h b m R l Z C U y M E Z p Z W x k a W 5 n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F e H B h b m R l Z C U y M H R l Y W 1 J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l c n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h l c n M v Q W R k Z W Q l M j B D d X N 0 b 2 0 x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8 I w z C E x M f Q Y C f 9 w 0 X u I N i A A A A A A I A A A A A A B B m A A A A A Q A A I A A A A P y s T T i C t x V c l i E 1 6 j + F N l 9 Q L F h t x c d 6 i h N m E Q R a F n M H A A A A A A 6 A A A A A A g A A I A A A A H n H i l Z f f A G z A v x U 5 0 K O I i q H L / u H M o T 1 0 l y 8 N 5 a u w E C o U A A A A L G 9 4 N 1 8 D 0 N / h 7 M V C e X L 2 v P 6 d o i t d o z t + 7 H f d g N e T 0 0 a J L t M x 3 G t c 9 K V S z v s J Z H D 1 w y b d l A z b 5 p w m 4 D x T H T B W V J U W L D I D g D q m 8 m I 4 2 B + E 9 L G Q A A A A N a G 6 M Y p J m 2 U j + G O T j G 6 U d L M F w N x 2 i u q M k C a g 5 m I F / Z A D G l F P v l u 9 7 d N B J e 7 6 I / E d Q j B X E E p H 5 5 H c 5 F h + g a q 4 / s = < / D a t a M a s h u p > 
</file>

<file path=customXml/itemProps1.xml><?xml version="1.0" encoding="utf-8"?>
<ds:datastoreItem xmlns:ds="http://schemas.openxmlformats.org/officeDocument/2006/customXml" ds:itemID="{B024184E-DFD9-43EB-9C79-9E94C418C0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2013_roster_v1.4</vt:lpstr>
      <vt:lpstr>pitchers</vt:lpstr>
      <vt:lpstr>path</vt:lpstr>
      <vt:lpstr>batters</vt:lpstr>
      <vt:lpstr>teams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amq102</dc:creator>
  <cp:lastModifiedBy>amq102</cp:lastModifiedBy>
  <dcterms:created xsi:type="dcterms:W3CDTF">2020-08-31T00:19:23Z</dcterms:created>
  <dcterms:modified xsi:type="dcterms:W3CDTF">2020-09-04T02:11:10Z</dcterms:modified>
</cp:coreProperties>
</file>