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/var/mobile/Containers/Data/Application/0AEE9D76-49F1-4657-987F-41BCAB6789BF/Library/Application Support/Drafts/"/>
    </mc:Choice>
  </mc:AlternateContent>
  <xr:revisionPtr revIDLastSave="223" documentId="8_{00FAE495-A37F-B240-BE96-AE206019C776}" xr6:coauthVersionLast="47" xr6:coauthVersionMax="47" xr10:uidLastSave="{0D63E16B-BD8C-0647-9BDB-EE3334190199}"/>
  <bookViews>
    <workbookView xWindow="0" yWindow="0" windowWidth="0" windowHeight="0" activeTab="1" xr2:uid="{00000000-000D-0000-FFFF-FFFF00000000}"/>
  </bookViews>
  <sheets>
    <sheet name="Pert Paiements" sheetId="1" r:id="rId1"/>
    <sheet name="Optimisati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AD17" i="1"/>
  <c r="Z20" i="1"/>
  <c r="V17" i="1"/>
  <c r="R23" i="1"/>
  <c r="R20" i="1"/>
  <c r="H35" i="1"/>
  <c r="J32" i="1"/>
  <c r="L32" i="1"/>
  <c r="N32" i="1"/>
  <c r="P32" i="1"/>
  <c r="J35" i="1"/>
  <c r="L35" i="1"/>
  <c r="N35" i="1"/>
  <c r="P35" i="1"/>
  <c r="R32" i="1"/>
  <c r="T32" i="1"/>
  <c r="V32" i="1"/>
  <c r="X32" i="1"/>
  <c r="Z35" i="1"/>
  <c r="Z32" i="1"/>
  <c r="R29" i="1"/>
  <c r="F38" i="1"/>
  <c r="F32" i="1"/>
  <c r="AB32" i="1"/>
  <c r="AB35" i="1"/>
  <c r="AD32" i="1"/>
  <c r="T20" i="1"/>
  <c r="V20" i="1"/>
  <c r="X20" i="1"/>
  <c r="X17" i="1"/>
  <c r="Z17" i="1"/>
  <c r="R17" i="1"/>
  <c r="H32" i="1"/>
  <c r="N23" i="1"/>
  <c r="N20" i="1"/>
  <c r="J23" i="1"/>
  <c r="F23" i="1"/>
  <c r="F20" i="1"/>
  <c r="H38" i="1"/>
  <c r="AB20" i="1"/>
  <c r="AB17" i="1"/>
  <c r="AF17" i="1"/>
  <c r="AF32" i="1"/>
  <c r="T29" i="1"/>
  <c r="T23" i="1"/>
  <c r="T17" i="1"/>
  <c r="P23" i="1"/>
  <c r="P20" i="1"/>
  <c r="L23" i="1"/>
  <c r="H20" i="1"/>
  <c r="H23" i="1"/>
  <c r="J20" i="1"/>
  <c r="L20" i="1"/>
  <c r="L12" i="1"/>
  <c r="J12" i="1"/>
  <c r="H12" i="1"/>
  <c r="F12" i="1"/>
  <c r="D38" i="1"/>
  <c r="D32" i="1"/>
  <c r="D23" i="1"/>
  <c r="D20" i="1"/>
  <c r="D15" i="1"/>
  <c r="D12" i="1"/>
  <c r="P8" i="1"/>
  <c r="P5" i="1"/>
  <c r="N8" i="1"/>
  <c r="N5" i="1"/>
  <c r="L5" i="1"/>
  <c r="J5" i="1"/>
  <c r="H5" i="1"/>
  <c r="F5" i="1"/>
  <c r="D5" i="1"/>
  <c r="C38" i="1"/>
  <c r="C32" i="1"/>
  <c r="G38" i="1"/>
  <c r="G35" i="1"/>
  <c r="G32" i="1"/>
  <c r="K35" i="1"/>
  <c r="K32" i="1"/>
  <c r="O35" i="1"/>
  <c r="O32" i="1"/>
  <c r="S29" i="1"/>
  <c r="S23" i="1"/>
  <c r="S32" i="1"/>
  <c r="W32" i="1"/>
  <c r="AA35" i="1"/>
  <c r="AA32" i="1"/>
  <c r="AE32" i="1"/>
  <c r="AE17" i="1"/>
  <c r="AA20" i="1"/>
  <c r="AA17" i="1"/>
  <c r="W20" i="1"/>
  <c r="W17" i="1"/>
  <c r="S17" i="1"/>
  <c r="S20" i="1"/>
  <c r="O23" i="1"/>
  <c r="O20" i="1"/>
  <c r="K23" i="1"/>
  <c r="K20" i="1"/>
  <c r="G23" i="1"/>
  <c r="G21" i="1"/>
  <c r="G20" i="1"/>
  <c r="C23" i="1"/>
  <c r="C20" i="1"/>
  <c r="C15" i="1"/>
  <c r="C35" i="1"/>
  <c r="S35" i="1"/>
  <c r="O17" i="1"/>
  <c r="K12" i="1"/>
  <c r="G12" i="1"/>
  <c r="C12" i="1"/>
  <c r="O8" i="1"/>
  <c r="O5" i="1"/>
  <c r="K5" i="1"/>
  <c r="C5" i="1"/>
  <c r="G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C5C5"/>
        <bgColor indexed="64"/>
      </patternFill>
    </fill>
  </fills>
  <borders count="13">
    <border>
      <left/>
      <right/>
      <top/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7258</xdr:colOff>
      <xdr:row>12</xdr:row>
      <xdr:rowOff>7257</xdr:rowOff>
    </xdr:from>
    <xdr:to>
      <xdr:col>4</xdr:col>
      <xdr:colOff>595086</xdr:colOff>
      <xdr:row>12</xdr:row>
      <xdr:rowOff>7257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710C95F6-E27B-64E4-CBC3-F0371C6BCD5D}"/>
            </a:ext>
          </a:extLst>
        </xdr:cNvPr>
        <xdr:cNvCxnSpPr>
          <a:cxnSpLocks/>
        </xdr:cNvCxnSpPr>
      </xdr:nvCxnSpPr>
      <xdr:spPr>
        <a:xfrm>
          <a:off x="2445658" y="2315028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192314</xdr:rowOff>
    </xdr:from>
    <xdr:to>
      <xdr:col>4</xdr:col>
      <xdr:colOff>587829</xdr:colOff>
      <xdr:row>15</xdr:row>
      <xdr:rowOff>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E777A621-77FE-E24F-AA55-F79DCB06681E}"/>
            </a:ext>
            <a:ext uri="{147F2762-F138-4A5C-976F-8EAC2B608ADB}">
              <a16:predDERef xmlns:a16="http://schemas.microsoft.com/office/drawing/2014/main" pred="{710C95F6-E27B-64E4-CBC3-F0371C6BCD5D}"/>
            </a:ext>
          </a:extLst>
        </xdr:cNvPr>
        <xdr:cNvCxnSpPr>
          <a:cxnSpLocks/>
        </xdr:cNvCxnSpPr>
      </xdr:nvCxnSpPr>
      <xdr:spPr>
        <a:xfrm flipV="1">
          <a:off x="2438400" y="2307771"/>
          <a:ext cx="587829" cy="576943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587828</xdr:colOff>
      <xdr:row>12</xdr:row>
      <xdr:rowOff>0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F9456E4F-B63B-404B-9FFF-FD63813879E5}"/>
            </a:ext>
            <a:ext uri="{147F2762-F138-4A5C-976F-8EAC2B608ADB}">
              <a16:predDERef xmlns:a16="http://schemas.microsoft.com/office/drawing/2014/main" pred="{E777A621-77FE-E24F-AA55-F79DCB06681E}"/>
            </a:ext>
          </a:extLst>
        </xdr:cNvPr>
        <xdr:cNvCxnSpPr>
          <a:cxnSpLocks/>
        </xdr:cNvCxnSpPr>
      </xdr:nvCxnSpPr>
      <xdr:spPr>
        <a:xfrm>
          <a:off x="4849091" y="2251364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587828</xdr:colOff>
      <xdr:row>5</xdr:row>
      <xdr:rowOff>0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4636B1A0-248E-4F46-ADC5-F6C49BAAA2CE}"/>
            </a:ext>
            <a:ext uri="{147F2762-F138-4A5C-976F-8EAC2B608ADB}">
              <a16:predDERef xmlns:a16="http://schemas.microsoft.com/office/drawing/2014/main" pred="{F9456E4F-B63B-404B-9FFF-FD63813879E5}"/>
            </a:ext>
          </a:extLst>
        </xdr:cNvPr>
        <xdr:cNvCxnSpPr>
          <a:cxnSpLocks/>
        </xdr:cNvCxnSpPr>
      </xdr:nvCxnSpPr>
      <xdr:spPr>
        <a:xfrm>
          <a:off x="4849091" y="938068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587828</xdr:colOff>
      <xdr:row>5</xdr:row>
      <xdr:rowOff>0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FD6CADD7-95C5-8545-A1E1-B7104F64AA35}"/>
            </a:ext>
            <a:ext uri="{147F2762-F138-4A5C-976F-8EAC2B608ADB}">
              <a16:predDERef xmlns:a16="http://schemas.microsoft.com/office/drawing/2014/main" pred="{4636B1A0-248E-4F46-ADC5-F6C49BAAA2CE}"/>
            </a:ext>
          </a:extLst>
        </xdr:cNvPr>
        <xdr:cNvCxnSpPr>
          <a:cxnSpLocks/>
        </xdr:cNvCxnSpPr>
      </xdr:nvCxnSpPr>
      <xdr:spPr>
        <a:xfrm>
          <a:off x="2424545" y="938068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0</xdr:rowOff>
    </xdr:from>
    <xdr:to>
      <xdr:col>12</xdr:col>
      <xdr:colOff>587828</xdr:colOff>
      <xdr:row>5</xdr:row>
      <xdr:rowOff>0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6A483920-86DF-A545-8668-F0C2506F83F8}"/>
            </a:ext>
            <a:ext uri="{147F2762-F138-4A5C-976F-8EAC2B608ADB}">
              <a16:predDERef xmlns:a16="http://schemas.microsoft.com/office/drawing/2014/main" pred="{FD6CADD7-95C5-8545-A1E1-B7104F64AA35}"/>
            </a:ext>
          </a:extLst>
        </xdr:cNvPr>
        <xdr:cNvCxnSpPr>
          <a:cxnSpLocks/>
        </xdr:cNvCxnSpPr>
      </xdr:nvCxnSpPr>
      <xdr:spPr>
        <a:xfrm>
          <a:off x="7273636" y="938068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14654</xdr:colOff>
      <xdr:row>5</xdr:row>
      <xdr:rowOff>0</xdr:rowOff>
    </xdr:from>
    <xdr:to>
      <xdr:col>12</xdr:col>
      <xdr:colOff>587828</xdr:colOff>
      <xdr:row>8</xdr:row>
      <xdr:rowOff>0</xdr:rowOff>
    </xdr:to>
    <xdr:cxnSp macro="">
      <xdr:nvCxnSpPr>
        <xdr:cNvPr id="16" name="Connecteur droit avec flèche 15">
          <a:extLst>
            <a:ext uri="{FF2B5EF4-FFF2-40B4-BE49-F238E27FC236}">
              <a16:creationId xmlns:a16="http://schemas.microsoft.com/office/drawing/2014/main" id="{B337ED63-92AD-774E-94E2-F4BB40F895E0}"/>
            </a:ext>
            <a:ext uri="{147F2762-F138-4A5C-976F-8EAC2B608ADB}">
              <a16:predDERef xmlns:a16="http://schemas.microsoft.com/office/drawing/2014/main" pred="{6A483920-86DF-A545-8668-F0C2506F83F8}"/>
            </a:ext>
          </a:extLst>
        </xdr:cNvPr>
        <xdr:cNvCxnSpPr>
          <a:cxnSpLocks/>
        </xdr:cNvCxnSpPr>
      </xdr:nvCxnSpPr>
      <xdr:spPr>
        <a:xfrm>
          <a:off x="7341577" y="952500"/>
          <a:ext cx="573174" cy="5715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587828</xdr:colOff>
      <xdr:row>20</xdr:row>
      <xdr:rowOff>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7D3BA9DE-4369-9F41-B073-E06AC58EBE31}"/>
            </a:ext>
            <a:ext uri="{147F2762-F138-4A5C-976F-8EAC2B608ADB}">
              <a16:predDERef xmlns:a16="http://schemas.microsoft.com/office/drawing/2014/main" pred="{B337ED63-92AD-774E-94E2-F4BB40F895E0}"/>
            </a:ext>
          </a:extLst>
        </xdr:cNvPr>
        <xdr:cNvCxnSpPr>
          <a:cxnSpLocks/>
        </xdr:cNvCxnSpPr>
      </xdr:nvCxnSpPr>
      <xdr:spPr>
        <a:xfrm>
          <a:off x="2452414" y="3795402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587828</xdr:colOff>
      <xdr:row>23</xdr:row>
      <xdr:rowOff>0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1AEFDF14-0B89-FD47-B0FA-0C30FE096F62}"/>
            </a:ext>
            <a:ext uri="{147F2762-F138-4A5C-976F-8EAC2B608ADB}">
              <a16:predDERef xmlns:a16="http://schemas.microsoft.com/office/drawing/2014/main" pred="{7D3BA9DE-4369-9F41-B073-E06AC58EBE31}"/>
            </a:ext>
          </a:extLst>
        </xdr:cNvPr>
        <xdr:cNvCxnSpPr>
          <a:cxnSpLocks/>
        </xdr:cNvCxnSpPr>
      </xdr:nvCxnSpPr>
      <xdr:spPr>
        <a:xfrm>
          <a:off x="2433533" y="4395569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0</xdr:rowOff>
    </xdr:from>
    <xdr:to>
      <xdr:col>8</xdr:col>
      <xdr:colOff>587828</xdr:colOff>
      <xdr:row>23</xdr:row>
      <xdr:rowOff>0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D049ED8F-768B-874E-98FC-E36D3F22DFD5}"/>
            </a:ext>
            <a:ext uri="{147F2762-F138-4A5C-976F-8EAC2B608ADB}">
              <a16:predDERef xmlns:a16="http://schemas.microsoft.com/office/drawing/2014/main" pred="{1AEFDF14-0B89-FD47-B0FA-0C30FE096F62}"/>
            </a:ext>
          </a:extLst>
        </xdr:cNvPr>
        <xdr:cNvCxnSpPr>
          <a:cxnSpLocks/>
        </xdr:cNvCxnSpPr>
      </xdr:nvCxnSpPr>
      <xdr:spPr>
        <a:xfrm>
          <a:off x="4876800" y="4406900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587828</xdr:colOff>
      <xdr:row>20</xdr:row>
      <xdr:rowOff>0</xdr:rowOff>
    </xdr:to>
    <xdr:cxnSp macro="">
      <xdr:nvCxnSpPr>
        <xdr:cNvPr id="21" name="Connecteur droit avec flèche 20">
          <a:extLst>
            <a:ext uri="{FF2B5EF4-FFF2-40B4-BE49-F238E27FC236}">
              <a16:creationId xmlns:a16="http://schemas.microsoft.com/office/drawing/2014/main" id="{73740791-47F1-4548-B810-B6E1CF1FB424}"/>
            </a:ext>
            <a:ext uri="{147F2762-F138-4A5C-976F-8EAC2B608ADB}">
              <a16:predDERef xmlns:a16="http://schemas.microsoft.com/office/drawing/2014/main" pred="{D049ED8F-768B-874E-98FC-E36D3F22DFD5}"/>
            </a:ext>
          </a:extLst>
        </xdr:cNvPr>
        <xdr:cNvCxnSpPr>
          <a:cxnSpLocks/>
        </xdr:cNvCxnSpPr>
      </xdr:nvCxnSpPr>
      <xdr:spPr>
        <a:xfrm>
          <a:off x="4876800" y="3835400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40640</xdr:colOff>
      <xdr:row>19</xdr:row>
      <xdr:rowOff>185420</xdr:rowOff>
    </xdr:from>
    <xdr:to>
      <xdr:col>8</xdr:col>
      <xdr:colOff>584200</xdr:colOff>
      <xdr:row>22</xdr:row>
      <xdr:rowOff>182880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706067EE-D359-5642-89BC-5C05D6503606}"/>
            </a:ext>
            <a:ext uri="{147F2762-F138-4A5C-976F-8EAC2B608ADB}">
              <a16:predDERef xmlns:a16="http://schemas.microsoft.com/office/drawing/2014/main" pred="{73740791-47F1-4548-B810-B6E1CF1FB424}"/>
            </a:ext>
          </a:extLst>
        </xdr:cNvPr>
        <xdr:cNvCxnSpPr>
          <a:cxnSpLocks/>
        </xdr:cNvCxnSpPr>
      </xdr:nvCxnSpPr>
      <xdr:spPr>
        <a:xfrm flipV="1">
          <a:off x="4917440" y="3830320"/>
          <a:ext cx="543560" cy="56896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19</xdr:row>
      <xdr:rowOff>169333</xdr:rowOff>
    </xdr:from>
    <xdr:to>
      <xdr:col>12</xdr:col>
      <xdr:colOff>587828</xdr:colOff>
      <xdr:row>23</xdr:row>
      <xdr:rowOff>0</xdr:rowOff>
    </xdr:to>
    <xdr:cxnSp macro="">
      <xdr:nvCxnSpPr>
        <xdr:cNvPr id="26" name="Connecteur droit avec flèche 25">
          <a:extLst>
            <a:ext uri="{FF2B5EF4-FFF2-40B4-BE49-F238E27FC236}">
              <a16:creationId xmlns:a16="http://schemas.microsoft.com/office/drawing/2014/main" id="{6A76449B-3F4F-F840-8BC7-2DD43AAFF7CE}"/>
            </a:ext>
            <a:ext uri="{147F2762-F138-4A5C-976F-8EAC2B608ADB}">
              <a16:predDERef xmlns:a16="http://schemas.microsoft.com/office/drawing/2014/main" pred="{706067EE-D359-5642-89BC-5C05D6503606}"/>
            </a:ext>
          </a:extLst>
        </xdr:cNvPr>
        <xdr:cNvCxnSpPr>
          <a:cxnSpLocks/>
        </xdr:cNvCxnSpPr>
      </xdr:nvCxnSpPr>
      <xdr:spPr>
        <a:xfrm>
          <a:off x="7327900" y="3814233"/>
          <a:ext cx="575128" cy="592667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0</xdr:rowOff>
    </xdr:from>
    <xdr:to>
      <xdr:col>12</xdr:col>
      <xdr:colOff>587828</xdr:colOff>
      <xdr:row>20</xdr:row>
      <xdr:rowOff>0</xdr:rowOff>
    </xdr:to>
    <xdr:cxnSp macro="">
      <xdr:nvCxnSpPr>
        <xdr:cNvPr id="27" name="Connecteur droit avec flèche 26">
          <a:extLst>
            <a:ext uri="{FF2B5EF4-FFF2-40B4-BE49-F238E27FC236}">
              <a16:creationId xmlns:a16="http://schemas.microsoft.com/office/drawing/2014/main" id="{699D998D-D5DB-484C-8592-44D246BB5938}"/>
            </a:ext>
            <a:ext uri="{147F2762-F138-4A5C-976F-8EAC2B608ADB}">
              <a16:predDERef xmlns:a16="http://schemas.microsoft.com/office/drawing/2014/main" pred="{6A76449B-3F4F-F840-8BC7-2DD43AAFF7CE}"/>
            </a:ext>
          </a:extLst>
        </xdr:cNvPr>
        <xdr:cNvCxnSpPr>
          <a:cxnSpLocks/>
        </xdr:cNvCxnSpPr>
      </xdr:nvCxnSpPr>
      <xdr:spPr>
        <a:xfrm>
          <a:off x="7315200" y="3835400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23</xdr:row>
      <xdr:rowOff>0</xdr:rowOff>
    </xdr:from>
    <xdr:to>
      <xdr:col>16</xdr:col>
      <xdr:colOff>587828</xdr:colOff>
      <xdr:row>23</xdr:row>
      <xdr:rowOff>0</xdr:rowOff>
    </xdr:to>
    <xdr:cxnSp macro="">
      <xdr:nvCxnSpPr>
        <xdr:cNvPr id="29" name="Connecteur droit avec flèche 28">
          <a:extLst>
            <a:ext uri="{FF2B5EF4-FFF2-40B4-BE49-F238E27FC236}">
              <a16:creationId xmlns:a16="http://schemas.microsoft.com/office/drawing/2014/main" id="{B8469E66-40FD-0B40-A6AA-98124E996628}"/>
            </a:ext>
            <a:ext uri="{147F2762-F138-4A5C-976F-8EAC2B608ADB}">
              <a16:predDERef xmlns:a16="http://schemas.microsoft.com/office/drawing/2014/main" pred="{699D998D-D5DB-484C-8592-44D246BB5938}"/>
            </a:ext>
          </a:extLst>
        </xdr:cNvPr>
        <xdr:cNvCxnSpPr>
          <a:cxnSpLocks/>
        </xdr:cNvCxnSpPr>
      </xdr:nvCxnSpPr>
      <xdr:spPr>
        <a:xfrm>
          <a:off x="9753600" y="4406900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17</xdr:row>
      <xdr:rowOff>0</xdr:rowOff>
    </xdr:from>
    <xdr:to>
      <xdr:col>16</xdr:col>
      <xdr:colOff>462796</xdr:colOff>
      <xdr:row>20</xdr:row>
      <xdr:rowOff>0</xdr:rowOff>
    </xdr:to>
    <xdr:cxnSp macro="">
      <xdr:nvCxnSpPr>
        <xdr:cNvPr id="30" name="Connecteur droit avec flèche 29">
          <a:extLst>
            <a:ext uri="{FF2B5EF4-FFF2-40B4-BE49-F238E27FC236}">
              <a16:creationId xmlns:a16="http://schemas.microsoft.com/office/drawing/2014/main" id="{4D70900F-2CF2-0143-9C52-1943155AFF0E}"/>
            </a:ext>
            <a:ext uri="{147F2762-F138-4A5C-976F-8EAC2B608ADB}">
              <a16:predDERef xmlns:a16="http://schemas.microsoft.com/office/drawing/2014/main" pred="{B8469E66-40FD-0B40-A6AA-98124E996628}"/>
            </a:ext>
          </a:extLst>
        </xdr:cNvPr>
        <xdr:cNvCxnSpPr>
          <a:cxnSpLocks/>
        </xdr:cNvCxnSpPr>
      </xdr:nvCxnSpPr>
      <xdr:spPr>
        <a:xfrm flipV="1">
          <a:off x="9729492" y="3218051"/>
          <a:ext cx="462796" cy="581186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17</xdr:row>
      <xdr:rowOff>0</xdr:rowOff>
    </xdr:from>
    <xdr:to>
      <xdr:col>16</xdr:col>
      <xdr:colOff>587828</xdr:colOff>
      <xdr:row>17</xdr:row>
      <xdr:rowOff>0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74A68D0D-9352-224F-BDFB-469222D2327F}"/>
            </a:ext>
            <a:ext uri="{147F2762-F138-4A5C-976F-8EAC2B608ADB}">
              <a16:predDERef xmlns:a16="http://schemas.microsoft.com/office/drawing/2014/main" pred="{4D70900F-2CF2-0143-9C52-1943155AFF0E}"/>
            </a:ext>
          </a:extLst>
        </xdr:cNvPr>
        <xdr:cNvCxnSpPr>
          <a:cxnSpLocks/>
        </xdr:cNvCxnSpPr>
      </xdr:nvCxnSpPr>
      <xdr:spPr>
        <a:xfrm>
          <a:off x="9753600" y="3251200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0</xdr:rowOff>
    </xdr:from>
    <xdr:to>
      <xdr:col>16</xdr:col>
      <xdr:colOff>587828</xdr:colOff>
      <xdr:row>20</xdr:row>
      <xdr:rowOff>0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51107BEC-1378-CC4B-B5CC-FC35299E0326}"/>
            </a:ext>
            <a:ext uri="{147F2762-F138-4A5C-976F-8EAC2B608ADB}">
              <a16:predDERef xmlns:a16="http://schemas.microsoft.com/office/drawing/2014/main" pred="{74A68D0D-9352-224F-BDFB-469222D2327F}"/>
            </a:ext>
          </a:extLst>
        </xdr:cNvPr>
        <xdr:cNvCxnSpPr>
          <a:cxnSpLocks/>
        </xdr:cNvCxnSpPr>
      </xdr:nvCxnSpPr>
      <xdr:spPr>
        <a:xfrm>
          <a:off x="9729492" y="3799237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20</xdr:row>
      <xdr:rowOff>0</xdr:rowOff>
    </xdr:from>
    <xdr:to>
      <xdr:col>20</xdr:col>
      <xdr:colOff>587828</xdr:colOff>
      <xdr:row>20</xdr:row>
      <xdr:rowOff>0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87C7E9AB-BC29-2845-AB21-7167EBB5D9AC}"/>
            </a:ext>
            <a:ext uri="{147F2762-F138-4A5C-976F-8EAC2B608ADB}">
              <a16:predDERef xmlns:a16="http://schemas.microsoft.com/office/drawing/2014/main" pred="{51107BEC-1378-CC4B-B5CC-FC35299E0326}"/>
            </a:ext>
          </a:extLst>
        </xdr:cNvPr>
        <xdr:cNvCxnSpPr>
          <a:cxnSpLocks/>
        </xdr:cNvCxnSpPr>
      </xdr:nvCxnSpPr>
      <xdr:spPr>
        <a:xfrm>
          <a:off x="12161864" y="3799237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17</xdr:row>
      <xdr:rowOff>0</xdr:rowOff>
    </xdr:from>
    <xdr:to>
      <xdr:col>20</xdr:col>
      <xdr:colOff>365933</xdr:colOff>
      <xdr:row>19</xdr:row>
      <xdr:rowOff>156059</xdr:rowOff>
    </xdr:to>
    <xdr:cxnSp macro="">
      <xdr:nvCxnSpPr>
        <xdr:cNvPr id="37" name="Connecteur droit avec flèche 36">
          <a:extLst>
            <a:ext uri="{FF2B5EF4-FFF2-40B4-BE49-F238E27FC236}">
              <a16:creationId xmlns:a16="http://schemas.microsoft.com/office/drawing/2014/main" id="{3DC7CB48-F3FC-AD4A-B921-B589B8836472}"/>
            </a:ext>
            <a:ext uri="{147F2762-F138-4A5C-976F-8EAC2B608ADB}">
              <a16:predDERef xmlns:a16="http://schemas.microsoft.com/office/drawing/2014/main" pred="{87C7E9AB-BC29-2845-AB21-7167EBB5D9AC}"/>
            </a:ext>
          </a:extLst>
        </xdr:cNvPr>
        <xdr:cNvCxnSpPr>
          <a:cxnSpLocks/>
        </xdr:cNvCxnSpPr>
      </xdr:nvCxnSpPr>
      <xdr:spPr>
        <a:xfrm>
          <a:off x="12161864" y="3218051"/>
          <a:ext cx="365933" cy="548898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17</xdr:row>
      <xdr:rowOff>0</xdr:rowOff>
    </xdr:from>
    <xdr:to>
      <xdr:col>20</xdr:col>
      <xdr:colOff>587828</xdr:colOff>
      <xdr:row>17</xdr:row>
      <xdr:rowOff>0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E57EB055-72DB-6640-9DBE-5733EDB05877}"/>
            </a:ext>
            <a:ext uri="{147F2762-F138-4A5C-976F-8EAC2B608ADB}">
              <a16:predDERef xmlns:a16="http://schemas.microsoft.com/office/drawing/2014/main" pred="{3DC7CB48-F3FC-AD4A-B921-B589B8836472}"/>
            </a:ext>
          </a:extLst>
        </xdr:cNvPr>
        <xdr:cNvCxnSpPr>
          <a:cxnSpLocks/>
        </xdr:cNvCxnSpPr>
      </xdr:nvCxnSpPr>
      <xdr:spPr>
        <a:xfrm>
          <a:off x="12161864" y="3218051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608294</xdr:colOff>
      <xdr:row>16</xdr:row>
      <xdr:rowOff>166168</xdr:rowOff>
    </xdr:from>
    <xdr:to>
      <xdr:col>24</xdr:col>
      <xdr:colOff>456963</xdr:colOff>
      <xdr:row>20</xdr:row>
      <xdr:rowOff>0</xdr:rowOff>
    </xdr:to>
    <xdr:cxnSp macro="">
      <xdr:nvCxnSpPr>
        <xdr:cNvPr id="43" name="Connecteur droit avec flèche 42">
          <a:extLst>
            <a:ext uri="{FF2B5EF4-FFF2-40B4-BE49-F238E27FC236}">
              <a16:creationId xmlns:a16="http://schemas.microsoft.com/office/drawing/2014/main" id="{ED5A7F18-2C87-7B4A-9150-7751FE9B168C}"/>
            </a:ext>
            <a:ext uri="{147F2762-F138-4A5C-976F-8EAC2B608ADB}">
              <a16:predDERef xmlns:a16="http://schemas.microsoft.com/office/drawing/2014/main" pred="{E57EB055-72DB-6640-9DBE-5733EDB05877}"/>
            </a:ext>
          </a:extLst>
        </xdr:cNvPr>
        <xdr:cNvCxnSpPr>
          <a:cxnSpLocks/>
        </xdr:cNvCxnSpPr>
      </xdr:nvCxnSpPr>
      <xdr:spPr>
        <a:xfrm flipV="1">
          <a:off x="14599065" y="3216542"/>
          <a:ext cx="456963" cy="605327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17</xdr:row>
      <xdr:rowOff>0</xdr:rowOff>
    </xdr:from>
    <xdr:to>
      <xdr:col>24</xdr:col>
      <xdr:colOff>587828</xdr:colOff>
      <xdr:row>17</xdr:row>
      <xdr:rowOff>0</xdr:rowOff>
    </xdr:to>
    <xdr:cxnSp macro="">
      <xdr:nvCxnSpPr>
        <xdr:cNvPr id="45" name="Connecteur droit avec flèche 44">
          <a:extLst>
            <a:ext uri="{FF2B5EF4-FFF2-40B4-BE49-F238E27FC236}">
              <a16:creationId xmlns:a16="http://schemas.microsoft.com/office/drawing/2014/main" id="{38B03E67-EB6C-4B49-8185-6A1717E0668C}"/>
            </a:ext>
            <a:ext uri="{147F2762-F138-4A5C-976F-8EAC2B608ADB}">
              <a16:predDERef xmlns:a16="http://schemas.microsoft.com/office/drawing/2014/main" pred="{ED5A7F18-2C87-7B4A-9150-7751FE9B168C}"/>
            </a:ext>
          </a:extLst>
        </xdr:cNvPr>
        <xdr:cNvCxnSpPr>
          <a:cxnSpLocks/>
        </xdr:cNvCxnSpPr>
      </xdr:nvCxnSpPr>
      <xdr:spPr>
        <a:xfrm>
          <a:off x="14594237" y="3218051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20</xdr:row>
      <xdr:rowOff>0</xdr:rowOff>
    </xdr:from>
    <xdr:to>
      <xdr:col>24</xdr:col>
      <xdr:colOff>587828</xdr:colOff>
      <xdr:row>20</xdr:row>
      <xdr:rowOff>0</xdr:rowOff>
    </xdr:to>
    <xdr:cxnSp macro="">
      <xdr:nvCxnSpPr>
        <xdr:cNvPr id="46" name="Connecteur droit avec flèche 45">
          <a:extLst>
            <a:ext uri="{FF2B5EF4-FFF2-40B4-BE49-F238E27FC236}">
              <a16:creationId xmlns:a16="http://schemas.microsoft.com/office/drawing/2014/main" id="{9A276854-B4C9-0C4F-BFFA-2CFA064220FB}"/>
            </a:ext>
            <a:ext uri="{147F2762-F138-4A5C-976F-8EAC2B608ADB}">
              <a16:predDERef xmlns:a16="http://schemas.microsoft.com/office/drawing/2014/main" pred="{38B03E67-EB6C-4B49-8185-6A1717E0668C}"/>
            </a:ext>
          </a:extLst>
        </xdr:cNvPr>
        <xdr:cNvCxnSpPr>
          <a:cxnSpLocks/>
        </xdr:cNvCxnSpPr>
      </xdr:nvCxnSpPr>
      <xdr:spPr>
        <a:xfrm>
          <a:off x="14594237" y="3799237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17</xdr:row>
      <xdr:rowOff>0</xdr:rowOff>
    </xdr:from>
    <xdr:to>
      <xdr:col>28</xdr:col>
      <xdr:colOff>587828</xdr:colOff>
      <xdr:row>17</xdr:row>
      <xdr:rowOff>0</xdr:rowOff>
    </xdr:to>
    <xdr:cxnSp macro="">
      <xdr:nvCxnSpPr>
        <xdr:cNvPr id="49" name="Connecteur droit avec flèche 48">
          <a:extLst>
            <a:ext uri="{FF2B5EF4-FFF2-40B4-BE49-F238E27FC236}">
              <a16:creationId xmlns:a16="http://schemas.microsoft.com/office/drawing/2014/main" id="{736EFA09-D207-0443-8C6F-714AA17BB525}"/>
            </a:ext>
            <a:ext uri="{147F2762-F138-4A5C-976F-8EAC2B608ADB}">
              <a16:predDERef xmlns:a16="http://schemas.microsoft.com/office/drawing/2014/main" pred="{9A276854-B4C9-0C4F-BFFA-2CFA064220FB}"/>
            </a:ext>
          </a:extLst>
        </xdr:cNvPr>
        <xdr:cNvCxnSpPr>
          <a:cxnSpLocks/>
        </xdr:cNvCxnSpPr>
      </xdr:nvCxnSpPr>
      <xdr:spPr>
        <a:xfrm>
          <a:off x="17145000" y="3227917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</xdr:row>
      <xdr:rowOff>0</xdr:rowOff>
    </xdr:from>
    <xdr:to>
      <xdr:col>4</xdr:col>
      <xdr:colOff>587828</xdr:colOff>
      <xdr:row>32</xdr:row>
      <xdr:rowOff>0</xdr:rowOff>
    </xdr:to>
    <xdr:cxnSp macro="">
      <xdr:nvCxnSpPr>
        <xdr:cNvPr id="50" name="Connecteur droit avec flèche 49">
          <a:extLst>
            <a:ext uri="{FF2B5EF4-FFF2-40B4-BE49-F238E27FC236}">
              <a16:creationId xmlns:a16="http://schemas.microsoft.com/office/drawing/2014/main" id="{87DE579E-B3B3-F34B-A707-2BFAE1ED3E80}"/>
            </a:ext>
            <a:ext uri="{147F2762-F138-4A5C-976F-8EAC2B608ADB}">
              <a16:predDERef xmlns:a16="http://schemas.microsoft.com/office/drawing/2014/main" pred="{736EFA09-D207-0443-8C6F-714AA17BB525}"/>
            </a:ext>
          </a:extLst>
        </xdr:cNvPr>
        <xdr:cNvCxnSpPr>
          <a:cxnSpLocks/>
        </xdr:cNvCxnSpPr>
      </xdr:nvCxnSpPr>
      <xdr:spPr>
        <a:xfrm>
          <a:off x="2429565" y="6202754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35</xdr:row>
      <xdr:rowOff>0</xdr:rowOff>
    </xdr:from>
    <xdr:to>
      <xdr:col>4</xdr:col>
      <xdr:colOff>587828</xdr:colOff>
      <xdr:row>35</xdr:row>
      <xdr:rowOff>0</xdr:rowOff>
    </xdr:to>
    <xdr:cxnSp macro="">
      <xdr:nvCxnSpPr>
        <xdr:cNvPr id="51" name="Connecteur droit avec flèche 50">
          <a:extLst>
            <a:ext uri="{FF2B5EF4-FFF2-40B4-BE49-F238E27FC236}">
              <a16:creationId xmlns:a16="http://schemas.microsoft.com/office/drawing/2014/main" id="{DAF83971-3C8C-1644-A114-E47A0A193245}"/>
            </a:ext>
            <a:ext uri="{147F2762-F138-4A5C-976F-8EAC2B608ADB}">
              <a16:predDERef xmlns:a16="http://schemas.microsoft.com/office/drawing/2014/main" pred="{87DE579E-B3B3-F34B-A707-2BFAE1ED3E80}"/>
            </a:ext>
          </a:extLst>
        </xdr:cNvPr>
        <xdr:cNvCxnSpPr>
          <a:cxnSpLocks/>
        </xdr:cNvCxnSpPr>
      </xdr:nvCxnSpPr>
      <xdr:spPr>
        <a:xfrm>
          <a:off x="2429565" y="6791739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34</xdr:row>
      <xdr:rowOff>165100</xdr:rowOff>
    </xdr:from>
    <xdr:to>
      <xdr:col>4</xdr:col>
      <xdr:colOff>406400</xdr:colOff>
      <xdr:row>38</xdr:row>
      <xdr:rowOff>0</xdr:rowOff>
    </xdr:to>
    <xdr:cxnSp macro="">
      <xdr:nvCxnSpPr>
        <xdr:cNvPr id="52" name="Connecteur droit avec flèche 51">
          <a:extLst>
            <a:ext uri="{FF2B5EF4-FFF2-40B4-BE49-F238E27FC236}">
              <a16:creationId xmlns:a16="http://schemas.microsoft.com/office/drawing/2014/main" id="{85C83773-95CF-5A46-A851-A1816B884E27}"/>
            </a:ext>
            <a:ext uri="{147F2762-F138-4A5C-976F-8EAC2B608ADB}">
              <a16:predDERef xmlns:a16="http://schemas.microsoft.com/office/drawing/2014/main" pred="{DAF83971-3C8C-1644-A114-E47A0A193245}"/>
            </a:ext>
          </a:extLst>
        </xdr:cNvPr>
        <xdr:cNvCxnSpPr>
          <a:cxnSpLocks/>
        </xdr:cNvCxnSpPr>
      </xdr:nvCxnSpPr>
      <xdr:spPr>
        <a:xfrm flipV="1">
          <a:off x="2438400" y="6680200"/>
          <a:ext cx="406400" cy="6096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38</xdr:row>
      <xdr:rowOff>0</xdr:rowOff>
    </xdr:from>
    <xdr:to>
      <xdr:col>4</xdr:col>
      <xdr:colOff>587828</xdr:colOff>
      <xdr:row>38</xdr:row>
      <xdr:rowOff>0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0A0E5D43-4E40-1A41-B5CD-0839DC5EAC21}"/>
            </a:ext>
            <a:ext uri="{147F2762-F138-4A5C-976F-8EAC2B608ADB}">
              <a16:predDERef xmlns:a16="http://schemas.microsoft.com/office/drawing/2014/main" pred="{85C83773-95CF-5A46-A851-A1816B884E27}"/>
            </a:ext>
          </a:extLst>
        </xdr:cNvPr>
        <xdr:cNvCxnSpPr>
          <a:cxnSpLocks/>
        </xdr:cNvCxnSpPr>
      </xdr:nvCxnSpPr>
      <xdr:spPr>
        <a:xfrm>
          <a:off x="2434167" y="7242024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31</xdr:row>
      <xdr:rowOff>156633</xdr:rowOff>
    </xdr:from>
    <xdr:to>
      <xdr:col>8</xdr:col>
      <xdr:colOff>431800</xdr:colOff>
      <xdr:row>35</xdr:row>
      <xdr:rowOff>0</xdr:rowOff>
    </xdr:to>
    <xdr:cxnSp macro="">
      <xdr:nvCxnSpPr>
        <xdr:cNvPr id="58" name="Connecteur droit avec flèche 57">
          <a:extLst>
            <a:ext uri="{FF2B5EF4-FFF2-40B4-BE49-F238E27FC236}">
              <a16:creationId xmlns:a16="http://schemas.microsoft.com/office/drawing/2014/main" id="{DB25E379-651F-EF4A-9AD5-85E301B29FBA}"/>
            </a:ext>
            <a:ext uri="{147F2762-F138-4A5C-976F-8EAC2B608ADB}">
              <a16:predDERef xmlns:a16="http://schemas.microsoft.com/office/drawing/2014/main" pred="{0A0E5D43-4E40-1A41-B5CD-0839DC5EAC21}"/>
            </a:ext>
          </a:extLst>
        </xdr:cNvPr>
        <xdr:cNvCxnSpPr>
          <a:cxnSpLocks/>
        </xdr:cNvCxnSpPr>
      </xdr:nvCxnSpPr>
      <xdr:spPr>
        <a:xfrm flipV="1">
          <a:off x="4876800" y="6087533"/>
          <a:ext cx="431800" cy="618067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32</xdr:row>
      <xdr:rowOff>0</xdr:rowOff>
    </xdr:from>
    <xdr:to>
      <xdr:col>8</xdr:col>
      <xdr:colOff>587828</xdr:colOff>
      <xdr:row>32</xdr:row>
      <xdr:rowOff>0</xdr:rowOff>
    </xdr:to>
    <xdr:cxnSp macro="">
      <xdr:nvCxnSpPr>
        <xdr:cNvPr id="59" name="Connecteur droit avec flèche 58">
          <a:extLst>
            <a:ext uri="{FF2B5EF4-FFF2-40B4-BE49-F238E27FC236}">
              <a16:creationId xmlns:a16="http://schemas.microsoft.com/office/drawing/2014/main" id="{D2A3204E-54BA-4D41-A058-FCE7BBB42A6A}"/>
            </a:ext>
            <a:ext uri="{147F2762-F138-4A5C-976F-8EAC2B608ADB}">
              <a16:predDERef xmlns:a16="http://schemas.microsoft.com/office/drawing/2014/main" pred="{DB25E379-651F-EF4A-9AD5-85E301B29FBA}"/>
            </a:ext>
          </a:extLst>
        </xdr:cNvPr>
        <xdr:cNvCxnSpPr>
          <a:cxnSpLocks/>
        </xdr:cNvCxnSpPr>
      </xdr:nvCxnSpPr>
      <xdr:spPr>
        <a:xfrm>
          <a:off x="4876800" y="6248400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35</xdr:row>
      <xdr:rowOff>0</xdr:rowOff>
    </xdr:from>
    <xdr:to>
      <xdr:col>8</xdr:col>
      <xdr:colOff>587828</xdr:colOff>
      <xdr:row>35</xdr:row>
      <xdr:rowOff>0</xdr:rowOff>
    </xdr:to>
    <xdr:cxnSp macro="">
      <xdr:nvCxnSpPr>
        <xdr:cNvPr id="61" name="Connecteur droit avec flèche 60">
          <a:extLst>
            <a:ext uri="{FF2B5EF4-FFF2-40B4-BE49-F238E27FC236}">
              <a16:creationId xmlns:a16="http://schemas.microsoft.com/office/drawing/2014/main" id="{EFF4148F-0AFD-BE44-A1AE-5CC57F50ACED}"/>
            </a:ext>
            <a:ext uri="{147F2762-F138-4A5C-976F-8EAC2B608ADB}">
              <a16:predDERef xmlns:a16="http://schemas.microsoft.com/office/drawing/2014/main" pred="{D2A3204E-54BA-4D41-A058-FCE7BBB42A6A}"/>
            </a:ext>
          </a:extLst>
        </xdr:cNvPr>
        <xdr:cNvCxnSpPr>
          <a:cxnSpLocks/>
        </xdr:cNvCxnSpPr>
      </xdr:nvCxnSpPr>
      <xdr:spPr>
        <a:xfrm>
          <a:off x="4876800" y="6705600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35</xdr:row>
      <xdr:rowOff>0</xdr:rowOff>
    </xdr:from>
    <xdr:to>
      <xdr:col>12</xdr:col>
      <xdr:colOff>587828</xdr:colOff>
      <xdr:row>35</xdr:row>
      <xdr:rowOff>0</xdr:rowOff>
    </xdr:to>
    <xdr:cxnSp macro="">
      <xdr:nvCxnSpPr>
        <xdr:cNvPr id="62" name="Connecteur droit avec flèche 61">
          <a:extLst>
            <a:ext uri="{FF2B5EF4-FFF2-40B4-BE49-F238E27FC236}">
              <a16:creationId xmlns:a16="http://schemas.microsoft.com/office/drawing/2014/main" id="{E3869F53-CFD1-E141-89AE-379DCE5A3289}"/>
            </a:ext>
            <a:ext uri="{147F2762-F138-4A5C-976F-8EAC2B608ADB}">
              <a16:predDERef xmlns:a16="http://schemas.microsoft.com/office/drawing/2014/main" pred="{EFF4148F-0AFD-BE44-A1AE-5CC57F50ACED}"/>
            </a:ext>
          </a:extLst>
        </xdr:cNvPr>
        <xdr:cNvCxnSpPr>
          <a:cxnSpLocks/>
        </xdr:cNvCxnSpPr>
      </xdr:nvCxnSpPr>
      <xdr:spPr>
        <a:xfrm>
          <a:off x="7337778" y="6632222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587828</xdr:colOff>
      <xdr:row>32</xdr:row>
      <xdr:rowOff>0</xdr:rowOff>
    </xdr:to>
    <xdr:cxnSp macro="">
      <xdr:nvCxnSpPr>
        <xdr:cNvPr id="63" name="Connecteur droit avec flèche 62">
          <a:extLst>
            <a:ext uri="{FF2B5EF4-FFF2-40B4-BE49-F238E27FC236}">
              <a16:creationId xmlns:a16="http://schemas.microsoft.com/office/drawing/2014/main" id="{D488AFEA-E8F9-7844-8424-1D922DF5E762}"/>
            </a:ext>
            <a:ext uri="{147F2762-F138-4A5C-976F-8EAC2B608ADB}">
              <a16:predDERef xmlns:a16="http://schemas.microsoft.com/office/drawing/2014/main" pred="{E3869F53-CFD1-E141-89AE-379DCE5A3289}"/>
            </a:ext>
          </a:extLst>
        </xdr:cNvPr>
        <xdr:cNvCxnSpPr>
          <a:cxnSpLocks/>
        </xdr:cNvCxnSpPr>
      </xdr:nvCxnSpPr>
      <xdr:spPr>
        <a:xfrm>
          <a:off x="7337778" y="6052099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611102</xdr:colOff>
      <xdr:row>31</xdr:row>
      <xdr:rowOff>163871</xdr:rowOff>
    </xdr:from>
    <xdr:to>
      <xdr:col>16</xdr:col>
      <xdr:colOff>471129</xdr:colOff>
      <xdr:row>35</xdr:row>
      <xdr:rowOff>0</xdr:rowOff>
    </xdr:to>
    <xdr:cxnSp macro="">
      <xdr:nvCxnSpPr>
        <xdr:cNvPr id="64" name="Connecteur droit avec flèche 63">
          <a:extLst>
            <a:ext uri="{FF2B5EF4-FFF2-40B4-BE49-F238E27FC236}">
              <a16:creationId xmlns:a16="http://schemas.microsoft.com/office/drawing/2014/main" id="{FCE972D1-8653-8D45-AA75-59E535A340D5}"/>
            </a:ext>
            <a:ext uri="{147F2762-F138-4A5C-976F-8EAC2B608ADB}">
              <a16:predDERef xmlns:a16="http://schemas.microsoft.com/office/drawing/2014/main" pred="{D488AFEA-E8F9-7844-8424-1D922DF5E762}"/>
            </a:ext>
          </a:extLst>
        </xdr:cNvPr>
        <xdr:cNvCxnSpPr>
          <a:cxnSpLocks/>
        </xdr:cNvCxnSpPr>
      </xdr:nvCxnSpPr>
      <xdr:spPr>
        <a:xfrm flipV="1">
          <a:off x="9777634" y="6117849"/>
          <a:ext cx="471129" cy="614517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611102</xdr:colOff>
      <xdr:row>28</xdr:row>
      <xdr:rowOff>163871</xdr:rowOff>
    </xdr:from>
    <xdr:to>
      <xdr:col>17</xdr:col>
      <xdr:colOff>3414</xdr:colOff>
      <xdr:row>31</xdr:row>
      <xdr:rowOff>191183</xdr:rowOff>
    </xdr:to>
    <xdr:cxnSp macro="">
      <xdr:nvCxnSpPr>
        <xdr:cNvPr id="67" name="Connecteur droit avec flèche 66">
          <a:extLst>
            <a:ext uri="{FF2B5EF4-FFF2-40B4-BE49-F238E27FC236}">
              <a16:creationId xmlns:a16="http://schemas.microsoft.com/office/drawing/2014/main" id="{641608B9-D45C-5A40-A36D-1CF507DC4FB5}"/>
            </a:ext>
            <a:ext uri="{147F2762-F138-4A5C-976F-8EAC2B608ADB}">
              <a16:predDERef xmlns:a16="http://schemas.microsoft.com/office/drawing/2014/main" pred="{FCE972D1-8653-8D45-AA75-59E535A340D5}"/>
            </a:ext>
          </a:extLst>
        </xdr:cNvPr>
        <xdr:cNvCxnSpPr>
          <a:cxnSpLocks/>
        </xdr:cNvCxnSpPr>
      </xdr:nvCxnSpPr>
      <xdr:spPr>
        <a:xfrm flipV="1">
          <a:off x="9777634" y="5544301"/>
          <a:ext cx="614517" cy="60086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611102</xdr:colOff>
      <xdr:row>31</xdr:row>
      <xdr:rowOff>191183</xdr:rowOff>
    </xdr:from>
    <xdr:to>
      <xdr:col>16</xdr:col>
      <xdr:colOff>587828</xdr:colOff>
      <xdr:row>31</xdr:row>
      <xdr:rowOff>191183</xdr:rowOff>
    </xdr:to>
    <xdr:cxnSp macro="">
      <xdr:nvCxnSpPr>
        <xdr:cNvPr id="70" name="Connecteur droit avec flèche 69">
          <a:extLst>
            <a:ext uri="{FF2B5EF4-FFF2-40B4-BE49-F238E27FC236}">
              <a16:creationId xmlns:a16="http://schemas.microsoft.com/office/drawing/2014/main" id="{52DEA62B-5E7B-CF49-ACEE-0DBD3CF202DE}"/>
            </a:ext>
            <a:ext uri="{147F2762-F138-4A5C-976F-8EAC2B608ADB}">
              <a16:predDERef xmlns:a16="http://schemas.microsoft.com/office/drawing/2014/main" pred="{641608B9-D45C-5A40-A36D-1CF507DC4FB5}"/>
            </a:ext>
          </a:extLst>
        </xdr:cNvPr>
        <xdr:cNvCxnSpPr>
          <a:cxnSpLocks/>
        </xdr:cNvCxnSpPr>
      </xdr:nvCxnSpPr>
      <xdr:spPr>
        <a:xfrm>
          <a:off x="9777634" y="6145161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32</xdr:row>
      <xdr:rowOff>0</xdr:rowOff>
    </xdr:from>
    <xdr:to>
      <xdr:col>20</xdr:col>
      <xdr:colOff>587828</xdr:colOff>
      <xdr:row>32</xdr:row>
      <xdr:rowOff>0</xdr:rowOff>
    </xdr:to>
    <xdr:cxnSp macro="">
      <xdr:nvCxnSpPr>
        <xdr:cNvPr id="71" name="Connecteur droit avec flèche 70">
          <a:extLst>
            <a:ext uri="{FF2B5EF4-FFF2-40B4-BE49-F238E27FC236}">
              <a16:creationId xmlns:a16="http://schemas.microsoft.com/office/drawing/2014/main" id="{5A7DDA3B-C935-6647-A2D7-9971EFAC7DAE}"/>
            </a:ext>
            <a:ext uri="{147F2762-F138-4A5C-976F-8EAC2B608ADB}">
              <a16:predDERef xmlns:a16="http://schemas.microsoft.com/office/drawing/2014/main" pred="{52DEA62B-5E7B-CF49-ACEE-0DBD3CF202DE}"/>
            </a:ext>
          </a:extLst>
        </xdr:cNvPr>
        <xdr:cNvCxnSpPr>
          <a:cxnSpLocks/>
        </xdr:cNvCxnSpPr>
      </xdr:nvCxnSpPr>
      <xdr:spPr>
        <a:xfrm>
          <a:off x="12192000" y="6121400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608169</xdr:colOff>
      <xdr:row>31</xdr:row>
      <xdr:rowOff>155023</xdr:rowOff>
    </xdr:from>
    <xdr:to>
      <xdr:col>20</xdr:col>
      <xdr:colOff>590282</xdr:colOff>
      <xdr:row>35</xdr:row>
      <xdr:rowOff>0</xdr:rowOff>
    </xdr:to>
    <xdr:cxnSp macro="">
      <xdr:nvCxnSpPr>
        <xdr:cNvPr id="72" name="Connecteur droit avec flèche 71">
          <a:extLst>
            <a:ext uri="{FF2B5EF4-FFF2-40B4-BE49-F238E27FC236}">
              <a16:creationId xmlns:a16="http://schemas.microsoft.com/office/drawing/2014/main" id="{E41E662A-084D-C442-ACED-8A127A878950}"/>
            </a:ext>
            <a:ext uri="{147F2762-F138-4A5C-976F-8EAC2B608ADB}">
              <a16:predDERef xmlns:a16="http://schemas.microsoft.com/office/drawing/2014/main" pred="{5A7DDA3B-C935-6647-A2D7-9971EFAC7DAE}"/>
            </a:ext>
          </a:extLst>
        </xdr:cNvPr>
        <xdr:cNvCxnSpPr>
          <a:cxnSpLocks/>
        </xdr:cNvCxnSpPr>
      </xdr:nvCxnSpPr>
      <xdr:spPr>
        <a:xfrm flipV="1">
          <a:off x="12163380" y="6093615"/>
          <a:ext cx="590282" cy="620094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32</xdr:row>
      <xdr:rowOff>0</xdr:rowOff>
    </xdr:from>
    <xdr:to>
      <xdr:col>24</xdr:col>
      <xdr:colOff>587828</xdr:colOff>
      <xdr:row>32</xdr:row>
      <xdr:rowOff>0</xdr:rowOff>
    </xdr:to>
    <xdr:cxnSp macro="">
      <xdr:nvCxnSpPr>
        <xdr:cNvPr id="74" name="Connecteur droit avec flèche 73">
          <a:extLst>
            <a:ext uri="{FF2B5EF4-FFF2-40B4-BE49-F238E27FC236}">
              <a16:creationId xmlns:a16="http://schemas.microsoft.com/office/drawing/2014/main" id="{299B2D15-D96D-DD40-AC29-436A2538CCD9}"/>
            </a:ext>
            <a:ext uri="{147F2762-F138-4A5C-976F-8EAC2B608ADB}">
              <a16:predDERef xmlns:a16="http://schemas.microsoft.com/office/drawing/2014/main" pred="{E41E662A-084D-C442-ACED-8A127A878950}"/>
            </a:ext>
          </a:extLst>
        </xdr:cNvPr>
        <xdr:cNvCxnSpPr>
          <a:cxnSpLocks/>
        </xdr:cNvCxnSpPr>
      </xdr:nvCxnSpPr>
      <xdr:spPr>
        <a:xfrm>
          <a:off x="14657580" y="6107325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40445</xdr:colOff>
      <xdr:row>31</xdr:row>
      <xdr:rowOff>173917</xdr:rowOff>
    </xdr:from>
    <xdr:to>
      <xdr:col>24</xdr:col>
      <xdr:colOff>587828</xdr:colOff>
      <xdr:row>35</xdr:row>
      <xdr:rowOff>0</xdr:rowOff>
    </xdr:to>
    <xdr:cxnSp macro="">
      <xdr:nvCxnSpPr>
        <xdr:cNvPr id="75" name="Connecteur droit avec flèche 74">
          <a:extLst>
            <a:ext uri="{FF2B5EF4-FFF2-40B4-BE49-F238E27FC236}">
              <a16:creationId xmlns:a16="http://schemas.microsoft.com/office/drawing/2014/main" id="{E844430B-9F5B-DA4B-8FC4-CADEEA58C0B4}"/>
            </a:ext>
            <a:ext uri="{147F2762-F138-4A5C-976F-8EAC2B608ADB}">
              <a16:predDERef xmlns:a16="http://schemas.microsoft.com/office/drawing/2014/main" pred="{299B2D15-D96D-DD40-AC29-436A2538CCD9}"/>
            </a:ext>
          </a:extLst>
        </xdr:cNvPr>
        <xdr:cNvCxnSpPr>
          <a:cxnSpLocks/>
        </xdr:cNvCxnSpPr>
      </xdr:nvCxnSpPr>
      <xdr:spPr>
        <a:xfrm>
          <a:off x="14698025" y="6091146"/>
          <a:ext cx="547383" cy="598599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31</xdr:row>
      <xdr:rowOff>165828</xdr:rowOff>
    </xdr:from>
    <xdr:to>
      <xdr:col>28</xdr:col>
      <xdr:colOff>541974</xdr:colOff>
      <xdr:row>35</xdr:row>
      <xdr:rowOff>0</xdr:rowOff>
    </xdr:to>
    <xdr:cxnSp macro="">
      <xdr:nvCxnSpPr>
        <xdr:cNvPr id="77" name="Connecteur droit avec flèche 76">
          <a:extLst>
            <a:ext uri="{FF2B5EF4-FFF2-40B4-BE49-F238E27FC236}">
              <a16:creationId xmlns:a16="http://schemas.microsoft.com/office/drawing/2014/main" id="{2BF59BAE-9A72-0B4C-B254-284C60F881A9}"/>
            </a:ext>
            <a:ext uri="{147F2762-F138-4A5C-976F-8EAC2B608ADB}">
              <a16:predDERef xmlns:a16="http://schemas.microsoft.com/office/drawing/2014/main" pred="{E844430B-9F5B-DA4B-8FC4-CADEEA58C0B4}"/>
            </a:ext>
          </a:extLst>
        </xdr:cNvPr>
        <xdr:cNvCxnSpPr>
          <a:cxnSpLocks/>
        </xdr:cNvCxnSpPr>
      </xdr:nvCxnSpPr>
      <xdr:spPr>
        <a:xfrm flipV="1">
          <a:off x="17100510" y="6083057"/>
          <a:ext cx="541974" cy="606688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32</xdr:row>
      <xdr:rowOff>0</xdr:rowOff>
    </xdr:from>
    <xdr:to>
      <xdr:col>28</xdr:col>
      <xdr:colOff>587828</xdr:colOff>
      <xdr:row>32</xdr:row>
      <xdr:rowOff>0</xdr:rowOff>
    </xdr:to>
    <xdr:cxnSp macro="">
      <xdr:nvCxnSpPr>
        <xdr:cNvPr id="79" name="Connecteur droit avec flèche 78">
          <a:extLst>
            <a:ext uri="{FF2B5EF4-FFF2-40B4-BE49-F238E27FC236}">
              <a16:creationId xmlns:a16="http://schemas.microsoft.com/office/drawing/2014/main" id="{51E55C2D-FCF6-774D-9275-684E903B93E3}"/>
            </a:ext>
            <a:ext uri="{147F2762-F138-4A5C-976F-8EAC2B608ADB}">
              <a16:predDERef xmlns:a16="http://schemas.microsoft.com/office/drawing/2014/main" pred="{2BF59BAE-9A72-0B4C-B254-284C60F881A9}"/>
            </a:ext>
          </a:extLst>
        </xdr:cNvPr>
        <xdr:cNvCxnSpPr>
          <a:cxnSpLocks/>
        </xdr:cNvCxnSpPr>
      </xdr:nvCxnSpPr>
      <xdr:spPr>
        <a:xfrm>
          <a:off x="17100510" y="6107325"/>
          <a:ext cx="587828" cy="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9F2E-2E55-FF40-A392-F8EDF5EC173D}">
  <dimension ref="B5:AF39"/>
  <sheetViews>
    <sheetView zoomScaleNormal="150" zoomScaleSheetLayoutView="100" workbookViewId="0">
      <selection activeCell="D43" sqref="D43"/>
    </sheetView>
  </sheetViews>
  <sheetFormatPr defaultRowHeight="15" x14ac:dyDescent="0.2"/>
  <sheetData>
    <row r="5" spans="2:16" x14ac:dyDescent="0.2">
      <c r="B5" s="1">
        <v>0</v>
      </c>
      <c r="C5" s="2" t="str">
        <f>"102"</f>
        <v>102</v>
      </c>
      <c r="D5" s="3">
        <f>B5+C6</f>
        <v>7.1</v>
      </c>
      <c r="F5" s="1">
        <f>D5</f>
        <v>7.1</v>
      </c>
      <c r="G5" s="2" t="str">
        <f>"110"</f>
        <v>110</v>
      </c>
      <c r="H5" s="3">
        <f>F5+G6</f>
        <v>15.2</v>
      </c>
      <c r="J5" s="1">
        <f>H5</f>
        <v>15.2</v>
      </c>
      <c r="K5" s="2" t="str">
        <f>"117"</f>
        <v>117</v>
      </c>
      <c r="L5" s="3">
        <f>J5+K6</f>
        <v>22.1</v>
      </c>
      <c r="N5" s="1">
        <f>L5</f>
        <v>22.1</v>
      </c>
      <c r="O5" s="2" t="str">
        <f>"223"</f>
        <v>223</v>
      </c>
      <c r="P5" s="3">
        <f>N5+O6</f>
        <v>28</v>
      </c>
    </row>
    <row r="6" spans="2:16" x14ac:dyDescent="0.2">
      <c r="B6" s="4"/>
      <c r="C6" s="5">
        <v>7.1</v>
      </c>
      <c r="D6" s="6"/>
      <c r="F6" s="4"/>
      <c r="G6" s="5">
        <v>8.1</v>
      </c>
      <c r="H6" s="6"/>
      <c r="J6" s="4"/>
      <c r="K6" s="5">
        <v>6.9</v>
      </c>
      <c r="L6" s="6"/>
      <c r="N6" s="4"/>
      <c r="O6" s="5">
        <v>5.9</v>
      </c>
      <c r="P6" s="6"/>
    </row>
    <row r="8" spans="2:16" x14ac:dyDescent="0.2">
      <c r="N8" s="1">
        <f>L5</f>
        <v>22.1</v>
      </c>
      <c r="O8" s="2" t="str">
        <f>"139"</f>
        <v>139</v>
      </c>
      <c r="P8" s="3">
        <f>N8+O9</f>
        <v>27.700000000000003</v>
      </c>
    </row>
    <row r="9" spans="2:16" x14ac:dyDescent="0.2">
      <c r="N9" s="4"/>
      <c r="O9" s="5">
        <v>5.6</v>
      </c>
      <c r="P9" s="6"/>
    </row>
    <row r="12" spans="2:16" x14ac:dyDescent="0.2">
      <c r="B12" s="1">
        <v>0</v>
      </c>
      <c r="C12" s="2" t="str">
        <f>"113"</f>
        <v>113</v>
      </c>
      <c r="D12" s="3">
        <f>B12+C13</f>
        <v>7.2</v>
      </c>
      <c r="F12" s="1">
        <f>MAX(D12,D15)</f>
        <v>7.9</v>
      </c>
      <c r="G12" s="2" t="str">
        <f>"119"</f>
        <v>119</v>
      </c>
      <c r="H12" s="3">
        <f>F12+G13</f>
        <v>16.100000000000001</v>
      </c>
      <c r="J12" s="1">
        <f>H12</f>
        <v>16.100000000000001</v>
      </c>
      <c r="K12" s="2" t="str">
        <f>"137"</f>
        <v>137</v>
      </c>
      <c r="L12" s="3">
        <f>J12+K13</f>
        <v>22.400000000000002</v>
      </c>
    </row>
    <row r="13" spans="2:16" x14ac:dyDescent="0.2">
      <c r="B13" s="4"/>
      <c r="C13" s="5">
        <v>7.2</v>
      </c>
      <c r="D13" s="6"/>
      <c r="F13" s="4"/>
      <c r="G13" s="5">
        <v>8.1999999999999993</v>
      </c>
      <c r="H13" s="6"/>
      <c r="J13" s="4"/>
      <c r="K13" s="5">
        <v>6.3</v>
      </c>
      <c r="L13" s="6"/>
    </row>
    <row r="15" spans="2:16" x14ac:dyDescent="0.2">
      <c r="B15" s="1">
        <v>0</v>
      </c>
      <c r="C15" s="2" t="str">
        <f>"106"</f>
        <v>106</v>
      </c>
      <c r="D15" s="3">
        <f>B15+C16</f>
        <v>7.9</v>
      </c>
    </row>
    <row r="16" spans="2:16" ht="15.75" thickBot="1" x14ac:dyDescent="0.25">
      <c r="B16" s="4"/>
      <c r="C16" s="5">
        <v>7.9</v>
      </c>
      <c r="D16" s="6"/>
    </row>
    <row r="17" spans="2:32" x14ac:dyDescent="0.2">
      <c r="N17" s="7"/>
      <c r="O17" s="12" t="str">
        <f>"215"</f>
        <v>215</v>
      </c>
      <c r="P17" s="8"/>
      <c r="R17" s="1">
        <f>MAX(P17,P20)</f>
        <v>39.5</v>
      </c>
      <c r="S17" s="2" t="str">
        <f>"130"</f>
        <v>130</v>
      </c>
      <c r="T17" s="3">
        <f>R17+S18</f>
        <v>45.5</v>
      </c>
      <c r="V17" s="1">
        <f>T17</f>
        <v>45.5</v>
      </c>
      <c r="W17" s="2" t="str">
        <f>"135"</f>
        <v>135</v>
      </c>
      <c r="X17" s="3">
        <f>V17+W18</f>
        <v>51.8</v>
      </c>
      <c r="Z17" s="1">
        <f>MAX(X17,X20)</f>
        <v>57.1</v>
      </c>
      <c r="AA17" s="2" t="str">
        <f>"138"</f>
        <v>138</v>
      </c>
      <c r="AB17" s="3">
        <f>Z17+AA18</f>
        <v>66.3</v>
      </c>
      <c r="AD17" s="1">
        <f>AB17</f>
        <v>66.3</v>
      </c>
      <c r="AE17" s="2" t="str">
        <f>"140"</f>
        <v>140</v>
      </c>
      <c r="AF17" s="3">
        <f>AD17+AE18</f>
        <v>76.3</v>
      </c>
    </row>
    <row r="18" spans="2:32" ht="15.75" thickBot="1" x14ac:dyDescent="0.25">
      <c r="N18" s="9"/>
      <c r="O18" s="10"/>
      <c r="P18" s="11"/>
      <c r="R18" s="4"/>
      <c r="S18" s="5">
        <v>6</v>
      </c>
      <c r="T18" s="6"/>
      <c r="V18" s="4"/>
      <c r="W18" s="5">
        <v>6.3</v>
      </c>
      <c r="X18" s="6"/>
      <c r="Z18" s="4"/>
      <c r="AA18" s="5">
        <v>9.1999999999999993</v>
      </c>
      <c r="AB18" s="6"/>
      <c r="AD18" s="4"/>
      <c r="AE18" s="5">
        <v>10</v>
      </c>
      <c r="AF18" s="6"/>
    </row>
    <row r="20" spans="2:32" x14ac:dyDescent="0.2">
      <c r="B20" s="1">
        <v>0</v>
      </c>
      <c r="C20" s="2" t="str">
        <f>"107"</f>
        <v>107</v>
      </c>
      <c r="D20" s="3">
        <f>B20+C21</f>
        <v>7.6</v>
      </c>
      <c r="F20" s="1">
        <f>D20</f>
        <v>7.6</v>
      </c>
      <c r="G20" s="2" t="str">
        <f>"114"</f>
        <v>114</v>
      </c>
      <c r="H20" s="3">
        <f>F20+G21</f>
        <v>14.5</v>
      </c>
      <c r="J20" s="1">
        <f>MAX(H20,H23)</f>
        <v>19.8</v>
      </c>
      <c r="K20" s="2" t="str">
        <f>"120"</f>
        <v>120</v>
      </c>
      <c r="L20" s="3">
        <f>J20+K21</f>
        <v>29.8</v>
      </c>
      <c r="N20" s="1">
        <f>L20</f>
        <v>29.8</v>
      </c>
      <c r="O20" s="2" t="str">
        <f>"126"</f>
        <v>126</v>
      </c>
      <c r="P20" s="3">
        <f>N20+O21</f>
        <v>39.5</v>
      </c>
      <c r="R20" s="1">
        <f>P20</f>
        <v>39.5</v>
      </c>
      <c r="S20" s="2" t="str">
        <f>"127"</f>
        <v>127</v>
      </c>
      <c r="T20" s="3">
        <f>R20+S21</f>
        <v>49.1</v>
      </c>
      <c r="V20" s="1">
        <f>MAX(T17,T20)</f>
        <v>49.1</v>
      </c>
      <c r="W20" s="2" t="str">
        <f>"134"</f>
        <v>134</v>
      </c>
      <c r="X20" s="3">
        <f>V20+W21</f>
        <v>57.1</v>
      </c>
      <c r="Z20" s="1">
        <f>X20</f>
        <v>57.1</v>
      </c>
      <c r="AA20" s="2" t="str">
        <f>"124"</f>
        <v>124</v>
      </c>
      <c r="AB20" s="3">
        <f>Z20+AA21</f>
        <v>63.2</v>
      </c>
    </row>
    <row r="21" spans="2:32" x14ac:dyDescent="0.2">
      <c r="B21" s="4"/>
      <c r="C21" s="5">
        <v>7.6</v>
      </c>
      <c r="D21" s="6"/>
      <c r="F21" s="4"/>
      <c r="G21" s="5">
        <f>6.9</f>
        <v>6.9</v>
      </c>
      <c r="H21" s="6"/>
      <c r="J21" s="4"/>
      <c r="K21" s="5">
        <v>10</v>
      </c>
      <c r="L21" s="6"/>
      <c r="N21" s="4"/>
      <c r="O21" s="5">
        <v>9.6999999999999993</v>
      </c>
      <c r="P21" s="6"/>
      <c r="R21" s="4"/>
      <c r="S21" s="5">
        <v>9.6</v>
      </c>
      <c r="T21" s="6"/>
      <c r="V21" s="4"/>
      <c r="W21" s="5">
        <v>8</v>
      </c>
      <c r="X21" s="6"/>
      <c r="Z21" s="4"/>
      <c r="AA21" s="5">
        <v>6.1</v>
      </c>
      <c r="AB21" s="6"/>
    </row>
    <row r="23" spans="2:32" x14ac:dyDescent="0.2">
      <c r="B23" s="1">
        <v>0</v>
      </c>
      <c r="C23" s="2" t="str">
        <f>"108"</f>
        <v>108</v>
      </c>
      <c r="D23" s="3">
        <f>B23+C24</f>
        <v>9.8000000000000007</v>
      </c>
      <c r="F23" s="1">
        <f>D23</f>
        <v>9.8000000000000007</v>
      </c>
      <c r="G23" s="2" t="str">
        <f>"115"</f>
        <v>115</v>
      </c>
      <c r="H23" s="3">
        <f>F23+G24</f>
        <v>19.8</v>
      </c>
      <c r="J23" s="1">
        <f>H23</f>
        <v>19.8</v>
      </c>
      <c r="K23" s="2" t="str">
        <f>"121"</f>
        <v>121</v>
      </c>
      <c r="L23" s="3">
        <f>J23+K24</f>
        <v>27.6</v>
      </c>
      <c r="N23" s="1">
        <f>L20</f>
        <v>29.8</v>
      </c>
      <c r="O23" s="2" t="str">
        <f>"105"</f>
        <v>105</v>
      </c>
      <c r="P23" s="3">
        <f>N23+O24</f>
        <v>36.1</v>
      </c>
      <c r="R23" s="1">
        <f>P23</f>
        <v>36.1</v>
      </c>
      <c r="S23" s="2" t="str">
        <f>"109"</f>
        <v>109</v>
      </c>
      <c r="T23" s="3">
        <f>R23+S24</f>
        <v>43.7</v>
      </c>
    </row>
    <row r="24" spans="2:32" x14ac:dyDescent="0.2">
      <c r="B24" s="4"/>
      <c r="C24" s="5">
        <v>9.8000000000000007</v>
      </c>
      <c r="D24" s="6"/>
      <c r="F24" s="4"/>
      <c r="G24" s="5">
        <v>10</v>
      </c>
      <c r="H24" s="6"/>
      <c r="J24" s="4"/>
      <c r="K24" s="5">
        <v>7.8</v>
      </c>
      <c r="L24" s="6"/>
      <c r="N24" s="4"/>
      <c r="O24" s="5">
        <v>6.3</v>
      </c>
      <c r="P24" s="6"/>
      <c r="R24" s="4"/>
      <c r="S24" s="5">
        <v>7.6</v>
      </c>
      <c r="T24" s="6"/>
    </row>
    <row r="29" spans="2:32" x14ac:dyDescent="0.2">
      <c r="R29" s="1">
        <f>P32</f>
        <v>31</v>
      </c>
      <c r="S29" s="2" t="str">
        <f>"133"</f>
        <v>133</v>
      </c>
      <c r="T29" s="3">
        <f>R29+S30</f>
        <v>36.700000000000003</v>
      </c>
    </row>
    <row r="30" spans="2:32" x14ac:dyDescent="0.2">
      <c r="R30" s="4"/>
      <c r="S30" s="5">
        <v>5.7</v>
      </c>
      <c r="T30" s="6"/>
    </row>
    <row r="32" spans="2:32" x14ac:dyDescent="0.2">
      <c r="B32" s="1">
        <v>0</v>
      </c>
      <c r="C32" s="2" t="str">
        <f>"103"</f>
        <v>103</v>
      </c>
      <c r="D32" s="3">
        <f>B32+C33</f>
        <v>7.7</v>
      </c>
      <c r="F32" s="1">
        <f>D32</f>
        <v>7.7</v>
      </c>
      <c r="G32" s="2" t="str">
        <f>"111"</f>
        <v>111</v>
      </c>
      <c r="H32" s="3">
        <f>F32+G33</f>
        <v>16.2</v>
      </c>
      <c r="J32" s="1">
        <f>MAX(H32,H35)</f>
        <v>16.2</v>
      </c>
      <c r="K32" s="2" t="str">
        <f>"118"</f>
        <v>118</v>
      </c>
      <c r="L32" s="3">
        <f>J32+K33</f>
        <v>21.9</v>
      </c>
      <c r="N32" s="1">
        <f>L32</f>
        <v>21.9</v>
      </c>
      <c r="O32" s="2" t="str">
        <f>"125"</f>
        <v>125</v>
      </c>
      <c r="P32" s="3">
        <f>N32+O33</f>
        <v>31</v>
      </c>
      <c r="R32" s="1">
        <f>MAX(P32,P35)</f>
        <v>31</v>
      </c>
      <c r="S32" s="2" t="str">
        <f>"129"</f>
        <v>129</v>
      </c>
      <c r="T32" s="3">
        <f>R32+S33</f>
        <v>38.799999999999997</v>
      </c>
      <c r="V32" s="1">
        <f>MAX(T32,T35)</f>
        <v>38.799999999999997</v>
      </c>
      <c r="W32" s="2" t="str">
        <f>"128"</f>
        <v>128</v>
      </c>
      <c r="X32" s="3">
        <f>V32+W33</f>
        <v>44.8</v>
      </c>
      <c r="Z32" s="1">
        <f>X32</f>
        <v>44.8</v>
      </c>
      <c r="AA32" s="2" t="str">
        <f>"131"</f>
        <v>131</v>
      </c>
      <c r="AB32" s="3">
        <f>Z32+AA33</f>
        <v>51.5</v>
      </c>
      <c r="AD32" s="1">
        <f>MAX(AB32,AB35)</f>
        <v>51.5</v>
      </c>
      <c r="AE32" s="2" t="str">
        <f>"136"</f>
        <v>136</v>
      </c>
      <c r="AF32" s="3">
        <f>AD32+AE33</f>
        <v>57.7</v>
      </c>
    </row>
    <row r="33" spans="2:32" x14ac:dyDescent="0.2">
      <c r="B33" s="4"/>
      <c r="C33" s="5">
        <v>7.7</v>
      </c>
      <c r="D33" s="6"/>
      <c r="F33" s="4"/>
      <c r="G33" s="5">
        <v>8.5</v>
      </c>
      <c r="H33" s="6"/>
      <c r="J33" s="4"/>
      <c r="K33" s="5">
        <v>5.7</v>
      </c>
      <c r="L33" s="6"/>
      <c r="N33" s="4"/>
      <c r="O33" s="5">
        <v>9.1</v>
      </c>
      <c r="P33" s="6"/>
      <c r="R33" s="4"/>
      <c r="S33" s="5">
        <v>7.8</v>
      </c>
      <c r="T33" s="6"/>
      <c r="V33" s="4"/>
      <c r="W33" s="5">
        <v>6</v>
      </c>
      <c r="X33" s="6"/>
      <c r="Z33" s="4"/>
      <c r="AA33" s="5">
        <v>6.7</v>
      </c>
      <c r="AB33" s="6"/>
      <c r="AD33" s="4"/>
      <c r="AE33" s="5">
        <v>6.2</v>
      </c>
      <c r="AF33" s="6"/>
    </row>
    <row r="34" spans="2:32" ht="15.75" thickBot="1" x14ac:dyDescent="0.25"/>
    <row r="35" spans="2:32" x14ac:dyDescent="0.2">
      <c r="B35" s="7"/>
      <c r="C35" s="12" t="str">
        <f>"309"</f>
        <v>309</v>
      </c>
      <c r="D35" s="8"/>
      <c r="F35" s="1">
        <f>MAX(D35,D38)</f>
        <v>7</v>
      </c>
      <c r="G35" s="2" t="str">
        <f>"112"</f>
        <v>112</v>
      </c>
      <c r="H35" s="3">
        <f>F35+G36</f>
        <v>14</v>
      </c>
      <c r="J35" s="1">
        <f>H35</f>
        <v>14</v>
      </c>
      <c r="K35" s="2" t="str">
        <f>"116"</f>
        <v>116</v>
      </c>
      <c r="L35" s="3">
        <f>J35+K36</f>
        <v>21.5</v>
      </c>
      <c r="N35" s="1">
        <f>L35</f>
        <v>21.5</v>
      </c>
      <c r="O35" s="2" t="str">
        <f>"122"</f>
        <v>122</v>
      </c>
      <c r="P35" s="3">
        <f>N35+O36</f>
        <v>29.1</v>
      </c>
      <c r="R35" s="7"/>
      <c r="S35" s="12" t="str">
        <f>"37"</f>
        <v>37</v>
      </c>
      <c r="T35" s="8"/>
      <c r="Z35" s="1">
        <f>X32</f>
        <v>44.8</v>
      </c>
      <c r="AA35" s="2" t="str">
        <f>"132"</f>
        <v>132</v>
      </c>
      <c r="AB35" s="3">
        <f>Z35+AA36</f>
        <v>51</v>
      </c>
    </row>
    <row r="36" spans="2:32" ht="15.75" thickBot="1" x14ac:dyDescent="0.25">
      <c r="B36" s="9"/>
      <c r="C36" s="10"/>
      <c r="D36" s="11"/>
      <c r="F36" s="4"/>
      <c r="G36" s="5">
        <v>7</v>
      </c>
      <c r="H36" s="6"/>
      <c r="J36" s="4"/>
      <c r="K36" s="5">
        <v>7.5</v>
      </c>
      <c r="L36" s="6"/>
      <c r="N36" s="4"/>
      <c r="O36" s="5">
        <v>7.6</v>
      </c>
      <c r="P36" s="6"/>
      <c r="R36" s="9"/>
      <c r="S36" s="10"/>
      <c r="T36" s="11"/>
      <c r="Z36" s="4"/>
      <c r="AA36" s="5">
        <v>6.2</v>
      </c>
      <c r="AB36" s="6"/>
    </row>
    <row r="38" spans="2:32" x14ac:dyDescent="0.2">
      <c r="B38" s="1">
        <v>0</v>
      </c>
      <c r="C38" s="2" t="str">
        <f>"104"</f>
        <v>104</v>
      </c>
      <c r="D38" s="3">
        <f>B38+C39</f>
        <v>7</v>
      </c>
      <c r="F38" s="1">
        <f>D38</f>
        <v>7</v>
      </c>
      <c r="G38" s="2" t="str">
        <f>"101"</f>
        <v>101</v>
      </c>
      <c r="H38" s="3">
        <f>F38+G39</f>
        <v>14.1</v>
      </c>
    </row>
    <row r="39" spans="2:32" x14ac:dyDescent="0.2">
      <c r="B39" s="4"/>
      <c r="C39" s="5">
        <v>7</v>
      </c>
      <c r="D39" s="6"/>
      <c r="F39" s="4"/>
      <c r="G39" s="5">
        <v>7.1</v>
      </c>
      <c r="H39" s="6"/>
    </row>
  </sheetData>
  <pageMargins left="0.7" right="0.7" top="0.75" bottom="0.75" header="0.3" footer="0.3"/>
  <pageSetup paperSize="8" scale="0" firstPageNumber="0" fitToWidth="0" fitToHeight="0" orientation="landscape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CFDC-8FC1-584A-9FDF-5D429040BE6C}">
  <dimension ref="A1"/>
  <sheetViews>
    <sheetView tabSelected="1" zoomScaleNormal="15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Pert Paiements</vt:lpstr>
      <vt:lpstr>Optimisation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ISOARD</dc:creator>
  <dcterms:created xsi:type="dcterms:W3CDTF">2024-10-23T13:42:25Z</dcterms:created>
</cp:coreProperties>
</file>