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ours2\proba\tp2\"/>
    </mc:Choice>
  </mc:AlternateContent>
  <xr:revisionPtr revIDLastSave="0" documentId="13_ncr:1_{514D495E-65EA-4C02-8B09-F4CE5C30960C}" xr6:coauthVersionLast="47" xr6:coauthVersionMax="47" xr10:uidLastSave="{00000000-0000-0000-0000-000000000000}"/>
  <bookViews>
    <workbookView xWindow="1950" yWindow="1950" windowWidth="21600" windowHeight="11295" xr2:uid="{FC34F5CD-025D-49D6-A3DD-F83FE0D579A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4" i="1" l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C74" i="1"/>
  <c r="BA73" i="1"/>
  <c r="BA72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D73" i="1"/>
  <c r="C73" i="1"/>
  <c r="E72" i="1"/>
  <c r="F72" i="1"/>
  <c r="G72" i="1" s="1"/>
  <c r="D72" i="1"/>
  <c r="D64" i="1"/>
  <c r="E54" i="1"/>
  <c r="F54" i="1"/>
  <c r="G54" i="1"/>
  <c r="D54" i="1"/>
  <c r="H45" i="1"/>
  <c r="L42" i="1"/>
  <c r="L41" i="1"/>
  <c r="D37" i="1"/>
  <c r="E37" i="1"/>
  <c r="F37" i="1"/>
  <c r="G37" i="1"/>
  <c r="H37" i="1"/>
  <c r="C37" i="1"/>
  <c r="D30" i="1"/>
  <c r="D27" i="1"/>
  <c r="E27" i="1"/>
  <c r="F27" i="1"/>
  <c r="G27" i="1"/>
  <c r="H27" i="1"/>
  <c r="I27" i="1"/>
  <c r="J27" i="1"/>
  <c r="K27" i="1"/>
  <c r="L27" i="1"/>
  <c r="M27" i="1"/>
  <c r="C27" i="1"/>
  <c r="L7" i="1"/>
  <c r="K7" i="1"/>
  <c r="K5" i="1"/>
  <c r="C4" i="1"/>
  <c r="D4" i="1"/>
  <c r="F4" i="1"/>
  <c r="G4" i="1"/>
  <c r="H4" i="1"/>
  <c r="E4" i="1"/>
  <c r="H72" i="1" l="1"/>
  <c r="I72" i="1" l="1"/>
  <c r="J72" i="1" l="1"/>
  <c r="K72" i="1" l="1"/>
  <c r="L72" i="1" l="1"/>
  <c r="M72" i="1" l="1"/>
  <c r="N72" i="1" l="1"/>
  <c r="O72" i="1" l="1"/>
  <c r="P72" i="1" l="1"/>
  <c r="Q72" i="1" l="1"/>
  <c r="R72" i="1" l="1"/>
  <c r="S72" i="1" l="1"/>
  <c r="T72" i="1" l="1"/>
  <c r="U72" i="1" l="1"/>
  <c r="V72" i="1" l="1"/>
  <c r="W72" i="1" l="1"/>
  <c r="X72" i="1" l="1"/>
  <c r="Y72" i="1" l="1"/>
  <c r="Z72" i="1" l="1"/>
  <c r="AA72" i="1" l="1"/>
  <c r="AB72" i="1" l="1"/>
  <c r="AC72" i="1" l="1"/>
  <c r="AD72" i="1" l="1"/>
  <c r="AE72" i="1" l="1"/>
  <c r="AF72" i="1" l="1"/>
  <c r="AG72" i="1" l="1"/>
  <c r="AH72" i="1" l="1"/>
  <c r="AI72" i="1" l="1"/>
  <c r="AJ72" i="1" l="1"/>
  <c r="AK72" i="1" l="1"/>
  <c r="AL72" i="1" l="1"/>
  <c r="AM72" i="1" l="1"/>
  <c r="AN72" i="1" l="1"/>
  <c r="AO72" i="1" l="1"/>
  <c r="AP72" i="1" l="1"/>
  <c r="AQ72" i="1" l="1"/>
  <c r="AR72" i="1" l="1"/>
  <c r="AS72" i="1" l="1"/>
  <c r="AT72" i="1" l="1"/>
  <c r="AU72" i="1" l="1"/>
  <c r="AV72" i="1" l="1"/>
  <c r="AW72" i="1" l="1"/>
  <c r="AX72" i="1" l="1"/>
  <c r="AY72" i="1" l="1"/>
  <c r="AZ72" i="1" l="1"/>
</calcChain>
</file>

<file path=xl/sharedStrings.xml><?xml version="1.0" encoding="utf-8"?>
<sst xmlns="http://schemas.openxmlformats.org/spreadsheetml/2006/main" count="38" uniqueCount="30">
  <si>
    <t>xi</t>
  </si>
  <si>
    <t>pi</t>
  </si>
  <si>
    <t>E(X) = n*p</t>
  </si>
  <si>
    <t>P(X&gt;=4)</t>
  </si>
  <si>
    <t>EXO 2</t>
  </si>
  <si>
    <t xml:space="preserve">P(X&gt;=7)  = </t>
  </si>
  <si>
    <t xml:space="preserve">P(X&lt;= 6) = </t>
  </si>
  <si>
    <t>EXO 3</t>
  </si>
  <si>
    <t>EXO 4</t>
  </si>
  <si>
    <t>proba que le message soit mal interprétée =</t>
  </si>
  <si>
    <t>P(X&lt;3)=</t>
  </si>
  <si>
    <t>proba que le message soit bien interprétée =</t>
  </si>
  <si>
    <t xml:space="preserve">1 - L41 = </t>
  </si>
  <si>
    <t>1 - P(Z=0)</t>
  </si>
  <si>
    <t>EXO 5</t>
  </si>
  <si>
    <t>…</t>
  </si>
  <si>
    <t>n-1</t>
  </si>
  <si>
    <t>n</t>
  </si>
  <si>
    <t>p=</t>
  </si>
  <si>
    <t>q=1-p=</t>
  </si>
  <si>
    <t>p*q^n-2</t>
  </si>
  <si>
    <t>p*q^n-1</t>
  </si>
  <si>
    <t>E(X)=</t>
  </si>
  <si>
    <t>1/p=</t>
  </si>
  <si>
    <t>EXO 6</t>
  </si>
  <si>
    <t xml:space="preserve">loi de poisson de Y </t>
  </si>
  <si>
    <t>Y = voir feuille</t>
  </si>
  <si>
    <t>EXO 11</t>
  </si>
  <si>
    <t>B(50;0,1)</t>
  </si>
  <si>
    <t>p(Y=xi)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</si>
</sst>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0" xfId="0" applyBorder="1"/>
    <xf numFmtId="2" fontId="0" fillId="0" borderId="0" xfId="0" applyNumberFormat="1"/>
    <xf numFmtId="169" fontId="0" fillId="0" borderId="0" xfId="1" applyNumberFormat="1" applyFont="1"/>
    <xf numFmtId="0" fontId="0" fillId="3" borderId="0" xfId="0" applyFill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Feuil1!$B$4</c:f>
              <c:strCache>
                <c:ptCount val="1"/>
                <c:pt idx="0">
                  <c:v>pi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Feuil1!$C$3:$H$3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Feuil1!$C$4:$H$4</c:f>
              <c:numCache>
                <c:formatCode>General</c:formatCode>
                <c:ptCount val="6"/>
                <c:pt idx="0">
                  <c:v>0.13168724279835395</c:v>
                </c:pt>
                <c:pt idx="1">
                  <c:v>0.32921810699588477</c:v>
                </c:pt>
                <c:pt idx="2">
                  <c:v>0.32921810699588472</c:v>
                </c:pt>
                <c:pt idx="3">
                  <c:v>0.1646090534979423</c:v>
                </c:pt>
                <c:pt idx="4">
                  <c:v>4.1152263374485569E-2</c:v>
                </c:pt>
                <c:pt idx="5">
                  <c:v>4.1152263374485566E-3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D2-495D-B218-92DF65D86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2508111"/>
        <c:axId val="1962512687"/>
      </c:barChart>
      <c:catAx>
        <c:axId val="196250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2512687"/>
        <c:crosses val="autoZero"/>
        <c:auto val="1"/>
        <c:lblAlgn val="ctr"/>
        <c:lblOffset val="100"/>
        <c:noMultiLvlLbl val="0"/>
      </c:catAx>
      <c:valAx>
        <c:axId val="196251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250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Feuil1!$B$37</c:f>
              <c:strCache>
                <c:ptCount val="1"/>
                <c:pt idx="0">
                  <c:v>pi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Feuil1!$C$36:$H$36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Feuil1!$C$37:$H$37</c:f>
              <c:numCache>
                <c:formatCode>General</c:formatCode>
                <c:ptCount val="6"/>
                <c:pt idx="0">
                  <c:v>3.2000000000000008E-4</c:v>
                </c:pt>
                <c:pt idx="1">
                  <c:v>6.3999999999999968E-3</c:v>
                </c:pt>
                <c:pt idx="2">
                  <c:v>5.1199999999999954E-2</c:v>
                </c:pt>
                <c:pt idx="3">
                  <c:v>0.20479999999999993</c:v>
                </c:pt>
                <c:pt idx="4">
                  <c:v>0.40959999999999996</c:v>
                </c:pt>
                <c:pt idx="5">
                  <c:v>0.32768000000000008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49-4A51-B68E-7BE528E88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9918159"/>
        <c:axId val="1949919407"/>
      </c:barChart>
      <c:catAx>
        <c:axId val="1949918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49919407"/>
        <c:crosses val="autoZero"/>
        <c:auto val="1"/>
        <c:lblAlgn val="ctr"/>
        <c:lblOffset val="100"/>
        <c:noMultiLvlLbl val="0"/>
      </c:catAx>
      <c:valAx>
        <c:axId val="194991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49918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Feuil1!$B$73</c:f>
              <c:strCache>
                <c:ptCount val="1"/>
                <c:pt idx="0">
                  <c:v>pi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Feuil1!$C$72:$BA$72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Feuil1!$C$73:$BA$73</c:f>
              <c:numCache>
                <c:formatCode>0.0000000%</c:formatCode>
                <c:ptCount val="51"/>
                <c:pt idx="0">
                  <c:v>5.1537752073201135E-3</c:v>
                </c:pt>
                <c:pt idx="1">
                  <c:v>2.8632084485111769E-2</c:v>
                </c:pt>
                <c:pt idx="2">
                  <c:v>7.7942896653915308E-2</c:v>
                </c:pt>
                <c:pt idx="3">
                  <c:v>0.13856514960696051</c:v>
                </c:pt>
                <c:pt idx="4">
                  <c:v>0.18090450087575405</c:v>
                </c:pt>
                <c:pt idx="5">
                  <c:v>0.18492460089521523</c:v>
                </c:pt>
                <c:pt idx="6">
                  <c:v>0.15410383407934602</c:v>
                </c:pt>
                <c:pt idx="7">
                  <c:v>0.10762807459509882</c:v>
                </c:pt>
                <c:pt idx="8">
                  <c:v>6.427787788318394E-2</c:v>
                </c:pt>
                <c:pt idx="9">
                  <c:v>3.3329270013502811E-2</c:v>
                </c:pt>
                <c:pt idx="10">
                  <c:v>1.5183334117262394E-2</c:v>
                </c:pt>
                <c:pt idx="11">
                  <c:v>6.1346804514191451E-3</c:v>
                </c:pt>
                <c:pt idx="12">
                  <c:v>2.2153012741235817E-3</c:v>
                </c:pt>
                <c:pt idx="13">
                  <c:v>7.1949955911706056E-4</c:v>
                </c:pt>
                <c:pt idx="14">
                  <c:v>2.1128161656612144E-4</c:v>
                </c:pt>
                <c:pt idx="15">
                  <c:v>5.6341764417632174E-5</c:v>
                </c:pt>
                <c:pt idx="16">
                  <c:v>1.3694178851507846E-5</c:v>
                </c:pt>
                <c:pt idx="17">
                  <c:v>3.0431508558906323E-6</c:v>
                </c:pt>
                <c:pt idx="18">
                  <c:v>6.1990110027401786E-7</c:v>
                </c:pt>
                <c:pt idx="19">
                  <c:v>1.160048842618044E-7</c:v>
                </c:pt>
                <c:pt idx="20">
                  <c:v>1.9978618956199636E-8</c:v>
                </c:pt>
                <c:pt idx="21">
                  <c:v>3.1712093581269019E-9</c:v>
                </c:pt>
                <c:pt idx="22">
                  <c:v>4.6447005750343972E-10</c:v>
                </c:pt>
                <c:pt idx="23">
                  <c:v>6.2826867681624586E-11</c:v>
                </c:pt>
                <c:pt idx="24">
                  <c:v>7.8533584602031314E-12</c:v>
                </c:pt>
                <c:pt idx="25">
                  <c:v>9.0749919984568938E-13</c:v>
                </c:pt>
                <c:pt idx="26">
                  <c:v>9.6955042718556366E-14</c:v>
                </c:pt>
                <c:pt idx="27">
                  <c:v>9.5758066882525006E-15</c:v>
                </c:pt>
                <c:pt idx="28">
                  <c:v>8.7398235646748434E-16</c:v>
                </c:pt>
                <c:pt idx="29">
                  <c:v>7.3669010889980008E-17</c:v>
                </c:pt>
                <c:pt idx="30">
                  <c:v>5.729811958109572E-18</c:v>
                </c:pt>
                <c:pt idx="31">
                  <c:v>4.1073920846663132E-19</c:v>
                </c:pt>
                <c:pt idx="32">
                  <c:v>2.7097378336340502E-20</c:v>
                </c:pt>
                <c:pt idx="33">
                  <c:v>1.6422653537176121E-21</c:v>
                </c:pt>
                <c:pt idx="34">
                  <c:v>9.1236964095421984E-23</c:v>
                </c:pt>
                <c:pt idx="35">
                  <c:v>4.6342584937357542E-24</c:v>
                </c:pt>
                <c:pt idx="36">
                  <c:v>2.1454900433961629E-25</c:v>
                </c:pt>
                <c:pt idx="37">
                  <c:v>9.0200782605243354E-27</c:v>
                </c:pt>
                <c:pt idx="38">
                  <c:v>3.4286847189128424E-28</c:v>
                </c:pt>
                <c:pt idx="39">
                  <c:v>1.1721999039018126E-29</c:v>
                </c:pt>
                <c:pt idx="40">
                  <c:v>3.5817219285888898E-31</c:v>
                </c:pt>
                <c:pt idx="41">
                  <c:v>9.706563492110709E-33</c:v>
                </c:pt>
                <c:pt idx="42">
                  <c:v>2.3110865457406543E-34</c:v>
                </c:pt>
                <c:pt idx="43">
                  <c:v>4.7774398878360328E-36</c:v>
                </c:pt>
                <c:pt idx="44">
                  <c:v>8.4449694986998139E-38</c:v>
                </c:pt>
                <c:pt idx="45">
                  <c:v>1.2511065923999996E-39</c:v>
                </c:pt>
                <c:pt idx="46">
                  <c:v>1.5109983000000059E-41</c:v>
                </c:pt>
                <c:pt idx="47">
                  <c:v>1.4288399999999837E-43</c:v>
                </c:pt>
                <c:pt idx="48">
                  <c:v>9.9225000000000243E-46</c:v>
                </c:pt>
                <c:pt idx="49">
                  <c:v>4.4999999999999215E-48</c:v>
                </c:pt>
                <c:pt idx="50">
                  <c:v>1.0000000000000087E-50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F-4B57-A604-7C4A186BF83F}"/>
            </c:ext>
          </c:extLst>
        </c:ser>
        <c:ser>
          <c:idx val="1"/>
          <c:order val="1"/>
          <c:tx>
            <c:strRef>
              <c:f>Feuil1!$B$74</c:f>
              <c:strCache>
                <c:ptCount val="1"/>
                <c:pt idx="0">
                  <c:v>p(Y=xi)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Feuil1!$C$72:$BA$72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Feuil1!$C$74:$BA$74</c:f>
              <c:numCache>
                <c:formatCode>0.0000000%</c:formatCode>
                <c:ptCount val="51"/>
                <c:pt idx="0">
                  <c:v>6.737946999085467E-3</c:v>
                </c:pt>
                <c:pt idx="1">
                  <c:v>3.368973499542733E-2</c:v>
                </c:pt>
                <c:pt idx="2">
                  <c:v>8.4224337488568335E-2</c:v>
                </c:pt>
                <c:pt idx="3">
                  <c:v>0.14037389581428059</c:v>
                </c:pt>
                <c:pt idx="4">
                  <c:v>0.17546736976785074</c:v>
                </c:pt>
                <c:pt idx="5">
                  <c:v>0.17546736976785071</c:v>
                </c:pt>
                <c:pt idx="6">
                  <c:v>0.14622280813987559</c:v>
                </c:pt>
                <c:pt idx="7">
                  <c:v>0.104444862957054</c:v>
                </c:pt>
                <c:pt idx="8">
                  <c:v>6.5278039348158706E-2</c:v>
                </c:pt>
                <c:pt idx="9">
                  <c:v>3.6265577415643749E-2</c:v>
                </c:pt>
                <c:pt idx="10">
                  <c:v>1.8132788707821874E-2</c:v>
                </c:pt>
                <c:pt idx="11">
                  <c:v>8.2421766853735742E-3</c:v>
                </c:pt>
                <c:pt idx="12">
                  <c:v>3.4342402855723282E-3</c:v>
                </c:pt>
                <c:pt idx="13">
                  <c:v>1.3208616482970471E-3</c:v>
                </c:pt>
                <c:pt idx="14">
                  <c:v>4.7173630296323246E-4</c:v>
                </c:pt>
                <c:pt idx="15">
                  <c:v>1.5724543432107704E-4</c:v>
                </c:pt>
                <c:pt idx="16">
                  <c:v>4.9139198225336609E-5</c:v>
                </c:pt>
                <c:pt idx="17">
                  <c:v>1.4452705360393124E-5</c:v>
                </c:pt>
                <c:pt idx="18">
                  <c:v>4.0146403778869831E-6</c:v>
                </c:pt>
                <c:pt idx="19">
                  <c:v>1.0564843099702586E-6</c:v>
                </c:pt>
                <c:pt idx="20">
                  <c:v>2.6412107749256427E-7</c:v>
                </c:pt>
                <c:pt idx="21">
                  <c:v>6.2885970831562693E-8</c:v>
                </c:pt>
                <c:pt idx="22">
                  <c:v>1.4292266098082472E-8</c:v>
                </c:pt>
                <c:pt idx="23">
                  <c:v>3.1070143691483715E-9</c:v>
                </c:pt>
                <c:pt idx="24">
                  <c:v>6.4729466023924485E-10</c:v>
                </c:pt>
                <c:pt idx="25">
                  <c:v>1.2945893204784874E-10</c:v>
                </c:pt>
                <c:pt idx="26">
                  <c:v>2.4895948470740127E-11</c:v>
                </c:pt>
                <c:pt idx="27">
                  <c:v>4.6103608279148155E-12</c:v>
                </c:pt>
                <c:pt idx="28">
                  <c:v>8.2327871927050559E-13</c:v>
                </c:pt>
                <c:pt idx="29">
                  <c:v>1.419446067707773E-13</c:v>
                </c:pt>
                <c:pt idx="30">
                  <c:v>2.3657434461796165E-14</c:v>
                </c:pt>
                <c:pt idx="31">
                  <c:v>3.8157152357735622E-15</c:v>
                </c:pt>
                <c:pt idx="32">
                  <c:v>5.9620550558961939E-16</c:v>
                </c:pt>
                <c:pt idx="33">
                  <c:v>9.0334167513579496E-17</c:v>
                </c:pt>
                <c:pt idx="34">
                  <c:v>1.3284436399055676E-17</c:v>
                </c:pt>
                <c:pt idx="35">
                  <c:v>1.8977766284365282E-18</c:v>
                </c:pt>
                <c:pt idx="36">
                  <c:v>2.6358008728285044E-19</c:v>
                </c:pt>
                <c:pt idx="37">
                  <c:v>3.5618930713898303E-20</c:v>
                </c:pt>
                <c:pt idx="38">
                  <c:v>4.6867014097235461E-21</c:v>
                </c:pt>
                <c:pt idx="39">
                  <c:v>6.0085915509275958E-22</c:v>
                </c:pt>
                <c:pt idx="40">
                  <c:v>7.5107394386595207E-23</c:v>
                </c:pt>
                <c:pt idx="41">
                  <c:v>9.1594383398286335E-24</c:v>
                </c:pt>
                <c:pt idx="42">
                  <c:v>1.0904093261700771E-24</c:v>
                </c:pt>
                <c:pt idx="43">
                  <c:v>1.2679178211280085E-25</c:v>
                </c:pt>
                <c:pt idx="44">
                  <c:v>1.4408157058272622E-26</c:v>
                </c:pt>
                <c:pt idx="45">
                  <c:v>1.6009063398080765E-27</c:v>
                </c:pt>
                <c:pt idx="46">
                  <c:v>1.7401155867479202E-28</c:v>
                </c:pt>
                <c:pt idx="47">
                  <c:v>1.8511867944126477E-29</c:v>
                </c:pt>
                <c:pt idx="48">
                  <c:v>1.9283195775131986E-30</c:v>
                </c:pt>
                <c:pt idx="49">
                  <c:v>1.9676730382787564E-31</c:v>
                </c:pt>
                <c:pt idx="50">
                  <c:v>1.9676730382787648E-32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AF-4B57-A604-7C4A186BF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981295"/>
        <c:axId val="74979631"/>
      </c:barChart>
      <c:catAx>
        <c:axId val="74981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979631"/>
        <c:crosses val="autoZero"/>
        <c:auto val="1"/>
        <c:lblAlgn val="ctr"/>
        <c:lblOffset val="100"/>
        <c:noMultiLvlLbl val="0"/>
      </c:catAx>
      <c:valAx>
        <c:axId val="7497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981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742950</xdr:colOff>
      <xdr:row>6</xdr:row>
      <xdr:rowOff>4762</xdr:rowOff>
    </xdr:from>
    <xdr:to>
      <xdr:col>5</xdr:col>
      <xdr:colOff>342900</xdr:colOff>
      <xdr:row>15</xdr:row>
      <xdr:rowOff>114300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8D3CA48-A3BC-47EE-AA3C-63F04B4E9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733425</xdr:colOff>
      <xdr:row>37</xdr:row>
      <xdr:rowOff>138112</xdr:rowOff>
    </xdr:from>
    <xdr:to>
      <xdr:col>5</xdr:col>
      <xdr:colOff>752475</xdr:colOff>
      <xdr:row>47</xdr:row>
      <xdr:rowOff>76200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DE11327-7B9E-4A96-8764-2B8C7AEA3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</xdr:colOff>
      <xdr:row>75</xdr:row>
      <xdr:rowOff>14287</xdr:rowOff>
    </xdr:from>
    <xdr:to>
      <xdr:col>6</xdr:col>
      <xdr:colOff>690562</xdr:colOff>
      <xdr:row>89</xdr:row>
      <xdr:rowOff>90487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291D9BF-D773-444F-ACFC-56D100EDF8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122DF-A6F6-4AF9-AC44-2D8DC116BA9B}">
  <dimension ref="A2:BA94"/>
  <sheetViews>
    <sheetView tabSelected="1" topLeftCell="A87" workbookViewId="0">
      <selection activeCell="C97" sqref="C97"/>
    </sheetView>
  </sheetViews>
  <sheetFormatPr baseColWidth="10" defaultRowHeight="15" x14ac:dyDescent="0.25"/>
  <cols>
    <col min="3" max="5" width="11.5703125" bestFit="1" customWidth="1"/>
    <col min="6" max="10" width="12.140625" bestFit="1" customWidth="1"/>
    <col min="11" max="53" width="11.5703125" bestFit="1" customWidth="1"/>
  </cols>
  <sheetData>
    <row r="2" spans="1:12" x14ac:dyDescent="0.25">
      <c r="A2" s="2" t="s">
        <v>4</v>
      </c>
    </row>
    <row r="3" spans="1:12" x14ac:dyDescent="0.25">
      <c r="B3" s="1" t="s">
        <v>0</v>
      </c>
      <c r="C3" s="1">
        <v>0</v>
      </c>
      <c r="D3" s="1">
        <v>1</v>
      </c>
      <c r="E3" s="1">
        <v>2</v>
      </c>
      <c r="F3" s="1">
        <v>3</v>
      </c>
      <c r="G3" s="1">
        <v>4</v>
      </c>
      <c r="H3" s="1">
        <v>5</v>
      </c>
    </row>
    <row r="4" spans="1:12" x14ac:dyDescent="0.25">
      <c r="B4" s="1" t="s">
        <v>1</v>
      </c>
      <c r="C4" s="1">
        <f t="shared" ref="C4:D4" si="0">BINOMDIST(C3,5,1/3,FALSE)</f>
        <v>0.13168724279835395</v>
      </c>
      <c r="D4" s="1">
        <f t="shared" si="0"/>
        <v>0.32921810699588477</v>
      </c>
      <c r="E4" s="1">
        <f>BINOMDIST(E3,5,1/3,FALSE)</f>
        <v>0.32921810699588472</v>
      </c>
      <c r="F4" s="1">
        <f t="shared" ref="F4:H4" si="1">BINOMDIST(F3,5,1/3,FALSE)</f>
        <v>0.1646090534979423</v>
      </c>
      <c r="G4" s="1">
        <f t="shared" si="1"/>
        <v>4.1152263374485569E-2</v>
      </c>
      <c r="H4" s="1">
        <f t="shared" si="1"/>
        <v>4.1152263374485566E-3</v>
      </c>
    </row>
    <row r="5" spans="1:12" x14ac:dyDescent="0.25">
      <c r="J5" t="s">
        <v>2</v>
      </c>
      <c r="K5">
        <f>5*(1/3)</f>
        <v>1.6666666666666665</v>
      </c>
    </row>
    <row r="7" spans="1:12" x14ac:dyDescent="0.25">
      <c r="J7" t="s">
        <v>3</v>
      </c>
      <c r="K7">
        <f>G4+H4</f>
        <v>4.5267489711934124E-2</v>
      </c>
      <c r="L7">
        <f>1-BINOMDIST(3,5,1/3,1)</f>
        <v>4.5267489711934061E-2</v>
      </c>
    </row>
    <row r="24" spans="1:13" x14ac:dyDescent="0.25">
      <c r="A24" s="2" t="s">
        <v>7</v>
      </c>
    </row>
    <row r="26" spans="1:13" x14ac:dyDescent="0.25">
      <c r="B26" s="1" t="s">
        <v>0</v>
      </c>
      <c r="C26" s="1">
        <v>0</v>
      </c>
      <c r="D26" s="1">
        <v>1</v>
      </c>
      <c r="E26" s="1">
        <v>2</v>
      </c>
      <c r="F26" s="1">
        <v>3</v>
      </c>
      <c r="G26" s="1">
        <v>4</v>
      </c>
      <c r="H26" s="1">
        <v>5</v>
      </c>
      <c r="I26" s="1">
        <v>6</v>
      </c>
      <c r="J26" s="1">
        <v>7</v>
      </c>
      <c r="K26" s="1">
        <v>8</v>
      </c>
      <c r="L26" s="1">
        <v>9</v>
      </c>
      <c r="M26" s="1">
        <v>10</v>
      </c>
    </row>
    <row r="27" spans="1:13" x14ac:dyDescent="0.25">
      <c r="B27" s="1" t="s">
        <v>1</v>
      </c>
      <c r="C27" s="1">
        <f>BINOMDIST(C26,10,1/2,0)</f>
        <v>9.765625E-4</v>
      </c>
      <c r="D27" s="1">
        <f t="shared" ref="D27:M27" si="2">BINOMDIST(D26,10,1/2,0)</f>
        <v>9.7656250000000017E-3</v>
      </c>
      <c r="E27" s="1">
        <f t="shared" si="2"/>
        <v>4.3945312499999972E-2</v>
      </c>
      <c r="F27" s="1">
        <f t="shared" si="2"/>
        <v>0.11718750000000003</v>
      </c>
      <c r="G27" s="1">
        <f t="shared" si="2"/>
        <v>0.20507812500000006</v>
      </c>
      <c r="H27" s="1">
        <f t="shared" si="2"/>
        <v>0.24609375000000008</v>
      </c>
      <c r="I27" s="1">
        <f t="shared" si="2"/>
        <v>0.20507812500000006</v>
      </c>
      <c r="J27" s="1">
        <f t="shared" si="2"/>
        <v>0.11718750000000003</v>
      </c>
      <c r="K27" s="1">
        <f t="shared" si="2"/>
        <v>4.3945312499999986E-2</v>
      </c>
      <c r="L27" s="1">
        <f t="shared" si="2"/>
        <v>9.7656250000000017E-3</v>
      </c>
      <c r="M27" s="1">
        <f t="shared" si="2"/>
        <v>9.765625E-4</v>
      </c>
    </row>
    <row r="30" spans="1:13" x14ac:dyDescent="0.25">
      <c r="B30" t="s">
        <v>5</v>
      </c>
      <c r="C30" t="s">
        <v>6</v>
      </c>
      <c r="D30">
        <f>1-BINOMDIST(6,10,1/2,1)</f>
        <v>0.171875</v>
      </c>
    </row>
    <row r="34" spans="1:12" x14ac:dyDescent="0.25">
      <c r="A34" s="2" t="s">
        <v>8</v>
      </c>
    </row>
    <row r="36" spans="1:12" x14ac:dyDescent="0.25">
      <c r="B36" s="1" t="s">
        <v>0</v>
      </c>
      <c r="C36" s="1">
        <v>0</v>
      </c>
      <c r="D36" s="1">
        <v>1</v>
      </c>
      <c r="E36" s="1">
        <v>2</v>
      </c>
      <c r="F36" s="1">
        <v>3</v>
      </c>
      <c r="G36" s="1">
        <v>4</v>
      </c>
      <c r="H36" s="1">
        <v>5</v>
      </c>
    </row>
    <row r="37" spans="1:12" x14ac:dyDescent="0.25">
      <c r="B37" s="1" t="s">
        <v>1</v>
      </c>
      <c r="C37" s="1">
        <f>BINOMDIST(C36,5,0.8,0)</f>
        <v>3.2000000000000008E-4</v>
      </c>
      <c r="D37" s="1">
        <f t="shared" ref="D37:H37" si="3">BINOMDIST(D36,5,0.8,0)</f>
        <v>6.3999999999999968E-3</v>
      </c>
      <c r="E37" s="1">
        <f t="shared" si="3"/>
        <v>5.1199999999999954E-2</v>
      </c>
      <c r="F37" s="1">
        <f t="shared" si="3"/>
        <v>0.20479999999999993</v>
      </c>
      <c r="G37" s="1">
        <f t="shared" si="3"/>
        <v>0.40959999999999996</v>
      </c>
      <c r="H37" s="1">
        <f t="shared" si="3"/>
        <v>0.32768000000000008</v>
      </c>
    </row>
    <row r="41" spans="1:12" x14ac:dyDescent="0.25">
      <c r="G41" t="s">
        <v>11</v>
      </c>
      <c r="K41" t="s">
        <v>10</v>
      </c>
      <c r="L41">
        <f>1-BINOMDIST(2,5,0.8,1)</f>
        <v>0.94208000000000003</v>
      </c>
    </row>
    <row r="42" spans="1:12" x14ac:dyDescent="0.25">
      <c r="G42" t="s">
        <v>9</v>
      </c>
      <c r="K42" t="s">
        <v>12</v>
      </c>
      <c r="L42">
        <f xml:space="preserve"> 1-L41</f>
        <v>5.7919999999999972E-2</v>
      </c>
    </row>
    <row r="45" spans="1:12" x14ac:dyDescent="0.25">
      <c r="G45" t="s">
        <v>13</v>
      </c>
      <c r="H45">
        <f xml:space="preserve"> 1-(1-L42)^3</f>
        <v>0.16389012655308788</v>
      </c>
    </row>
    <row r="51" spans="1:23" x14ac:dyDescent="0.25">
      <c r="A51" s="2" t="s">
        <v>14</v>
      </c>
    </row>
    <row r="53" spans="1:23" x14ac:dyDescent="0.25">
      <c r="C53" s="1" t="s">
        <v>0</v>
      </c>
      <c r="D53" s="1">
        <v>1</v>
      </c>
      <c r="E53" s="1">
        <v>2</v>
      </c>
      <c r="F53" s="1">
        <v>3</v>
      </c>
      <c r="G53" s="1">
        <v>4</v>
      </c>
      <c r="H53" s="1" t="s">
        <v>15</v>
      </c>
      <c r="I53" s="1" t="s">
        <v>16</v>
      </c>
      <c r="J53" s="1" t="s">
        <v>17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25">
      <c r="C54" s="1" t="s">
        <v>1</v>
      </c>
      <c r="D54" s="1">
        <f>$C$56*($C$57^(D53-1))</f>
        <v>0.05</v>
      </c>
      <c r="E54" s="1">
        <f t="shared" ref="E54:G54" si="4">$C$56*($C$57^(E53-1))</f>
        <v>4.7500000000000001E-2</v>
      </c>
      <c r="F54" s="1">
        <f t="shared" si="4"/>
        <v>4.5124999999999998E-2</v>
      </c>
      <c r="G54" s="1">
        <f t="shared" si="4"/>
        <v>4.2868749999999997E-2</v>
      </c>
      <c r="H54" s="1"/>
      <c r="I54" s="1" t="s">
        <v>20</v>
      </c>
      <c r="J54" s="1" t="s">
        <v>21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6" spans="1:23" x14ac:dyDescent="0.25">
      <c r="B56" t="s">
        <v>18</v>
      </c>
      <c r="C56" s="4">
        <v>0.05</v>
      </c>
    </row>
    <row r="57" spans="1:23" x14ac:dyDescent="0.25">
      <c r="B57" t="s">
        <v>19</v>
      </c>
      <c r="C57">
        <v>0.95</v>
      </c>
    </row>
    <row r="59" spans="1:23" x14ac:dyDescent="0.25">
      <c r="B59" t="s">
        <v>22</v>
      </c>
      <c r="C59" t="s">
        <v>23</v>
      </c>
      <c r="D59">
        <v>20</v>
      </c>
    </row>
    <row r="62" spans="1:23" x14ac:dyDescent="0.25">
      <c r="A62" s="2" t="s">
        <v>24</v>
      </c>
      <c r="C62" t="s">
        <v>26</v>
      </c>
    </row>
    <row r="64" spans="1:23" x14ac:dyDescent="0.25">
      <c r="B64" t="s">
        <v>25</v>
      </c>
      <c r="D64">
        <f>POISSON(1,1,0)</f>
        <v>0.36787944117144233</v>
      </c>
    </row>
    <row r="68" spans="1:53" x14ac:dyDescent="0.25">
      <c r="A68" s="2" t="s">
        <v>27</v>
      </c>
    </row>
    <row r="69" spans="1:53" x14ac:dyDescent="0.25">
      <c r="D69">
        <v>0.1</v>
      </c>
    </row>
    <row r="70" spans="1:53" x14ac:dyDescent="0.25">
      <c r="B70" t="s">
        <v>28</v>
      </c>
    </row>
    <row r="72" spans="1:53" x14ac:dyDescent="0.25">
      <c r="B72" t="s">
        <v>0</v>
      </c>
      <c r="C72">
        <v>0</v>
      </c>
      <c r="D72">
        <f>1+C72</f>
        <v>1</v>
      </c>
      <c r="E72">
        <f t="shared" ref="E72:AZ72" si="5">1+D72</f>
        <v>2</v>
      </c>
      <c r="F72">
        <f t="shared" si="5"/>
        <v>3</v>
      </c>
      <c r="G72">
        <f t="shared" si="5"/>
        <v>4</v>
      </c>
      <c r="H72">
        <f t="shared" si="5"/>
        <v>5</v>
      </c>
      <c r="I72">
        <f t="shared" si="5"/>
        <v>6</v>
      </c>
      <c r="J72">
        <f t="shared" si="5"/>
        <v>7</v>
      </c>
      <c r="K72">
        <f t="shared" si="5"/>
        <v>8</v>
      </c>
      <c r="L72">
        <f t="shared" si="5"/>
        <v>9</v>
      </c>
      <c r="M72">
        <f t="shared" si="5"/>
        <v>10</v>
      </c>
      <c r="N72">
        <f t="shared" si="5"/>
        <v>11</v>
      </c>
      <c r="O72">
        <f t="shared" si="5"/>
        <v>12</v>
      </c>
      <c r="P72">
        <f t="shared" si="5"/>
        <v>13</v>
      </c>
      <c r="Q72">
        <f t="shared" si="5"/>
        <v>14</v>
      </c>
      <c r="R72">
        <f t="shared" si="5"/>
        <v>15</v>
      </c>
      <c r="S72">
        <f t="shared" si="5"/>
        <v>16</v>
      </c>
      <c r="T72">
        <f t="shared" si="5"/>
        <v>17</v>
      </c>
      <c r="U72">
        <f t="shared" si="5"/>
        <v>18</v>
      </c>
      <c r="V72">
        <f t="shared" si="5"/>
        <v>19</v>
      </c>
      <c r="W72">
        <f t="shared" si="5"/>
        <v>20</v>
      </c>
      <c r="X72">
        <f t="shared" si="5"/>
        <v>21</v>
      </c>
      <c r="Y72">
        <f t="shared" si="5"/>
        <v>22</v>
      </c>
      <c r="Z72">
        <f t="shared" si="5"/>
        <v>23</v>
      </c>
      <c r="AA72">
        <f t="shared" si="5"/>
        <v>24</v>
      </c>
      <c r="AB72">
        <f t="shared" si="5"/>
        <v>25</v>
      </c>
      <c r="AC72">
        <f t="shared" si="5"/>
        <v>26</v>
      </c>
      <c r="AD72">
        <f t="shared" si="5"/>
        <v>27</v>
      </c>
      <c r="AE72">
        <f t="shared" si="5"/>
        <v>28</v>
      </c>
      <c r="AF72">
        <f t="shared" si="5"/>
        <v>29</v>
      </c>
      <c r="AG72">
        <f t="shared" si="5"/>
        <v>30</v>
      </c>
      <c r="AH72">
        <f t="shared" si="5"/>
        <v>31</v>
      </c>
      <c r="AI72">
        <f t="shared" si="5"/>
        <v>32</v>
      </c>
      <c r="AJ72">
        <f t="shared" si="5"/>
        <v>33</v>
      </c>
      <c r="AK72">
        <f t="shared" si="5"/>
        <v>34</v>
      </c>
      <c r="AL72">
        <f t="shared" si="5"/>
        <v>35</v>
      </c>
      <c r="AM72">
        <f t="shared" si="5"/>
        <v>36</v>
      </c>
      <c r="AN72">
        <f t="shared" si="5"/>
        <v>37</v>
      </c>
      <c r="AO72">
        <f t="shared" si="5"/>
        <v>38</v>
      </c>
      <c r="AP72">
        <f t="shared" si="5"/>
        <v>39</v>
      </c>
      <c r="AQ72">
        <f t="shared" si="5"/>
        <v>40</v>
      </c>
      <c r="AR72">
        <f t="shared" si="5"/>
        <v>41</v>
      </c>
      <c r="AS72">
        <f t="shared" si="5"/>
        <v>42</v>
      </c>
      <c r="AT72">
        <f t="shared" si="5"/>
        <v>43</v>
      </c>
      <c r="AU72">
        <f t="shared" si="5"/>
        <v>44</v>
      </c>
      <c r="AV72">
        <f t="shared" si="5"/>
        <v>45</v>
      </c>
      <c r="AW72">
        <f t="shared" si="5"/>
        <v>46</v>
      </c>
      <c r="AX72">
        <f>1+AW72</f>
        <v>47</v>
      </c>
      <c r="AY72">
        <f t="shared" si="5"/>
        <v>48</v>
      </c>
      <c r="AZ72">
        <f t="shared" si="5"/>
        <v>49</v>
      </c>
      <c r="BA72">
        <f>1+AZ72</f>
        <v>50</v>
      </c>
    </row>
    <row r="73" spans="1:53" x14ac:dyDescent="0.25">
      <c r="B73" t="s">
        <v>1</v>
      </c>
      <c r="C73" s="5">
        <f>BINOMDIST(C72,50,0.1,0)</f>
        <v>5.1537752073201135E-3</v>
      </c>
      <c r="D73" s="5">
        <f>BINOMDIST(D72,50,0.1,0)</f>
        <v>2.8632084485111769E-2</v>
      </c>
      <c r="E73" s="5">
        <f t="shared" ref="E73:BA73" si="6">BINOMDIST(E72,50,0.1,0)</f>
        <v>7.7942896653915308E-2</v>
      </c>
      <c r="F73" s="5">
        <f t="shared" si="6"/>
        <v>0.13856514960696051</v>
      </c>
      <c r="G73" s="5">
        <f t="shared" si="6"/>
        <v>0.18090450087575405</v>
      </c>
      <c r="H73" s="5">
        <f t="shared" si="6"/>
        <v>0.18492460089521523</v>
      </c>
      <c r="I73" s="5">
        <f t="shared" si="6"/>
        <v>0.15410383407934602</v>
      </c>
      <c r="J73" s="5">
        <f t="shared" si="6"/>
        <v>0.10762807459509882</v>
      </c>
      <c r="K73" s="5">
        <f t="shared" si="6"/>
        <v>6.427787788318394E-2</v>
      </c>
      <c r="L73" s="5">
        <f t="shared" si="6"/>
        <v>3.3329270013502811E-2</v>
      </c>
      <c r="M73" s="5">
        <f t="shared" si="6"/>
        <v>1.5183334117262394E-2</v>
      </c>
      <c r="N73" s="5">
        <f t="shared" si="6"/>
        <v>6.1346804514191451E-3</v>
      </c>
      <c r="O73" s="5">
        <f t="shared" si="6"/>
        <v>2.2153012741235817E-3</v>
      </c>
      <c r="P73" s="5">
        <f t="shared" si="6"/>
        <v>7.1949955911706056E-4</v>
      </c>
      <c r="Q73" s="5">
        <f t="shared" si="6"/>
        <v>2.1128161656612144E-4</v>
      </c>
      <c r="R73" s="5">
        <f t="shared" si="6"/>
        <v>5.6341764417632174E-5</v>
      </c>
      <c r="S73" s="5">
        <f t="shared" si="6"/>
        <v>1.3694178851507846E-5</v>
      </c>
      <c r="T73" s="5">
        <f t="shared" si="6"/>
        <v>3.0431508558906323E-6</v>
      </c>
      <c r="U73" s="5">
        <f t="shared" si="6"/>
        <v>6.1990110027401786E-7</v>
      </c>
      <c r="V73" s="5">
        <f t="shared" si="6"/>
        <v>1.160048842618044E-7</v>
      </c>
      <c r="W73" s="5">
        <f t="shared" si="6"/>
        <v>1.9978618956199636E-8</v>
      </c>
      <c r="X73" s="5">
        <f t="shared" si="6"/>
        <v>3.1712093581269019E-9</v>
      </c>
      <c r="Y73" s="5">
        <f t="shared" si="6"/>
        <v>4.6447005750343972E-10</v>
      </c>
      <c r="Z73" s="5">
        <f t="shared" si="6"/>
        <v>6.2826867681624586E-11</v>
      </c>
      <c r="AA73" s="5">
        <f t="shared" si="6"/>
        <v>7.8533584602031314E-12</v>
      </c>
      <c r="AB73" s="5">
        <f t="shared" si="6"/>
        <v>9.0749919984568938E-13</v>
      </c>
      <c r="AC73" s="5">
        <f t="shared" si="6"/>
        <v>9.6955042718556366E-14</v>
      </c>
      <c r="AD73" s="5">
        <f t="shared" si="6"/>
        <v>9.5758066882525006E-15</v>
      </c>
      <c r="AE73" s="5">
        <f t="shared" si="6"/>
        <v>8.7398235646748434E-16</v>
      </c>
      <c r="AF73" s="5">
        <f t="shared" si="6"/>
        <v>7.3669010889980008E-17</v>
      </c>
      <c r="AG73" s="5">
        <f t="shared" si="6"/>
        <v>5.729811958109572E-18</v>
      </c>
      <c r="AH73" s="5">
        <f t="shared" si="6"/>
        <v>4.1073920846663132E-19</v>
      </c>
      <c r="AI73" s="5">
        <f t="shared" si="6"/>
        <v>2.7097378336340502E-20</v>
      </c>
      <c r="AJ73" s="5">
        <f t="shared" si="6"/>
        <v>1.6422653537176121E-21</v>
      </c>
      <c r="AK73" s="5">
        <f t="shared" si="6"/>
        <v>9.1236964095421984E-23</v>
      </c>
      <c r="AL73" s="5">
        <f t="shared" si="6"/>
        <v>4.6342584937357542E-24</v>
      </c>
      <c r="AM73" s="5">
        <f t="shared" si="6"/>
        <v>2.1454900433961629E-25</v>
      </c>
      <c r="AN73" s="5">
        <f t="shared" si="6"/>
        <v>9.0200782605243354E-27</v>
      </c>
      <c r="AO73" s="5">
        <f t="shared" si="6"/>
        <v>3.4286847189128424E-28</v>
      </c>
      <c r="AP73" s="5">
        <f t="shared" si="6"/>
        <v>1.1721999039018126E-29</v>
      </c>
      <c r="AQ73" s="5">
        <f t="shared" si="6"/>
        <v>3.5817219285888898E-31</v>
      </c>
      <c r="AR73" s="5">
        <f t="shared" si="6"/>
        <v>9.706563492110709E-33</v>
      </c>
      <c r="AS73" s="5">
        <f t="shared" si="6"/>
        <v>2.3110865457406543E-34</v>
      </c>
      <c r="AT73" s="5">
        <f t="shared" si="6"/>
        <v>4.7774398878360328E-36</v>
      </c>
      <c r="AU73" s="5">
        <f t="shared" si="6"/>
        <v>8.4449694986998139E-38</v>
      </c>
      <c r="AV73" s="5">
        <f t="shared" si="6"/>
        <v>1.2511065923999996E-39</v>
      </c>
      <c r="AW73" s="5">
        <f t="shared" si="6"/>
        <v>1.5109983000000059E-41</v>
      </c>
      <c r="AX73" s="5">
        <f t="shared" si="6"/>
        <v>1.4288399999999837E-43</v>
      </c>
      <c r="AY73" s="5">
        <f t="shared" si="6"/>
        <v>9.9225000000000243E-46</v>
      </c>
      <c r="AZ73" s="5">
        <f t="shared" si="6"/>
        <v>4.4999999999999215E-48</v>
      </c>
      <c r="BA73" s="5">
        <f t="shared" si="6"/>
        <v>1.0000000000000087E-50</v>
      </c>
    </row>
    <row r="74" spans="1:53" x14ac:dyDescent="0.25">
      <c r="B74" t="s">
        <v>29</v>
      </c>
      <c r="C74" s="5">
        <f>POISSON(C72,5,0)</f>
        <v>6.737946999085467E-3</v>
      </c>
      <c r="D74" s="5">
        <f t="shared" ref="D74:BA74" si="7">POISSON(D72,5,0)</f>
        <v>3.368973499542733E-2</v>
      </c>
      <c r="E74" s="5">
        <f t="shared" si="7"/>
        <v>8.4224337488568335E-2</v>
      </c>
      <c r="F74" s="5">
        <f t="shared" si="7"/>
        <v>0.14037389581428059</v>
      </c>
      <c r="G74" s="5">
        <f t="shared" si="7"/>
        <v>0.17546736976785074</v>
      </c>
      <c r="H74" s="5">
        <f t="shared" si="7"/>
        <v>0.17546736976785071</v>
      </c>
      <c r="I74" s="5">
        <f t="shared" si="7"/>
        <v>0.14622280813987559</v>
      </c>
      <c r="J74" s="5">
        <f t="shared" si="7"/>
        <v>0.104444862957054</v>
      </c>
      <c r="K74" s="5">
        <f t="shared" si="7"/>
        <v>6.5278039348158706E-2</v>
      </c>
      <c r="L74" s="5">
        <f t="shared" si="7"/>
        <v>3.6265577415643749E-2</v>
      </c>
      <c r="M74" s="5">
        <f t="shared" si="7"/>
        <v>1.8132788707821874E-2</v>
      </c>
      <c r="N74" s="5">
        <f t="shared" si="7"/>
        <v>8.2421766853735742E-3</v>
      </c>
      <c r="O74" s="5">
        <f t="shared" si="7"/>
        <v>3.4342402855723282E-3</v>
      </c>
      <c r="P74" s="5">
        <f t="shared" si="7"/>
        <v>1.3208616482970471E-3</v>
      </c>
      <c r="Q74" s="5">
        <f t="shared" si="7"/>
        <v>4.7173630296323246E-4</v>
      </c>
      <c r="R74" s="5">
        <f t="shared" si="7"/>
        <v>1.5724543432107704E-4</v>
      </c>
      <c r="S74" s="5">
        <f t="shared" si="7"/>
        <v>4.9139198225336609E-5</v>
      </c>
      <c r="T74" s="5">
        <f t="shared" si="7"/>
        <v>1.4452705360393124E-5</v>
      </c>
      <c r="U74" s="5">
        <f t="shared" si="7"/>
        <v>4.0146403778869831E-6</v>
      </c>
      <c r="V74" s="5">
        <f t="shared" si="7"/>
        <v>1.0564843099702586E-6</v>
      </c>
      <c r="W74" s="5">
        <f t="shared" si="7"/>
        <v>2.6412107749256427E-7</v>
      </c>
      <c r="X74" s="5">
        <f t="shared" si="7"/>
        <v>6.2885970831562693E-8</v>
      </c>
      <c r="Y74" s="5">
        <f t="shared" si="7"/>
        <v>1.4292266098082472E-8</v>
      </c>
      <c r="Z74" s="5">
        <f t="shared" si="7"/>
        <v>3.1070143691483715E-9</v>
      </c>
      <c r="AA74" s="5">
        <f t="shared" si="7"/>
        <v>6.4729466023924485E-10</v>
      </c>
      <c r="AB74" s="5">
        <f t="shared" si="7"/>
        <v>1.2945893204784874E-10</v>
      </c>
      <c r="AC74" s="5">
        <f t="shared" si="7"/>
        <v>2.4895948470740127E-11</v>
      </c>
      <c r="AD74" s="5">
        <f t="shared" si="7"/>
        <v>4.6103608279148155E-12</v>
      </c>
      <c r="AE74" s="5">
        <f t="shared" si="7"/>
        <v>8.2327871927050559E-13</v>
      </c>
      <c r="AF74" s="5">
        <f t="shared" si="7"/>
        <v>1.419446067707773E-13</v>
      </c>
      <c r="AG74" s="5">
        <f t="shared" si="7"/>
        <v>2.3657434461796165E-14</v>
      </c>
      <c r="AH74" s="5">
        <f t="shared" si="7"/>
        <v>3.8157152357735622E-15</v>
      </c>
      <c r="AI74" s="5">
        <f t="shared" si="7"/>
        <v>5.9620550558961939E-16</v>
      </c>
      <c r="AJ74" s="5">
        <f t="shared" si="7"/>
        <v>9.0334167513579496E-17</v>
      </c>
      <c r="AK74" s="5">
        <f t="shared" si="7"/>
        <v>1.3284436399055676E-17</v>
      </c>
      <c r="AL74" s="5">
        <f t="shared" si="7"/>
        <v>1.8977766284365282E-18</v>
      </c>
      <c r="AM74" s="5">
        <f t="shared" si="7"/>
        <v>2.6358008728285044E-19</v>
      </c>
      <c r="AN74" s="5">
        <f t="shared" si="7"/>
        <v>3.5618930713898303E-20</v>
      </c>
      <c r="AO74" s="5">
        <f t="shared" si="7"/>
        <v>4.6867014097235461E-21</v>
      </c>
      <c r="AP74" s="5">
        <f t="shared" si="7"/>
        <v>6.0085915509275958E-22</v>
      </c>
      <c r="AQ74" s="5">
        <f t="shared" si="7"/>
        <v>7.5107394386595207E-23</v>
      </c>
      <c r="AR74" s="5">
        <f t="shared" si="7"/>
        <v>9.1594383398286335E-24</v>
      </c>
      <c r="AS74" s="5">
        <f t="shared" si="7"/>
        <v>1.0904093261700771E-24</v>
      </c>
      <c r="AT74" s="5">
        <f t="shared" si="7"/>
        <v>1.2679178211280085E-25</v>
      </c>
      <c r="AU74" s="5">
        <f t="shared" si="7"/>
        <v>1.4408157058272622E-26</v>
      </c>
      <c r="AV74" s="5">
        <f t="shared" si="7"/>
        <v>1.6009063398080765E-27</v>
      </c>
      <c r="AW74" s="5">
        <f t="shared" si="7"/>
        <v>1.7401155867479202E-28</v>
      </c>
      <c r="AX74" s="5">
        <f t="shared" si="7"/>
        <v>1.8511867944126477E-29</v>
      </c>
      <c r="AY74" s="5">
        <f t="shared" si="7"/>
        <v>1.9283195775131986E-30</v>
      </c>
      <c r="AZ74" s="5">
        <f t="shared" si="7"/>
        <v>1.9676730382787564E-31</v>
      </c>
      <c r="BA74" s="5">
        <f t="shared" si="7"/>
        <v>1.9676730382787648E-32</v>
      </c>
    </row>
    <row r="94" spans="1:1" x14ac:dyDescent="0.25">
      <c r="A94" s="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COSTES</dc:creator>
  <cp:lastModifiedBy>QUENTIN COSTES</cp:lastModifiedBy>
  <dcterms:created xsi:type="dcterms:W3CDTF">2023-09-13T09:00:01Z</dcterms:created>
  <dcterms:modified xsi:type="dcterms:W3CDTF">2023-09-14T08:43:58Z</dcterms:modified>
</cp:coreProperties>
</file>