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Thesis\"/>
    </mc:Choice>
  </mc:AlternateContent>
  <xr:revisionPtr revIDLastSave="0" documentId="13_ncr:1_{1D61EB20-71D5-4694-B628-DF2C79A3EA75}" xr6:coauthVersionLast="47" xr6:coauthVersionMax="47" xr10:uidLastSave="{00000000-0000-0000-0000-000000000000}"/>
  <bookViews>
    <workbookView xWindow="-28920" yWindow="-120" windowWidth="29040" windowHeight="15720" xr2:uid="{E4E3D06A-0216-465D-88D8-BF2A72268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11" i="1"/>
  <c r="G3" i="1"/>
  <c r="G8" i="1"/>
  <c r="G11" i="1"/>
  <c r="F10" i="1"/>
  <c r="G10" i="1" s="1"/>
  <c r="F9" i="1"/>
  <c r="G9" i="1" s="1"/>
  <c r="F7" i="1"/>
  <c r="G7" i="1" s="1"/>
  <c r="F6" i="1"/>
  <c r="G6" i="1" s="1"/>
  <c r="F5" i="1"/>
  <c r="G5" i="1" s="1"/>
  <c r="F4" i="1"/>
  <c r="G4" i="1" s="1"/>
  <c r="F2" i="1"/>
  <c r="G2" i="1" s="1"/>
  <c r="C12" i="1"/>
  <c r="D12" i="1" s="1"/>
  <c r="E3" i="1" l="1"/>
  <c r="E4" i="1"/>
  <c r="E5" i="1"/>
  <c r="E6" i="1"/>
  <c r="E7" i="1"/>
  <c r="E8" i="1"/>
  <c r="E9" i="1"/>
  <c r="E10" i="1"/>
  <c r="E11" i="1"/>
  <c r="E2" i="1"/>
  <c r="C3" i="1"/>
  <c r="I3" i="1" s="1"/>
  <c r="C4" i="1"/>
  <c r="I4" i="1" s="1"/>
  <c r="C5" i="1"/>
  <c r="C6" i="1"/>
  <c r="I6" i="1" s="1"/>
  <c r="C7" i="1"/>
  <c r="I7" i="1" s="1"/>
  <c r="C8" i="1"/>
  <c r="I8" i="1" s="1"/>
  <c r="C9" i="1"/>
  <c r="I9" i="1" s="1"/>
  <c r="C10" i="1"/>
  <c r="I10" i="1" s="1"/>
  <c r="C11" i="1"/>
  <c r="C2" i="1"/>
  <c r="I2" i="1" s="1"/>
  <c r="H8" i="1" l="1"/>
  <c r="H2" i="1"/>
  <c r="H11" i="1"/>
  <c r="H10" i="1"/>
  <c r="H9" i="1"/>
  <c r="H5" i="1"/>
  <c r="I5" i="1"/>
  <c r="H7" i="1"/>
  <c r="H6" i="1"/>
  <c r="H3" i="1"/>
  <c r="H4" i="1"/>
</calcChain>
</file>

<file path=xl/sharedStrings.xml><?xml version="1.0" encoding="utf-8"?>
<sst xmlns="http://schemas.openxmlformats.org/spreadsheetml/2006/main" count="22" uniqueCount="22">
  <si>
    <t>Plot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</si>
  <si>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</si>
  <si>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</si>
  <si>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</si>
  <si>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</si>
  <si>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</si>
  <si>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</si>
  <si>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</si>
  <si>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</si>
  <si>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</si>
  <si>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LB10</t>
  </si>
  <si>
    <t>Elevation of plot (ft asl)</t>
  </si>
  <si>
    <t>Elevation of plot (m asl)</t>
  </si>
  <si>
    <t>Surface Water Elevation (ft)</t>
  </si>
  <si>
    <t>Surface Water Elevation (m)</t>
  </si>
  <si>
    <t>Difference between plot and river stage</t>
  </si>
  <si>
    <t>Well 9</t>
  </si>
  <si>
    <t>GW level at minimum</t>
  </si>
  <si>
    <t>Difference between plot and GW level</t>
  </si>
  <si>
    <t>Distance to river (ft)</t>
  </si>
  <si>
    <t>Distance to river (m)</t>
  </si>
  <si>
    <t>Difference between plot and well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</si>
</sst>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/>
    <xf numFmtId="2" fontId="0" fillId="2" borderId="0" xfId="0" applyNumberFormat="1" applyFill="1" applyAlignment="1">
      <alignment horizontal="center"/>
    </xf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3662-ED1F-468F-AA9D-DF5028508A66}">
  <dimension ref="A1:J13"/>
  <sheetViews>
    <sheetView tabSelected="1" topLeftCell="C1" workbookViewId="0">
      <selection activeCell="J10" sqref="J10"/>
    </sheetView>
  </sheetViews>
  <sheetFormatPr defaultRowHeight="15" x14ac:dyDescent="0.25"/>
  <cols>
    <col min="2" max="2" width="22.140625" bestFit="1" customWidth="1"/>
    <col min="3" max="3" width="22.42578125" bestFit="1" customWidth="1"/>
    <col min="4" max="4" width="25.85546875" customWidth="1"/>
    <col min="5" max="5" width="28.42578125" bestFit="1" customWidth="1"/>
    <col min="6" max="7" width="28.42578125" style="21" customWidth="1"/>
    <col min="8" max="8" width="37.140625" bestFit="1" customWidth="1"/>
    <col min="9" max="9" width="35.85546875" bestFit="1" customWidth="1"/>
    <col min="10" max="10" width="40.7109375" bestFit="1" customWidth="1"/>
  </cols>
  <sheetData>
    <row r="1" spans="1:10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s="21" t="s">
        <v>19</v>
      </c>
      <c r="G1" s="21" t="s">
        <v>20</v>
      </c>
      <c r="H1" t="s">
        <v>15</v>
      </c>
      <c r="I1" t="s">
        <v>18</v>
      </c>
      <c r="J1" t="s">
        <v>21</v>
      </c>
    </row>
    <row r="2" spans="1:10" x14ac:dyDescent="0.25">
      <c r="A2" t="s">
        <v>1</v>
      </c>
      <c r="B2" s="4">
        <v>2953.6850359999999</v>
      </c>
      <c r="C2">
        <f>B2/3.281</f>
        <v>900.23926729655579</v>
      </c>
      <c r="D2" s="3">
        <v>2952.3992840000001</v>
      </c>
      <c r="E2">
        <f>D2/3.281</f>
        <v>899.84738921060648</v>
      </c>
      <c r="F2" s="21">
        <f>30.61-0.5</f>
        <v>30.11</v>
      </c>
      <c r="G2" s="21">
        <f>F2/3.281</f>
        <v>9.1770801584882644</v>
      </c>
      <c r="H2">
        <f>C2-E2</f>
        <v>0.39187808594931539</v>
      </c>
      <c r="I2">
        <f>C2-$D$12</f>
        <v>0.22821944529096072</v>
      </c>
      <c r="J2">
        <f>C2-$C$12</f>
        <v>-0.44178055470899835</v>
      </c>
    </row>
    <row r="3" spans="1:10" x14ac:dyDescent="0.25">
      <c r="A3" t="s">
        <v>2</v>
      </c>
      <c r="B3" s="6">
        <v>2954.033606</v>
      </c>
      <c r="C3" s="19">
        <f t="shared" ref="C3:C12" si="0">B3/3.281</f>
        <v>900.34550624809503</v>
      </c>
      <c r="D3" s="5">
        <v>2952.767245</v>
      </c>
      <c r="E3" s="19">
        <f t="shared" ref="E3:E11" si="1">D3/3.281</f>
        <v>899.95953825053334</v>
      </c>
      <c r="F3" s="21">
        <v>81</v>
      </c>
      <c r="G3" s="21">
        <f t="shared" ref="G3:G11" si="2">F3/3.281</f>
        <v>24.687595245352025</v>
      </c>
      <c r="H3" s="19">
        <f>C3-E3</f>
        <v>0.38596799756169275</v>
      </c>
      <c r="I3" s="21">
        <f>C3-$D$12</f>
        <v>0.3344583968302004</v>
      </c>
      <c r="J3" s="21">
        <f t="shared" ref="J3:J11" si="3">C3-$C$12</f>
        <v>-0.33554160316975867</v>
      </c>
    </row>
    <row r="4" spans="1:10" x14ac:dyDescent="0.25">
      <c r="A4" t="s">
        <v>3</v>
      </c>
      <c r="B4" s="1">
        <v>2954.1398380000001</v>
      </c>
      <c r="C4" s="19">
        <f t="shared" si="0"/>
        <v>900.37788418165189</v>
      </c>
      <c r="D4" s="2">
        <v>2954.0135810000002</v>
      </c>
      <c r="E4" s="19">
        <f t="shared" si="1"/>
        <v>900.33940292593718</v>
      </c>
      <c r="F4" s="21">
        <f>155.04-1.07</f>
        <v>153.97</v>
      </c>
      <c r="G4" s="21">
        <f t="shared" si="2"/>
        <v>46.927765925022854</v>
      </c>
      <c r="H4" s="19">
        <f>C4-E4</f>
        <v>3.848125571471428E-2</v>
      </c>
      <c r="I4" s="21">
        <f>C4-$D$12</f>
        <v>0.36683633038705921</v>
      </c>
      <c r="J4" s="21">
        <f t="shared" si="3"/>
        <v>-0.30316366961289987</v>
      </c>
    </row>
    <row r="5" spans="1:10" x14ac:dyDescent="0.25">
      <c r="A5" t="s">
        <v>4</v>
      </c>
      <c r="B5" s="23">
        <v>2954.6400189999999</v>
      </c>
      <c r="C5" s="19">
        <f t="shared" si="0"/>
        <v>900.53033191100269</v>
      </c>
      <c r="D5" s="7">
        <v>2954.395438</v>
      </c>
      <c r="E5" s="19">
        <f t="shared" si="1"/>
        <v>900.45578725998166</v>
      </c>
      <c r="F5" s="21">
        <f>145.27-1.01</f>
        <v>144.26000000000002</v>
      </c>
      <c r="G5" s="21">
        <f t="shared" si="2"/>
        <v>43.968302346845476</v>
      </c>
      <c r="H5" s="19">
        <f>C5-E5</f>
        <v>7.4544651021028585E-2</v>
      </c>
      <c r="I5" s="21">
        <f>C5-$D$12</f>
        <v>0.5192840597378563</v>
      </c>
      <c r="J5" s="21">
        <f t="shared" si="3"/>
        <v>-0.15071594026210278</v>
      </c>
    </row>
    <row r="6" spans="1:10" x14ac:dyDescent="0.25">
      <c r="A6" t="s">
        <v>5</v>
      </c>
      <c r="B6" s="9">
        <v>2954.6239420000002</v>
      </c>
      <c r="C6" s="19">
        <f t="shared" si="0"/>
        <v>900.52543188052425</v>
      </c>
      <c r="D6" s="8">
        <v>2954.1615879999999</v>
      </c>
      <c r="E6" s="19">
        <f t="shared" si="1"/>
        <v>900.38451325815299</v>
      </c>
      <c r="F6" s="21">
        <f>163.71-2.88</f>
        <v>160.83000000000001</v>
      </c>
      <c r="G6" s="21">
        <f t="shared" si="2"/>
        <v>49.018591892715641</v>
      </c>
      <c r="H6" s="19">
        <f>C6-E6</f>
        <v>0.14091862237125952</v>
      </c>
      <c r="I6" s="21">
        <f>C6-$D$12</f>
        <v>0.51438402925941773</v>
      </c>
      <c r="J6" s="21">
        <f t="shared" si="3"/>
        <v>-0.15561597074054134</v>
      </c>
    </row>
    <row r="7" spans="1:10" x14ac:dyDescent="0.25">
      <c r="A7" t="s">
        <v>6</v>
      </c>
      <c r="B7" s="11">
        <v>2956.4126930000002</v>
      </c>
      <c r="C7" s="19">
        <f t="shared" si="0"/>
        <v>901.07061658031091</v>
      </c>
      <c r="D7" s="10">
        <v>2951.7717069999999</v>
      </c>
      <c r="E7" s="19">
        <f t="shared" si="1"/>
        <v>899.65611307528184</v>
      </c>
      <c r="F7" s="21">
        <f>30.31-1.66</f>
        <v>28.65</v>
      </c>
      <c r="G7" s="21">
        <f t="shared" si="2"/>
        <v>8.7320938738189575</v>
      </c>
      <c r="H7" s="19">
        <f>C7-E7</f>
        <v>1.4145035050290744</v>
      </c>
      <c r="I7" s="21">
        <f>C7-$D$12</f>
        <v>1.0595687290460774</v>
      </c>
      <c r="J7" s="21">
        <f t="shared" si="3"/>
        <v>0.38956872904611828</v>
      </c>
    </row>
    <row r="8" spans="1:10" x14ac:dyDescent="0.25">
      <c r="A8" t="s">
        <v>7</v>
      </c>
      <c r="B8" s="13">
        <v>2956.1091999999999</v>
      </c>
      <c r="C8" s="19">
        <f t="shared" si="0"/>
        <v>900.97811642791828</v>
      </c>
      <c r="D8" s="12">
        <v>2953.5160449999998</v>
      </c>
      <c r="E8" s="19">
        <f t="shared" si="1"/>
        <v>900.18776135324583</v>
      </c>
      <c r="F8" s="21">
        <v>32.39</v>
      </c>
      <c r="G8" s="21">
        <f t="shared" si="2"/>
        <v>9.8719902468759528</v>
      </c>
      <c r="H8" s="19">
        <f>C8-E8</f>
        <v>0.7903550746724477</v>
      </c>
      <c r="I8" s="21">
        <f>C8-$D$12</f>
        <v>0.96706857665344614</v>
      </c>
      <c r="J8" s="21">
        <f t="shared" si="3"/>
        <v>0.29706857665348707</v>
      </c>
    </row>
    <row r="9" spans="1:10" x14ac:dyDescent="0.25">
      <c r="A9" t="s">
        <v>8</v>
      </c>
      <c r="B9" s="15">
        <v>2956.7841990000002</v>
      </c>
      <c r="C9" s="19">
        <f t="shared" si="0"/>
        <v>901.18384608351118</v>
      </c>
      <c r="D9" s="14">
        <v>2953.5819919999999</v>
      </c>
      <c r="E9" s="19">
        <f t="shared" si="1"/>
        <v>900.20786101798228</v>
      </c>
      <c r="F9" s="21">
        <f>65-1.15</f>
        <v>63.85</v>
      </c>
      <c r="G9" s="21">
        <f t="shared" si="2"/>
        <v>19.460530326120086</v>
      </c>
      <c r="H9" s="19">
        <f>C9-E9</f>
        <v>0.97598506552890285</v>
      </c>
      <c r="I9" s="21">
        <f>C9-$D$12</f>
        <v>1.1727982322463504</v>
      </c>
      <c r="J9" s="21">
        <f t="shared" si="3"/>
        <v>0.50279823224639131</v>
      </c>
    </row>
    <row r="10" spans="1:10" x14ac:dyDescent="0.25">
      <c r="A10" t="s">
        <v>9</v>
      </c>
      <c r="B10" s="17">
        <v>2954.0164399999999</v>
      </c>
      <c r="C10" s="19">
        <f t="shared" si="0"/>
        <v>900.34027430661376</v>
      </c>
      <c r="D10" s="16">
        <v>2955.671503</v>
      </c>
      <c r="E10" s="19">
        <f t="shared" si="1"/>
        <v>900.84471289241083</v>
      </c>
      <c r="F10" s="21">
        <f>106.32-1.92</f>
        <v>104.39999999999999</v>
      </c>
      <c r="G10" s="21">
        <f t="shared" si="2"/>
        <v>31.819567205120386</v>
      </c>
      <c r="H10" s="19">
        <f>C10-E10</f>
        <v>-0.50443858579706102</v>
      </c>
      <c r="I10" s="21">
        <f>C10-$D$12</f>
        <v>0.32922645534893036</v>
      </c>
      <c r="J10" s="21">
        <f t="shared" si="3"/>
        <v>-0.34077354465102871</v>
      </c>
    </row>
    <row r="11" spans="1:10" x14ac:dyDescent="0.25">
      <c r="A11" t="s">
        <v>10</v>
      </c>
      <c r="B11" s="20">
        <v>2958.134622</v>
      </c>
      <c r="C11" s="19">
        <f t="shared" si="0"/>
        <v>901.59543492837543</v>
      </c>
      <c r="D11" s="18">
        <v>2957.0806590000002</v>
      </c>
      <c r="E11" s="19">
        <f t="shared" si="1"/>
        <v>901.27420268210915</v>
      </c>
      <c r="F11" s="21">
        <v>15.33</v>
      </c>
      <c r="G11" s="21">
        <f t="shared" si="2"/>
        <v>4.6723559890277349</v>
      </c>
      <c r="H11" s="19">
        <f>C11-E11</f>
        <v>0.32123224626627689</v>
      </c>
      <c r="I11" s="24">
        <f>C11-E11</f>
        <v>0.32123224626627689</v>
      </c>
      <c r="J11" s="21">
        <f t="shared" si="3"/>
        <v>0.91438707711063216</v>
      </c>
    </row>
    <row r="12" spans="1:10" x14ac:dyDescent="0.25">
      <c r="A12" t="s">
        <v>16</v>
      </c>
      <c r="B12" s="23">
        <v>2955.1345179999998</v>
      </c>
      <c r="C12" s="21">
        <f t="shared" si="0"/>
        <v>900.68104785126479</v>
      </c>
      <c r="D12" s="22">
        <f>C12-0.67</f>
        <v>900.01104785126483</v>
      </c>
      <c r="I12" s="21"/>
    </row>
    <row r="13" spans="1:10" x14ac:dyDescent="0.25">
      <c r="D13" t="s">
        <v>17</v>
      </c>
      <c r="I13" s="2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2024-11-18T15:49:37Z</dcterms:created>
  <dcterms:modified xsi:type="dcterms:W3CDTF">2024-11-18T17:08:27Z</dcterms:modified>
</cp:coreProperties>
</file>