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"/>
    </mc:Choice>
  </mc:AlternateContent>
  <xr:revisionPtr revIDLastSave="0" documentId="13_ncr:1_{6D71963F-67AD-4D23-BEE7-7594F6B4996E}" xr6:coauthVersionLast="47" xr6:coauthVersionMax="47" xr10:uidLastSave="{00000000-0000-0000-0000-000000000000}"/>
  <bookViews>
    <workbookView xWindow="-108" yWindow="-108" windowWidth="23256" windowHeight="12456" firstSheet="1" activeTab="1" xr2:uid="{F9C540B8-EA25-4959-B00F-8096BAB59C84}"/>
  </bookViews>
  <sheets>
    <sheet name="Near Camp Verde Yearly" sheetId="2" r:id="rId1"/>
    <sheet name="Camp Verde Monthly" sheetId="8" r:id="rId2"/>
    <sheet name="Above Tangle Creek Monthly" sheetId="5" r:id="rId3"/>
    <sheet name="Tangle Creek Yearly" sheetId="9" r:id="rId4"/>
    <sheet name="East Verde Monthl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5" l="1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R6" i="5"/>
  <c r="Q6" i="5"/>
  <c r="P6" i="5"/>
  <c r="O6" i="5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9" i="8"/>
  <c r="S40" i="8"/>
  <c r="S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O3" i="8"/>
  <c r="N3" i="8"/>
  <c r="N6" i="5"/>
  <c r="N7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8" i="5"/>
</calcChain>
</file>

<file path=xl/sharedStrings.xml><?xml version="1.0" encoding="utf-8"?>
<sst xmlns="http://schemas.openxmlformats.org/spreadsheetml/2006/main" count="131" uniqueCount="92">
  <si>
    <t>00060, Discharge, cubic feet per second,</t>
  </si>
  <si>
    <t>Period-of-record for statistical calculation restricted by user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</si>
  <si>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</si>
  <si>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</si>
  <si>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</si>
  <si>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</si>
  <si>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</si>
  <si>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</si>
  <si>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</si>
  <si>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</si>
  <si>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</si>
  <si>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</si>
  <si>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</si>
  <si>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</si>
  <si>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</si>
  <si>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Monthly mean in ft3/s   (Calculation Period: 2005-10-01 -&gt; 2024-01-31)</t>
  </si>
  <si>
    <t>Mean of</t>
  </si>
  <si>
    <t>monthly</t>
  </si>
  <si>
    <t>Discharge</t>
  </si>
  <si>
    <t>Monthly mean in ft3/s   (Calculation Period: 1975-01-01 -&gt; 2023-09-30)</t>
  </si>
  <si>
    <t>Yearly Ave</t>
  </si>
  <si>
    <t>00060, Discharge, cubic feet per second</t>
  </si>
  <si>
    <t>358.2  </t>
  </si>
  <si>
    <t>749.7  </t>
  </si>
  <si>
    <t>303.5  </t>
  </si>
  <si>
    <t>855.9  </t>
  </si>
  <si>
    <t>277.6  </t>
  </si>
  <si>
    <t>207.2  </t>
  </si>
  <si>
    <t>386  </t>
  </si>
  <si>
    <t>216.7  </t>
  </si>
  <si>
    <t>330.3  </t>
  </si>
  <si>
    <t>272  </t>
  </si>
  <si>
    <t>607.3  </t>
  </si>
  <si>
    <t>191.1  </t>
  </si>
  <si>
    <t>769.4  </t>
  </si>
  <si>
    <t>397.3  </t>
  </si>
  <si>
    <t>261.5  </t>
  </si>
  <si>
    <t>230.4  </t>
  </si>
  <si>
    <t>1,201  </t>
  </si>
  <si>
    <t>Year</t>
  </si>
  <si>
    <t>CFS</t>
  </si>
  <si>
    <t>465.4  </t>
  </si>
  <si>
    <t>288.5  </t>
  </si>
  <si>
    <t>801.4  </t>
  </si>
  <si>
    <t>515.7  </t>
  </si>
  <si>
    <t>298.7  </t>
  </si>
  <si>
    <t>383.8  </t>
  </si>
  <si>
    <t>956.3  </t>
  </si>
  <si>
    <t>262.6  </t>
  </si>
  <si>
    <t>316.2  </t>
  </si>
  <si>
    <t>418.9  </t>
  </si>
  <si>
    <t>155.6  </t>
  </si>
  <si>
    <t>190.6  </t>
  </si>
  <si>
    <t>408.1  </t>
  </si>
  <si>
    <t>544.1  </t>
  </si>
  <si>
    <t>1,368  </t>
  </si>
  <si>
    <t>198.2  </t>
  </si>
  <si>
    <t>696.8  </t>
  </si>
  <si>
    <t>161.9  </t>
  </si>
  <si>
    <t>259.2  </t>
  </si>
  <si>
    <t>512.5  </t>
  </si>
  <si>
    <t>208.3  </t>
  </si>
  <si>
    <t>164.9  </t>
  </si>
  <si>
    <t>216.2  </t>
  </si>
  <si>
    <t>138.4  </t>
  </si>
  <si>
    <t>275.3  </t>
  </si>
  <si>
    <t>375.4  </t>
  </si>
  <si>
    <t>945.3  </t>
  </si>
  <si>
    <t>151.3  </t>
  </si>
  <si>
    <t>179.5  </t>
  </si>
  <si>
    <t>412.7  </t>
  </si>
  <si>
    <t>210.3  </t>
  </si>
  <si>
    <t>513.5  </t>
  </si>
  <si>
    <t>208.9  </t>
  </si>
  <si>
    <t>158.9  </t>
  </si>
  <si>
    <t>247.3  </t>
  </si>
  <si>
    <t>167.9  </t>
  </si>
  <si>
    <t>275.1  </t>
  </si>
  <si>
    <t>220.5  </t>
  </si>
  <si>
    <t>445.7  </t>
  </si>
  <si>
    <t>151.5  </t>
  </si>
  <si>
    <t>533.4  </t>
  </si>
  <si>
    <t>309.6  </t>
  </si>
  <si>
    <t>209.5  </t>
  </si>
  <si>
    <t>176.5  </t>
  </si>
  <si>
    <t>Yearly</t>
  </si>
  <si>
    <t>Min</t>
  </si>
  <si>
    <t>Max</t>
  </si>
  <si>
    <t>Growing Season (A-O)</t>
  </si>
  <si>
    <t>Winter (N-M)</t>
  </si>
  <si>
    <t>Summer (J,J,A)</t>
  </si>
  <si>
    <t>Growing (A-O)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</si>
</sst>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5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3" borderId="13" xfId="0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1" fillId="2" borderId="4" xfId="0" applyNumberFormat="1" applyFont="1" applyFill="1" applyBorder="1" applyAlignment="1">
      <alignment horizontal="right" vertical="center" wrapText="1"/>
    </xf>
    <xf numFmtId="3" fontId="1" fillId="2" borderId="5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Growing Season</a:t>
            </a:r>
          </a:p>
        </c:rich>
      </c:tx>
      <c:layout>
        <c:manualLayout>
          <c:xMode val="edge"/>
          <c:yMode val="edge"/>
          <c:x val="0.3558055555555555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'Camp Verde Monthly'!$A$3:$A$37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xVal>
          <c:yVal>
            <c:numRef>
              <c:f>'Camp Verde Monthly'!$Q$3:$Q$37</c:f>
              <c:numCache>
                <c:formatCode>0.0</c:formatCode>
                <c:ptCount val="35"/>
                <c:pt idx="0">
                  <c:v>102.35714285714286</c:v>
                </c:pt>
                <c:pt idx="1">
                  <c:v>161.74285714285716</c:v>
                </c:pt>
                <c:pt idx="2">
                  <c:v>270.91428571428571</c:v>
                </c:pt>
                <c:pt idx="3">
                  <c:v>249.07142857142858</c:v>
                </c:pt>
                <c:pt idx="4">
                  <c:v>170.95714285714286</c:v>
                </c:pt>
                <c:pt idx="5">
                  <c:v>138.6</c:v>
                </c:pt>
                <c:pt idx="6">
                  <c:v>194.51428571428571</c:v>
                </c:pt>
                <c:pt idx="7">
                  <c:v>138.91428571428571</c:v>
                </c:pt>
                <c:pt idx="8">
                  <c:v>182.09999999999997</c:v>
                </c:pt>
                <c:pt idx="9">
                  <c:v>391.2714285714286</c:v>
                </c:pt>
                <c:pt idx="10">
                  <c:v>226.79999999999998</c:v>
                </c:pt>
                <c:pt idx="11">
                  <c:v>123.55714285714284</c:v>
                </c:pt>
                <c:pt idx="12">
                  <c:v>127.41428571428571</c:v>
                </c:pt>
                <c:pt idx="13">
                  <c:v>110.05714285714286</c:v>
                </c:pt>
                <c:pt idx="14">
                  <c:v>115.51428571428573</c:v>
                </c:pt>
                <c:pt idx="15">
                  <c:v>153.47142857142856</c:v>
                </c:pt>
                <c:pt idx="16">
                  <c:v>159.48571428571429</c:v>
                </c:pt>
                <c:pt idx="17">
                  <c:v>131.74285714285713</c:v>
                </c:pt>
                <c:pt idx="18">
                  <c:v>110.78571428571429</c:v>
                </c:pt>
                <c:pt idx="19">
                  <c:v>105.74285714285713</c:v>
                </c:pt>
                <c:pt idx="20">
                  <c:v>90.1</c:v>
                </c:pt>
                <c:pt idx="21">
                  <c:v>242.87142857142857</c:v>
                </c:pt>
                <c:pt idx="22">
                  <c:v>104.38571428571429</c:v>
                </c:pt>
                <c:pt idx="23">
                  <c:v>113.02857142857144</c:v>
                </c:pt>
                <c:pt idx="24">
                  <c:v>137.44285714285715</c:v>
                </c:pt>
                <c:pt idx="25">
                  <c:v>120.2</c:v>
                </c:pt>
                <c:pt idx="26">
                  <c:v>105.12857142857145</c:v>
                </c:pt>
                <c:pt idx="27">
                  <c:v>103.54285714285713</c:v>
                </c:pt>
                <c:pt idx="28">
                  <c:v>114.78571428571429</c:v>
                </c:pt>
                <c:pt idx="29">
                  <c:v>134.4</c:v>
                </c:pt>
                <c:pt idx="30">
                  <c:v>81.828571428571422</c:v>
                </c:pt>
                <c:pt idx="31">
                  <c:v>82.51428571428572</c:v>
                </c:pt>
                <c:pt idx="32">
                  <c:v>201.84285714285713</c:v>
                </c:pt>
                <c:pt idx="33">
                  <c:v>125.88571428571429</c:v>
                </c:pt>
                <c:pt idx="34">
                  <c:v>293.68571428571431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E-4AC3-B8EC-E98BDC66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92160"/>
        <c:axId val="301896000"/>
      </c:scatterChart>
      <c:valAx>
        <c:axId val="3018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6000"/>
        <c:crosses val="autoZero"/>
        <c:crossBetween val="midCat"/>
      </c:valAx>
      <c:valAx>
        <c:axId val="301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'Camp Verde Monthly'!$A$3:$A$37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xVal>
          <c:yVal>
            <c:numRef>
              <c:f>'Camp Verde Monthly'!$O$2:$O$37</c:f>
              <c:numCache>
                <c:formatCode>General</c:formatCode>
                <c:ptCount val="36"/>
                <c:pt idx="1">
                  <c:v>61.3</c:v>
                </c:pt>
                <c:pt idx="2">
                  <c:v>65.5</c:v>
                </c:pt>
                <c:pt idx="3">
                  <c:v>77.400000000000006</c:v>
                </c:pt>
                <c:pt idx="4">
                  <c:v>111.6</c:v>
                </c:pt>
                <c:pt idx="5">
                  <c:v>70.900000000000006</c:v>
                </c:pt>
                <c:pt idx="6">
                  <c:v>66.400000000000006</c:v>
                </c:pt>
                <c:pt idx="7">
                  <c:v>89.7</c:v>
                </c:pt>
                <c:pt idx="8">
                  <c:v>72.3</c:v>
                </c:pt>
                <c:pt idx="9">
                  <c:v>48.4</c:v>
                </c:pt>
                <c:pt idx="10">
                  <c:v>77.3</c:v>
                </c:pt>
                <c:pt idx="11">
                  <c:v>74.900000000000006</c:v>
                </c:pt>
                <c:pt idx="12">
                  <c:v>62.4</c:v>
                </c:pt>
                <c:pt idx="13">
                  <c:v>60.3</c:v>
                </c:pt>
                <c:pt idx="14">
                  <c:v>56.6</c:v>
                </c:pt>
                <c:pt idx="15">
                  <c:v>53.6</c:v>
                </c:pt>
                <c:pt idx="16">
                  <c:v>38.4</c:v>
                </c:pt>
                <c:pt idx="17">
                  <c:v>89.1</c:v>
                </c:pt>
                <c:pt idx="18">
                  <c:v>50.8</c:v>
                </c:pt>
                <c:pt idx="19">
                  <c:v>47.7</c:v>
                </c:pt>
                <c:pt idx="20">
                  <c:v>58.4</c:v>
                </c:pt>
                <c:pt idx="21">
                  <c:v>52.4</c:v>
                </c:pt>
                <c:pt idx="22">
                  <c:v>66.099999999999994</c:v>
                </c:pt>
                <c:pt idx="23">
                  <c:v>74.5</c:v>
                </c:pt>
                <c:pt idx="24">
                  <c:v>37.5</c:v>
                </c:pt>
                <c:pt idx="25">
                  <c:v>38.4</c:v>
                </c:pt>
                <c:pt idx="26">
                  <c:v>41.1</c:v>
                </c:pt>
                <c:pt idx="27">
                  <c:v>71.7</c:v>
                </c:pt>
                <c:pt idx="28">
                  <c:v>47.3</c:v>
                </c:pt>
                <c:pt idx="29">
                  <c:v>50.9</c:v>
                </c:pt>
                <c:pt idx="30">
                  <c:v>47.4</c:v>
                </c:pt>
                <c:pt idx="31">
                  <c:v>45.2</c:v>
                </c:pt>
                <c:pt idx="32">
                  <c:v>43.6</c:v>
                </c:pt>
                <c:pt idx="33">
                  <c:v>50.7</c:v>
                </c:pt>
                <c:pt idx="34">
                  <c:v>43.8</c:v>
                </c:pt>
                <c:pt idx="35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4A06-A37D-6ADFDFC3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04384"/>
        <c:axId val="1277504864"/>
      </c:scatterChart>
      <c:valAx>
        <c:axId val="12775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04864"/>
        <c:crosses val="autoZero"/>
        <c:crossBetween val="midCat"/>
      </c:valAx>
      <c:valAx>
        <c:axId val="12775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6047</xdr:colOff>
      <xdr:row>10</xdr:row>
      <xdr:rowOff>25400</xdr:rowOff>
    </xdr:from>
    <xdr:to>
      <xdr:col>28</xdr:col>
      <xdr:colOff>344714</xdr:colOff>
      <xdr:row>25</xdr:row>
      <xdr:rowOff>47171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D4AAF-81EF-2FD0-4937-7CDD1020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562429</xdr:colOff>
      <xdr:row>24</xdr:row>
      <xdr:rowOff>134257</xdr:rowOff>
    </xdr:from>
    <xdr:to>
      <xdr:col>28</xdr:col>
      <xdr:colOff>296334</xdr:colOff>
      <xdr:row>38</xdr:row>
      <xdr:rowOff>204409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CA2A9-F3EA-CAE3-7A2D-4FA0A32B7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9090-26FC-430E-A507-0E26CE86ED6F}">
  <dimension ref="A1:G46"/>
  <sheetViews>
    <sheetView workbookViewId="0">
      <selection activeCell="I35" sqref="I35"/>
    </sheetView>
  </sheetViews>
  <sheetFormatPr defaultRowHeight="14.4" x14ac:dyDescent="0.3"/>
  <sheetData>
    <row r="1" spans="1:7" ht="88.2" x14ac:dyDescent="0.3">
      <c r="A1" s="16" t="s">
        <v>21</v>
      </c>
      <c r="B1" s="3"/>
      <c r="C1" s="3"/>
      <c r="D1" s="3"/>
      <c r="E1" s="3"/>
      <c r="F1" s="4"/>
    </row>
    <row r="2" spans="1:7" x14ac:dyDescent="0.3">
      <c r="A2" s="1">
        <v>1935</v>
      </c>
      <c r="B2" s="17" t="s">
        <v>41</v>
      </c>
      <c r="F2" s="5"/>
    </row>
    <row r="3" spans="1:7" x14ac:dyDescent="0.3">
      <c r="A3" s="1">
        <v>1936</v>
      </c>
      <c r="B3" s="17" t="s">
        <v>42</v>
      </c>
      <c r="F3" s="5"/>
    </row>
    <row r="4" spans="1:7" x14ac:dyDescent="0.3">
      <c r="A4" s="1">
        <v>1937</v>
      </c>
      <c r="B4" s="17" t="s">
        <v>43</v>
      </c>
      <c r="F4" s="5"/>
    </row>
    <row r="5" spans="1:7" x14ac:dyDescent="0.3">
      <c r="A5" s="1">
        <v>1938</v>
      </c>
      <c r="B5" s="17" t="s">
        <v>44</v>
      </c>
      <c r="F5" s="5"/>
    </row>
    <row r="6" spans="1:7" x14ac:dyDescent="0.3">
      <c r="A6" s="1">
        <v>1939</v>
      </c>
      <c r="B6" s="17" t="s">
        <v>45</v>
      </c>
      <c r="G6" s="5"/>
    </row>
    <row r="7" spans="1:7" x14ac:dyDescent="0.3">
      <c r="A7" s="1">
        <v>1940</v>
      </c>
      <c r="B7" s="17" t="s">
        <v>46</v>
      </c>
      <c r="G7" s="5"/>
    </row>
    <row r="8" spans="1:7" x14ac:dyDescent="0.3">
      <c r="A8" s="1">
        <v>1941</v>
      </c>
      <c r="B8" s="17" t="s">
        <v>47</v>
      </c>
      <c r="G8" s="5"/>
    </row>
    <row r="9" spans="1:7" x14ac:dyDescent="0.3">
      <c r="A9" s="1">
        <v>1942</v>
      </c>
      <c r="B9" s="17" t="s">
        <v>48</v>
      </c>
      <c r="G9" s="5"/>
    </row>
    <row r="10" spans="1:7" x14ac:dyDescent="0.3">
      <c r="A10" s="1">
        <v>1943</v>
      </c>
      <c r="B10" s="17" t="s">
        <v>49</v>
      </c>
      <c r="G10" s="5"/>
    </row>
    <row r="11" spans="1:7" x14ac:dyDescent="0.3">
      <c r="A11" s="1">
        <v>1944</v>
      </c>
      <c r="B11" s="17" t="s">
        <v>50</v>
      </c>
      <c r="G11" s="5"/>
    </row>
    <row r="12" spans="1:7" x14ac:dyDescent="0.3">
      <c r="A12" s="1">
        <v>1989</v>
      </c>
      <c r="B12" s="17" t="s">
        <v>51</v>
      </c>
      <c r="G12" s="5"/>
    </row>
    <row r="13" spans="1:7" x14ac:dyDescent="0.3">
      <c r="A13" s="1">
        <v>1990</v>
      </c>
      <c r="B13" s="17" t="s">
        <v>52</v>
      </c>
      <c r="G13" s="5"/>
    </row>
    <row r="14" spans="1:7" x14ac:dyDescent="0.3">
      <c r="A14" s="1">
        <v>1991</v>
      </c>
      <c r="B14" s="17" t="s">
        <v>53</v>
      </c>
      <c r="G14" s="5"/>
    </row>
    <row r="15" spans="1:7" x14ac:dyDescent="0.3">
      <c r="A15" s="1">
        <v>1992</v>
      </c>
      <c r="B15" s="17" t="s">
        <v>54</v>
      </c>
      <c r="G15" s="5"/>
    </row>
    <row r="16" spans="1:7" x14ac:dyDescent="0.3">
      <c r="A16" s="1">
        <v>1993</v>
      </c>
      <c r="B16" s="17" t="s">
        <v>55</v>
      </c>
      <c r="G16" s="5"/>
    </row>
    <row r="17" spans="1:7" x14ac:dyDescent="0.3">
      <c r="A17" s="1">
        <v>1994</v>
      </c>
      <c r="B17" s="17" t="s">
        <v>56</v>
      </c>
      <c r="G17" s="5"/>
    </row>
    <row r="18" spans="1:7" x14ac:dyDescent="0.3">
      <c r="A18" s="1">
        <v>1995</v>
      </c>
      <c r="B18" s="17" t="s">
        <v>57</v>
      </c>
      <c r="G18" s="5"/>
    </row>
    <row r="19" spans="1:7" x14ac:dyDescent="0.3">
      <c r="A19" s="1">
        <v>1996</v>
      </c>
      <c r="B19" s="17" t="s">
        <v>58</v>
      </c>
      <c r="G19" s="5"/>
    </row>
    <row r="20" spans="1:7" x14ac:dyDescent="0.3">
      <c r="A20" s="1">
        <v>1997</v>
      </c>
      <c r="B20" s="17" t="s">
        <v>59</v>
      </c>
      <c r="G20" s="5"/>
    </row>
    <row r="21" spans="1:7" x14ac:dyDescent="0.3">
      <c r="A21" s="1">
        <v>1998</v>
      </c>
      <c r="B21" s="17" t="s">
        <v>60</v>
      </c>
      <c r="G21" s="5"/>
    </row>
    <row r="22" spans="1:7" x14ac:dyDescent="0.3">
      <c r="A22" s="1">
        <v>1999</v>
      </c>
      <c r="B22" s="17" t="s">
        <v>61</v>
      </c>
      <c r="G22" s="5"/>
    </row>
    <row r="23" spans="1:7" x14ac:dyDescent="0.3">
      <c r="A23" s="1">
        <v>2000</v>
      </c>
      <c r="B23" s="17" t="s">
        <v>62</v>
      </c>
      <c r="G23" s="5"/>
    </row>
    <row r="24" spans="1:7" x14ac:dyDescent="0.3">
      <c r="A24" s="1">
        <v>2001</v>
      </c>
      <c r="B24" s="17" t="s">
        <v>63</v>
      </c>
      <c r="G24" s="5"/>
    </row>
    <row r="25" spans="1:7" x14ac:dyDescent="0.3">
      <c r="A25" s="1">
        <v>2002</v>
      </c>
      <c r="B25" s="17" t="s">
        <v>64</v>
      </c>
      <c r="G25" s="5"/>
    </row>
    <row r="26" spans="1:7" x14ac:dyDescent="0.3">
      <c r="A26" s="1">
        <v>2003</v>
      </c>
      <c r="B26" s="17" t="s">
        <v>65</v>
      </c>
      <c r="G26" s="5"/>
    </row>
    <row r="27" spans="1:7" x14ac:dyDescent="0.3">
      <c r="A27" s="1">
        <v>2004</v>
      </c>
      <c r="B27" s="17" t="s">
        <v>66</v>
      </c>
      <c r="G27" s="5"/>
    </row>
    <row r="28" spans="1:7" x14ac:dyDescent="0.3">
      <c r="A28" s="1">
        <v>2005</v>
      </c>
      <c r="B28" s="17" t="s">
        <v>67</v>
      </c>
      <c r="G28" s="5"/>
    </row>
    <row r="29" spans="1:7" x14ac:dyDescent="0.3">
      <c r="A29" s="1">
        <v>2006</v>
      </c>
      <c r="B29" s="17" t="s">
        <v>68</v>
      </c>
      <c r="G29" s="5"/>
    </row>
    <row r="30" spans="1:7" x14ac:dyDescent="0.3">
      <c r="A30" s="1">
        <v>2007</v>
      </c>
      <c r="B30" s="17" t="s">
        <v>69</v>
      </c>
      <c r="G30" s="5"/>
    </row>
    <row r="31" spans="1:7" x14ac:dyDescent="0.3">
      <c r="A31" s="1">
        <v>2008</v>
      </c>
      <c r="B31" s="17" t="s">
        <v>70</v>
      </c>
      <c r="G31" s="5"/>
    </row>
    <row r="32" spans="1:7" x14ac:dyDescent="0.3">
      <c r="A32" s="1">
        <v>2009</v>
      </c>
      <c r="B32" s="17" t="s">
        <v>71</v>
      </c>
      <c r="G32" s="5"/>
    </row>
    <row r="33" spans="1:7" x14ac:dyDescent="0.3">
      <c r="A33" s="1">
        <v>2010</v>
      </c>
      <c r="B33" s="17" t="s">
        <v>72</v>
      </c>
      <c r="G33" s="5"/>
    </row>
    <row r="34" spans="1:7" x14ac:dyDescent="0.3">
      <c r="A34" s="1">
        <v>2011</v>
      </c>
      <c r="B34" s="17" t="s">
        <v>73</v>
      </c>
      <c r="G34" s="5"/>
    </row>
    <row r="35" spans="1:7" x14ac:dyDescent="0.3">
      <c r="A35" s="1">
        <v>2012</v>
      </c>
      <c r="B35" s="17" t="s">
        <v>74</v>
      </c>
      <c r="G35" s="5"/>
    </row>
    <row r="36" spans="1:7" x14ac:dyDescent="0.3">
      <c r="A36" s="1">
        <v>2013</v>
      </c>
      <c r="B36" s="17" t="s">
        <v>75</v>
      </c>
      <c r="G36" s="5"/>
    </row>
    <row r="37" spans="1:7" x14ac:dyDescent="0.3">
      <c r="A37" s="1">
        <v>2014</v>
      </c>
      <c r="B37" s="17" t="s">
        <v>76</v>
      </c>
      <c r="G37" s="5"/>
    </row>
    <row r="38" spans="1:7" x14ac:dyDescent="0.3">
      <c r="A38" s="1">
        <v>2015</v>
      </c>
      <c r="B38" s="17" t="s">
        <v>77</v>
      </c>
      <c r="G38" s="5"/>
    </row>
    <row r="39" spans="1:7" x14ac:dyDescent="0.3">
      <c r="A39" s="1">
        <v>2016</v>
      </c>
      <c r="B39" s="17" t="s">
        <v>78</v>
      </c>
      <c r="G39" s="5"/>
    </row>
    <row r="40" spans="1:7" x14ac:dyDescent="0.3">
      <c r="A40" s="1">
        <v>2017</v>
      </c>
      <c r="B40" s="17" t="s">
        <v>79</v>
      </c>
      <c r="G40" s="5"/>
    </row>
    <row r="41" spans="1:7" x14ac:dyDescent="0.3">
      <c r="A41" s="1">
        <v>2018</v>
      </c>
      <c r="B41" s="17" t="s">
        <v>80</v>
      </c>
      <c r="G41" s="5"/>
    </row>
    <row r="42" spans="1:7" x14ac:dyDescent="0.3">
      <c r="A42" s="1">
        <v>2019</v>
      </c>
      <c r="B42" s="17" t="s">
        <v>81</v>
      </c>
      <c r="G42" s="5"/>
    </row>
    <row r="43" spans="1:7" x14ac:dyDescent="0.3">
      <c r="A43" s="1">
        <v>2020</v>
      </c>
      <c r="B43" s="17" t="s">
        <v>82</v>
      </c>
      <c r="G43" s="5"/>
    </row>
    <row r="44" spans="1:7" x14ac:dyDescent="0.3">
      <c r="A44" s="1">
        <v>2021</v>
      </c>
      <c r="B44" s="17" t="s">
        <v>83</v>
      </c>
      <c r="G44" s="5"/>
    </row>
    <row r="45" spans="1:7" x14ac:dyDescent="0.3">
      <c r="A45" s="1">
        <v>2022</v>
      </c>
      <c r="B45" s="17" t="s">
        <v>84</v>
      </c>
      <c r="C45" s="2"/>
      <c r="D45" s="2"/>
      <c r="E45" s="2"/>
      <c r="F45" s="2"/>
      <c r="G45" s="6"/>
    </row>
    <row r="46" spans="1:7" x14ac:dyDescent="0.3">
      <c r="A46">
        <v>2023</v>
      </c>
      <c r="B46">
        <v>892.2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2BBC-CB8D-463C-B6A2-510BA452BF04}">
  <dimension ref="A1:S40"/>
  <sheetViews>
    <sheetView tabSelected="1" zoomScale="63" workbookViewId="0">
      <selection activeCell="R3" sqref="R3"/>
    </sheetView>
  </sheetViews>
  <sheetFormatPr defaultRowHeight="14.4" x14ac:dyDescent="0.3"/>
  <cols>
    <col min="15" max="15" width="9.21875" customWidth="1"/>
    <col min="17" max="17" width="16.33203125" customWidth="1"/>
    <col min="18" max="18" width="8.109375" bestFit="1" customWidth="1"/>
    <col min="19" max="19" width="11.6640625" customWidth="1"/>
  </cols>
  <sheetData>
    <row r="1" spans="1:19" ht="25.2" x14ac:dyDescent="0.3">
      <c r="A1" s="9" t="s">
        <v>39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0" t="s">
        <v>85</v>
      </c>
      <c r="O1" s="8" t="s">
        <v>86</v>
      </c>
      <c r="P1" s="8" t="s">
        <v>87</v>
      </c>
      <c r="Q1" s="8" t="s">
        <v>88</v>
      </c>
      <c r="R1" s="8" t="s">
        <v>89</v>
      </c>
      <c r="S1" s="8" t="s">
        <v>90</v>
      </c>
    </row>
    <row r="2" spans="1:19" x14ac:dyDescent="0.3">
      <c r="A2" s="12">
        <v>1988</v>
      </c>
      <c r="B2" s="13"/>
      <c r="C2" s="13"/>
      <c r="D2" s="13"/>
      <c r="E2" s="13"/>
      <c r="F2" s="13"/>
      <c r="G2" s="13"/>
      <c r="H2" s="13"/>
      <c r="I2" s="13"/>
      <c r="J2" s="13"/>
      <c r="K2" s="13">
        <v>156.30000000000001</v>
      </c>
      <c r="L2" s="13">
        <v>176.4</v>
      </c>
      <c r="M2" s="13">
        <v>206</v>
      </c>
      <c r="N2" s="10"/>
    </row>
    <row r="3" spans="1:19" x14ac:dyDescent="0.3">
      <c r="A3" s="12">
        <v>1989</v>
      </c>
      <c r="B3" s="13">
        <v>214.1</v>
      </c>
      <c r="C3" s="13">
        <v>263</v>
      </c>
      <c r="D3" s="13">
        <v>299.39999999999998</v>
      </c>
      <c r="E3" s="13">
        <v>126.4</v>
      </c>
      <c r="F3" s="13">
        <v>87.8</v>
      </c>
      <c r="G3" s="13">
        <v>61.3</v>
      </c>
      <c r="H3" s="13">
        <v>89.2</v>
      </c>
      <c r="I3" s="13">
        <v>146.5</v>
      </c>
      <c r="J3" s="13">
        <v>83</v>
      </c>
      <c r="K3" s="13">
        <v>122.3</v>
      </c>
      <c r="L3" s="13">
        <v>174.9</v>
      </c>
      <c r="M3" s="13">
        <v>204.4</v>
      </c>
      <c r="N3" s="10">
        <f>AVERAGE(B3:M3)</f>
        <v>156.02500000000001</v>
      </c>
      <c r="O3">
        <f>MIN(B3:M3)</f>
        <v>61.3</v>
      </c>
      <c r="P3">
        <f>MAX(B3:M3)</f>
        <v>299.39999999999998</v>
      </c>
      <c r="Q3" s="18">
        <f>AVERAGE(E3:K3)</f>
        <v>102.35714285714286</v>
      </c>
      <c r="R3">
        <f>AVERAGE(L3,M3,B3,C3,D3)</f>
        <v>231.16</v>
      </c>
      <c r="S3">
        <f>AVERAGE( G3,H3,I3)</f>
        <v>99</v>
      </c>
    </row>
    <row r="4" spans="1:19" x14ac:dyDescent="0.3">
      <c r="A4" s="12">
        <v>1990</v>
      </c>
      <c r="B4" s="13">
        <v>212.4</v>
      </c>
      <c r="C4" s="13">
        <v>208.3</v>
      </c>
      <c r="D4" s="13">
        <v>318</v>
      </c>
      <c r="E4" s="13">
        <v>192.6</v>
      </c>
      <c r="F4" s="13">
        <v>98.3</v>
      </c>
      <c r="G4" s="13">
        <v>65.5</v>
      </c>
      <c r="H4" s="13">
        <v>207.5</v>
      </c>
      <c r="I4" s="13">
        <v>168.8</v>
      </c>
      <c r="J4" s="13">
        <v>241.8</v>
      </c>
      <c r="K4" s="13">
        <v>157.69999999999999</v>
      </c>
      <c r="L4" s="13">
        <v>216.9</v>
      </c>
      <c r="M4" s="13">
        <v>199</v>
      </c>
      <c r="N4" s="10">
        <f t="shared" ref="N4:N38" si="0">AVERAGE(B4:M4)</f>
        <v>190.56666666666669</v>
      </c>
      <c r="O4">
        <f t="shared" ref="O4:O37" si="1">MIN(B4:M4)</f>
        <v>65.5</v>
      </c>
      <c r="P4">
        <f t="shared" ref="P4:P37" si="2">MAX(B4:M4)</f>
        <v>318</v>
      </c>
      <c r="Q4" s="18">
        <f t="shared" ref="Q4:Q37" si="3">AVERAGE(E4:K4)</f>
        <v>161.74285714285716</v>
      </c>
      <c r="R4">
        <f t="shared" ref="R4:R37" si="4">AVERAGE(L4,M4,B4,C4,D4)</f>
        <v>230.92</v>
      </c>
      <c r="S4">
        <f t="shared" ref="S4:S40" si="5">AVERAGE( G4,H4,I4)</f>
        <v>147.26666666666668</v>
      </c>
    </row>
    <row r="5" spans="1:19" x14ac:dyDescent="0.3">
      <c r="A5" s="12">
        <v>1991</v>
      </c>
      <c r="B5" s="13">
        <v>357.1</v>
      </c>
      <c r="C5" s="13">
        <v>179.5</v>
      </c>
      <c r="D5" s="14">
        <v>1993</v>
      </c>
      <c r="E5" s="14">
        <v>1314</v>
      </c>
      <c r="F5" s="13">
        <v>89.7</v>
      </c>
      <c r="G5" s="13">
        <v>87.9</v>
      </c>
      <c r="H5" s="13">
        <v>77.400000000000006</v>
      </c>
      <c r="I5" s="13">
        <v>102.8</v>
      </c>
      <c r="J5" s="13">
        <v>118.1</v>
      </c>
      <c r="K5" s="13">
        <v>106.5</v>
      </c>
      <c r="L5" s="13">
        <v>193</v>
      </c>
      <c r="M5" s="13">
        <v>258.5</v>
      </c>
      <c r="N5" s="10">
        <f t="shared" si="0"/>
        <v>406.45833333333331</v>
      </c>
      <c r="O5">
        <f t="shared" si="1"/>
        <v>77.400000000000006</v>
      </c>
      <c r="P5">
        <f t="shared" si="2"/>
        <v>1993</v>
      </c>
      <c r="Q5" s="18">
        <f t="shared" si="3"/>
        <v>270.91428571428571</v>
      </c>
      <c r="R5">
        <f t="shared" si="4"/>
        <v>596.22</v>
      </c>
      <c r="S5">
        <f t="shared" si="5"/>
        <v>89.366666666666674</v>
      </c>
    </row>
    <row r="6" spans="1:19" x14ac:dyDescent="0.3">
      <c r="A6" s="12">
        <v>1992</v>
      </c>
      <c r="B6" s="13">
        <v>380.9</v>
      </c>
      <c r="C6" s="14">
        <v>1317</v>
      </c>
      <c r="D6" s="14">
        <v>2131</v>
      </c>
      <c r="E6" s="13">
        <v>446</v>
      </c>
      <c r="F6" s="13">
        <v>164.6</v>
      </c>
      <c r="G6" s="13">
        <v>123.2</v>
      </c>
      <c r="H6" s="13">
        <v>111.6</v>
      </c>
      <c r="I6" s="13">
        <v>615.6</v>
      </c>
      <c r="J6" s="13">
        <v>140.5</v>
      </c>
      <c r="K6" s="13">
        <v>142</v>
      </c>
      <c r="L6" s="13">
        <v>193.9</v>
      </c>
      <c r="M6" s="13">
        <v>772</v>
      </c>
      <c r="N6" s="10">
        <f t="shared" si="0"/>
        <v>544.85833333333335</v>
      </c>
      <c r="O6">
        <f t="shared" si="1"/>
        <v>111.6</v>
      </c>
      <c r="P6">
        <f t="shared" si="2"/>
        <v>2131</v>
      </c>
      <c r="Q6" s="18">
        <f t="shared" si="3"/>
        <v>249.07142857142858</v>
      </c>
      <c r="R6">
        <f t="shared" si="4"/>
        <v>958.96</v>
      </c>
      <c r="S6">
        <f t="shared" si="5"/>
        <v>283.4666666666667</v>
      </c>
    </row>
    <row r="7" spans="1:19" x14ac:dyDescent="0.3">
      <c r="A7" s="12">
        <v>1993</v>
      </c>
      <c r="B7" s="14">
        <v>7156</v>
      </c>
      <c r="C7" s="14">
        <v>6160</v>
      </c>
      <c r="D7" s="14">
        <v>1716</v>
      </c>
      <c r="E7" s="13">
        <v>398.9</v>
      </c>
      <c r="F7" s="13">
        <v>144.9</v>
      </c>
      <c r="G7" s="13">
        <v>105.2</v>
      </c>
      <c r="H7" s="13">
        <v>70.900000000000006</v>
      </c>
      <c r="I7" s="13">
        <v>147.5</v>
      </c>
      <c r="J7" s="13">
        <v>139.80000000000001</v>
      </c>
      <c r="K7" s="13">
        <v>189.5</v>
      </c>
      <c r="L7" s="13">
        <v>253.4</v>
      </c>
      <c r="M7" s="13">
        <v>244.9</v>
      </c>
      <c r="N7" s="10">
        <f t="shared" si="0"/>
        <v>1393.9166666666667</v>
      </c>
      <c r="O7">
        <f t="shared" si="1"/>
        <v>70.900000000000006</v>
      </c>
      <c r="P7">
        <f t="shared" si="2"/>
        <v>7156</v>
      </c>
      <c r="Q7" s="18">
        <f t="shared" si="3"/>
        <v>170.95714285714286</v>
      </c>
      <c r="R7">
        <f t="shared" si="4"/>
        <v>3106.06</v>
      </c>
      <c r="S7">
        <f t="shared" si="5"/>
        <v>107.86666666666667</v>
      </c>
    </row>
    <row r="8" spans="1:19" x14ac:dyDescent="0.3">
      <c r="A8" s="12">
        <v>1994</v>
      </c>
      <c r="B8" s="13">
        <v>226.5</v>
      </c>
      <c r="C8" s="13">
        <v>277.7</v>
      </c>
      <c r="D8" s="13">
        <v>473.7</v>
      </c>
      <c r="E8" s="13">
        <v>206.7</v>
      </c>
      <c r="F8" s="13">
        <v>165.6</v>
      </c>
      <c r="G8" s="13">
        <v>70.8</v>
      </c>
      <c r="H8" s="13">
        <v>66.400000000000006</v>
      </c>
      <c r="I8" s="13">
        <v>112.2</v>
      </c>
      <c r="J8" s="13">
        <v>207.7</v>
      </c>
      <c r="K8" s="13">
        <v>140.80000000000001</v>
      </c>
      <c r="L8" s="13">
        <v>192.1</v>
      </c>
      <c r="M8" s="13">
        <v>241.9</v>
      </c>
      <c r="N8" s="10">
        <f t="shared" si="0"/>
        <v>198.50833333333333</v>
      </c>
      <c r="O8">
        <f t="shared" si="1"/>
        <v>66.400000000000006</v>
      </c>
      <c r="P8">
        <f t="shared" si="2"/>
        <v>473.7</v>
      </c>
      <c r="Q8" s="18">
        <f t="shared" si="3"/>
        <v>138.6</v>
      </c>
      <c r="R8">
        <f t="shared" si="4"/>
        <v>282.38</v>
      </c>
      <c r="S8">
        <f t="shared" si="5"/>
        <v>83.133333333333326</v>
      </c>
    </row>
    <row r="9" spans="1:19" x14ac:dyDescent="0.3">
      <c r="A9" s="12">
        <v>1995</v>
      </c>
      <c r="B9" s="13">
        <v>535.1</v>
      </c>
      <c r="C9" s="14">
        <v>3528</v>
      </c>
      <c r="D9" s="14">
        <v>2756</v>
      </c>
      <c r="E9" s="13">
        <v>432.6</v>
      </c>
      <c r="F9" s="13">
        <v>168.3</v>
      </c>
      <c r="G9" s="13">
        <v>101.3</v>
      </c>
      <c r="H9" s="13">
        <v>89.7</v>
      </c>
      <c r="I9" s="13">
        <v>175.8</v>
      </c>
      <c r="J9" s="13">
        <v>246.6</v>
      </c>
      <c r="K9" s="13">
        <v>147.30000000000001</v>
      </c>
      <c r="L9" s="13">
        <v>188.5</v>
      </c>
      <c r="M9" s="13">
        <v>207.7</v>
      </c>
      <c r="N9" s="10">
        <f t="shared" si="0"/>
        <v>714.74166666666679</v>
      </c>
      <c r="O9">
        <f t="shared" si="1"/>
        <v>89.7</v>
      </c>
      <c r="P9">
        <f t="shared" si="2"/>
        <v>3528</v>
      </c>
      <c r="Q9" s="18">
        <f t="shared" si="3"/>
        <v>194.51428571428571</v>
      </c>
      <c r="R9">
        <f t="shared" si="4"/>
        <v>1443.06</v>
      </c>
      <c r="S9">
        <f t="shared" si="5"/>
        <v>122.26666666666667</v>
      </c>
    </row>
    <row r="10" spans="1:19" x14ac:dyDescent="0.3">
      <c r="A10" s="12">
        <v>1996</v>
      </c>
      <c r="B10" s="13">
        <v>214.9</v>
      </c>
      <c r="C10" s="13">
        <v>208.6</v>
      </c>
      <c r="D10" s="13">
        <v>171.4</v>
      </c>
      <c r="E10" s="13">
        <v>118.1</v>
      </c>
      <c r="F10" s="13">
        <v>86.5</v>
      </c>
      <c r="G10" s="13">
        <v>72.3</v>
      </c>
      <c r="H10" s="13">
        <v>118.4</v>
      </c>
      <c r="I10" s="13">
        <v>103.5</v>
      </c>
      <c r="J10" s="13">
        <v>337.5</v>
      </c>
      <c r="K10" s="13">
        <v>136.1</v>
      </c>
      <c r="L10" s="13">
        <v>185.2</v>
      </c>
      <c r="M10" s="13">
        <v>195.2</v>
      </c>
      <c r="N10" s="10">
        <f t="shared" si="0"/>
        <v>162.30833333333331</v>
      </c>
      <c r="O10">
        <f t="shared" si="1"/>
        <v>72.3</v>
      </c>
      <c r="P10">
        <f t="shared" si="2"/>
        <v>337.5</v>
      </c>
      <c r="Q10" s="18">
        <f t="shared" si="3"/>
        <v>138.91428571428571</v>
      </c>
      <c r="R10">
        <f t="shared" si="4"/>
        <v>195.06</v>
      </c>
      <c r="S10">
        <f t="shared" si="5"/>
        <v>98.066666666666663</v>
      </c>
    </row>
    <row r="11" spans="1:19" x14ac:dyDescent="0.3">
      <c r="A11" s="12">
        <v>1997</v>
      </c>
      <c r="B11" s="13">
        <v>442.5</v>
      </c>
      <c r="C11" s="13">
        <v>399.5</v>
      </c>
      <c r="D11" s="13">
        <v>564.9</v>
      </c>
      <c r="E11" s="13">
        <v>495.2</v>
      </c>
      <c r="F11" s="13">
        <v>99.3</v>
      </c>
      <c r="G11" s="13">
        <v>68.400000000000006</v>
      </c>
      <c r="H11" s="13">
        <v>48.4</v>
      </c>
      <c r="I11" s="13">
        <v>130.6</v>
      </c>
      <c r="J11" s="13">
        <v>276.7</v>
      </c>
      <c r="K11" s="13">
        <v>156.1</v>
      </c>
      <c r="L11" s="13">
        <v>194.3</v>
      </c>
      <c r="M11" s="13">
        <v>248.1</v>
      </c>
      <c r="N11" s="10">
        <f t="shared" si="0"/>
        <v>260.33333333333331</v>
      </c>
      <c r="O11">
        <f t="shared" si="1"/>
        <v>48.4</v>
      </c>
      <c r="P11">
        <f t="shared" si="2"/>
        <v>564.9</v>
      </c>
      <c r="Q11" s="18">
        <f t="shared" si="3"/>
        <v>182.09999999999997</v>
      </c>
      <c r="R11">
        <f t="shared" si="4"/>
        <v>369.86</v>
      </c>
      <c r="S11">
        <f t="shared" si="5"/>
        <v>82.466666666666669</v>
      </c>
    </row>
    <row r="12" spans="1:19" x14ac:dyDescent="0.3">
      <c r="A12" s="12">
        <v>1998</v>
      </c>
      <c r="B12" s="13">
        <v>280.8</v>
      </c>
      <c r="C12" s="13">
        <v>411.8</v>
      </c>
      <c r="D12" s="14">
        <v>2300</v>
      </c>
      <c r="E12" s="14">
        <v>1897</v>
      </c>
      <c r="F12" s="13">
        <v>210.7</v>
      </c>
      <c r="G12" s="13">
        <v>77.3</v>
      </c>
      <c r="H12" s="13">
        <v>130</v>
      </c>
      <c r="I12" s="13">
        <v>110.8</v>
      </c>
      <c r="J12" s="13">
        <v>155.6</v>
      </c>
      <c r="K12" s="13">
        <v>157.5</v>
      </c>
      <c r="L12" s="13">
        <v>210.6</v>
      </c>
      <c r="M12" s="13">
        <v>207.3</v>
      </c>
      <c r="N12" s="10">
        <f t="shared" si="0"/>
        <v>512.45000000000016</v>
      </c>
      <c r="O12">
        <f t="shared" si="1"/>
        <v>77.3</v>
      </c>
      <c r="P12">
        <f t="shared" si="2"/>
        <v>2300</v>
      </c>
      <c r="Q12" s="18">
        <f t="shared" si="3"/>
        <v>391.2714285714286</v>
      </c>
      <c r="R12">
        <f t="shared" si="4"/>
        <v>682.1</v>
      </c>
      <c r="S12">
        <f t="shared" si="5"/>
        <v>106.03333333333335</v>
      </c>
    </row>
    <row r="13" spans="1:19" x14ac:dyDescent="0.3">
      <c r="A13" s="12">
        <v>1999</v>
      </c>
      <c r="B13" s="13">
        <v>201</v>
      </c>
      <c r="C13" s="13">
        <v>190.2</v>
      </c>
      <c r="D13" s="13">
        <v>158.5</v>
      </c>
      <c r="E13" s="13">
        <v>337.5</v>
      </c>
      <c r="F13" s="13">
        <v>103.9</v>
      </c>
      <c r="G13" s="13">
        <v>74.900000000000006</v>
      </c>
      <c r="H13" s="13">
        <v>231.8</v>
      </c>
      <c r="I13" s="13">
        <v>114.2</v>
      </c>
      <c r="J13" s="13">
        <v>569</v>
      </c>
      <c r="K13" s="13">
        <v>156.30000000000001</v>
      </c>
      <c r="L13" s="13">
        <v>169.3</v>
      </c>
      <c r="M13" s="13">
        <v>201.4</v>
      </c>
      <c r="N13" s="10">
        <f t="shared" si="0"/>
        <v>209.00000000000003</v>
      </c>
      <c r="O13">
        <f t="shared" si="1"/>
        <v>74.900000000000006</v>
      </c>
      <c r="P13">
        <f t="shared" si="2"/>
        <v>569</v>
      </c>
      <c r="Q13" s="18">
        <f t="shared" si="3"/>
        <v>226.79999999999998</v>
      </c>
      <c r="R13">
        <f t="shared" si="4"/>
        <v>184.08</v>
      </c>
      <c r="S13">
        <f t="shared" si="5"/>
        <v>140.30000000000001</v>
      </c>
    </row>
    <row r="14" spans="1:19" x14ac:dyDescent="0.3">
      <c r="A14" s="12">
        <v>2000</v>
      </c>
      <c r="B14" s="13">
        <v>206.2</v>
      </c>
      <c r="C14" s="13">
        <v>199.3</v>
      </c>
      <c r="D14" s="13">
        <v>243</v>
      </c>
      <c r="E14" s="13">
        <v>157.6</v>
      </c>
      <c r="F14" s="13">
        <v>74.599999999999994</v>
      </c>
      <c r="G14" s="13">
        <v>72</v>
      </c>
      <c r="H14" s="13">
        <v>62.4</v>
      </c>
      <c r="I14" s="13">
        <v>167</v>
      </c>
      <c r="J14" s="13">
        <v>94.5</v>
      </c>
      <c r="K14" s="13">
        <v>236.8</v>
      </c>
      <c r="L14" s="13">
        <v>276.5</v>
      </c>
      <c r="M14" s="13">
        <v>189.3</v>
      </c>
      <c r="N14" s="10">
        <f t="shared" si="0"/>
        <v>164.93333333333331</v>
      </c>
      <c r="O14">
        <f t="shared" si="1"/>
        <v>62.4</v>
      </c>
      <c r="P14">
        <f t="shared" si="2"/>
        <v>276.5</v>
      </c>
      <c r="Q14" s="18">
        <f t="shared" si="3"/>
        <v>123.55714285714284</v>
      </c>
      <c r="R14">
        <f t="shared" si="4"/>
        <v>222.85999999999999</v>
      </c>
      <c r="S14">
        <f t="shared" si="5"/>
        <v>100.46666666666665</v>
      </c>
    </row>
    <row r="15" spans="1:19" x14ac:dyDescent="0.3">
      <c r="A15" s="12">
        <v>2001</v>
      </c>
      <c r="B15" s="13">
        <v>205.8</v>
      </c>
      <c r="C15" s="13">
        <v>370.1</v>
      </c>
      <c r="D15" s="13">
        <v>773.1</v>
      </c>
      <c r="E15" s="13">
        <v>247</v>
      </c>
      <c r="F15" s="13">
        <v>94.1</v>
      </c>
      <c r="G15" s="13">
        <v>60.3</v>
      </c>
      <c r="H15" s="13">
        <v>83.6</v>
      </c>
      <c r="I15" s="13">
        <v>175.8</v>
      </c>
      <c r="J15" s="13">
        <v>84.7</v>
      </c>
      <c r="K15" s="13">
        <v>146.4</v>
      </c>
      <c r="L15" s="13">
        <v>167.5</v>
      </c>
      <c r="M15" s="13">
        <v>190.8</v>
      </c>
      <c r="N15" s="10">
        <f t="shared" si="0"/>
        <v>216.6</v>
      </c>
      <c r="O15">
        <f t="shared" si="1"/>
        <v>60.3</v>
      </c>
      <c r="P15">
        <f t="shared" si="2"/>
        <v>773.1</v>
      </c>
      <c r="Q15" s="18">
        <f t="shared" si="3"/>
        <v>127.41428571428571</v>
      </c>
      <c r="R15">
        <f t="shared" si="4"/>
        <v>341.46000000000004</v>
      </c>
      <c r="S15">
        <f t="shared" si="5"/>
        <v>106.56666666666666</v>
      </c>
    </row>
    <row r="16" spans="1:19" x14ac:dyDescent="0.3">
      <c r="A16" s="12">
        <v>2002</v>
      </c>
      <c r="B16" s="13">
        <v>188</v>
      </c>
      <c r="C16" s="13">
        <v>164.5</v>
      </c>
      <c r="D16" s="13">
        <v>153.30000000000001</v>
      </c>
      <c r="E16" s="13">
        <v>124</v>
      </c>
      <c r="F16" s="13">
        <v>83.8</v>
      </c>
      <c r="G16" s="13">
        <v>56.6</v>
      </c>
      <c r="H16" s="13">
        <v>64.400000000000006</v>
      </c>
      <c r="I16" s="13">
        <v>59.8</v>
      </c>
      <c r="J16" s="13">
        <v>251.4</v>
      </c>
      <c r="K16" s="13">
        <v>130.4</v>
      </c>
      <c r="L16" s="13">
        <v>183.6</v>
      </c>
      <c r="M16" s="13">
        <v>206</v>
      </c>
      <c r="N16" s="10">
        <f t="shared" si="0"/>
        <v>138.81666666666666</v>
      </c>
      <c r="O16">
        <f t="shared" si="1"/>
        <v>56.6</v>
      </c>
      <c r="P16">
        <f t="shared" si="2"/>
        <v>251.4</v>
      </c>
      <c r="Q16" s="18">
        <f t="shared" si="3"/>
        <v>110.05714285714286</v>
      </c>
      <c r="R16">
        <f t="shared" si="4"/>
        <v>179.08</v>
      </c>
      <c r="S16">
        <f t="shared" si="5"/>
        <v>60.266666666666673</v>
      </c>
    </row>
    <row r="17" spans="1:19" x14ac:dyDescent="0.3">
      <c r="A17" s="12">
        <v>2003</v>
      </c>
      <c r="B17" s="13">
        <v>203</v>
      </c>
      <c r="C17" s="13">
        <v>489.3</v>
      </c>
      <c r="D17" s="14">
        <v>1424</v>
      </c>
      <c r="E17" s="13">
        <v>169.8</v>
      </c>
      <c r="F17" s="13">
        <v>106.9</v>
      </c>
      <c r="G17" s="13">
        <v>62.7</v>
      </c>
      <c r="H17" s="13">
        <v>53.6</v>
      </c>
      <c r="I17" s="13">
        <v>134.80000000000001</v>
      </c>
      <c r="J17" s="13">
        <v>177.8</v>
      </c>
      <c r="K17" s="13">
        <v>103</v>
      </c>
      <c r="L17" s="13">
        <v>176.8</v>
      </c>
      <c r="M17" s="13">
        <v>206.5</v>
      </c>
      <c r="N17" s="10">
        <f t="shared" si="0"/>
        <v>275.68333333333339</v>
      </c>
      <c r="O17">
        <f t="shared" si="1"/>
        <v>53.6</v>
      </c>
      <c r="P17">
        <f t="shared" si="2"/>
        <v>1424</v>
      </c>
      <c r="Q17" s="18">
        <f t="shared" si="3"/>
        <v>115.51428571428573</v>
      </c>
      <c r="R17">
        <f t="shared" si="4"/>
        <v>499.91999999999996</v>
      </c>
      <c r="S17">
        <f t="shared" si="5"/>
        <v>83.7</v>
      </c>
    </row>
    <row r="18" spans="1:19" x14ac:dyDescent="0.3">
      <c r="A18" s="12">
        <v>2004</v>
      </c>
      <c r="B18" s="13">
        <v>226.7</v>
      </c>
      <c r="C18" s="13">
        <v>249.2</v>
      </c>
      <c r="D18" s="13">
        <v>456.7</v>
      </c>
      <c r="E18" s="13">
        <v>150.6</v>
      </c>
      <c r="F18" s="13">
        <v>64.2</v>
      </c>
      <c r="G18" s="13">
        <v>38.4</v>
      </c>
      <c r="H18" s="13">
        <v>73.5</v>
      </c>
      <c r="I18" s="13">
        <v>117.3</v>
      </c>
      <c r="J18" s="13">
        <v>359.5</v>
      </c>
      <c r="K18" s="13">
        <v>270.8</v>
      </c>
      <c r="L18" s="13">
        <v>893.9</v>
      </c>
      <c r="M18" s="14">
        <v>1594</v>
      </c>
      <c r="N18" s="10">
        <f t="shared" si="0"/>
        <v>374.56666666666661</v>
      </c>
      <c r="O18">
        <f t="shared" si="1"/>
        <v>38.4</v>
      </c>
      <c r="P18">
        <f t="shared" si="2"/>
        <v>1594</v>
      </c>
      <c r="Q18" s="18">
        <f t="shared" si="3"/>
        <v>153.47142857142856</v>
      </c>
      <c r="R18">
        <f t="shared" si="4"/>
        <v>684.09999999999991</v>
      </c>
      <c r="S18">
        <f t="shared" si="5"/>
        <v>76.399999999999991</v>
      </c>
    </row>
    <row r="19" spans="1:19" x14ac:dyDescent="0.3">
      <c r="A19" s="12">
        <v>2005</v>
      </c>
      <c r="B19" s="14">
        <v>3825</v>
      </c>
      <c r="C19" s="14">
        <v>5428</v>
      </c>
      <c r="D19" s="13">
        <v>922</v>
      </c>
      <c r="E19" s="13">
        <v>288.7</v>
      </c>
      <c r="F19" s="13">
        <v>174.8</v>
      </c>
      <c r="G19" s="13">
        <v>95.4</v>
      </c>
      <c r="H19" s="13">
        <v>89.1</v>
      </c>
      <c r="I19" s="13">
        <v>239.7</v>
      </c>
      <c r="J19" s="13">
        <v>96</v>
      </c>
      <c r="K19" s="13">
        <v>132.69999999999999</v>
      </c>
      <c r="L19" s="13">
        <v>184.7</v>
      </c>
      <c r="M19" s="13">
        <v>200.5</v>
      </c>
      <c r="N19" s="10">
        <f t="shared" si="0"/>
        <v>973.05000000000018</v>
      </c>
      <c r="O19">
        <f t="shared" si="1"/>
        <v>89.1</v>
      </c>
      <c r="P19">
        <f t="shared" si="2"/>
        <v>5428</v>
      </c>
      <c r="Q19" s="18">
        <f t="shared" si="3"/>
        <v>159.48571428571429</v>
      </c>
      <c r="R19">
        <f t="shared" si="4"/>
        <v>2112.04</v>
      </c>
      <c r="S19">
        <f t="shared" si="5"/>
        <v>141.4</v>
      </c>
    </row>
    <row r="20" spans="1:19" x14ac:dyDescent="0.3">
      <c r="A20" s="12">
        <v>2006</v>
      </c>
      <c r="B20" s="13">
        <v>196</v>
      </c>
      <c r="C20" s="13">
        <v>184.7</v>
      </c>
      <c r="D20" s="13">
        <v>164.5</v>
      </c>
      <c r="E20" s="13">
        <v>125.5</v>
      </c>
      <c r="F20" s="13">
        <v>78.900000000000006</v>
      </c>
      <c r="G20" s="13">
        <v>50.8</v>
      </c>
      <c r="H20" s="13">
        <v>122.7</v>
      </c>
      <c r="I20" s="13">
        <v>247.1</v>
      </c>
      <c r="J20" s="13">
        <v>150.80000000000001</v>
      </c>
      <c r="K20" s="13">
        <v>146.4</v>
      </c>
      <c r="L20" s="13">
        <v>162.5</v>
      </c>
      <c r="M20" s="13">
        <v>185</v>
      </c>
      <c r="N20" s="10">
        <f t="shared" si="0"/>
        <v>151.24166666666667</v>
      </c>
      <c r="O20">
        <f t="shared" si="1"/>
        <v>50.8</v>
      </c>
      <c r="P20">
        <f t="shared" si="2"/>
        <v>247.1</v>
      </c>
      <c r="Q20" s="18">
        <f t="shared" si="3"/>
        <v>131.74285714285713</v>
      </c>
      <c r="R20">
        <f t="shared" si="4"/>
        <v>178.54000000000002</v>
      </c>
      <c r="S20">
        <f t="shared" si="5"/>
        <v>140.20000000000002</v>
      </c>
    </row>
    <row r="21" spans="1:19" x14ac:dyDescent="0.3">
      <c r="A21" s="12">
        <v>2007</v>
      </c>
      <c r="B21" s="13">
        <v>185.9</v>
      </c>
      <c r="C21" s="13">
        <v>182.4</v>
      </c>
      <c r="D21" s="13">
        <v>174.9</v>
      </c>
      <c r="E21" s="13">
        <v>126</v>
      </c>
      <c r="F21" s="13">
        <v>80</v>
      </c>
      <c r="G21" s="13">
        <v>47.7</v>
      </c>
      <c r="H21" s="13">
        <v>110.8</v>
      </c>
      <c r="I21" s="13">
        <v>194.6</v>
      </c>
      <c r="J21" s="13">
        <v>105.9</v>
      </c>
      <c r="K21" s="13">
        <v>110.5</v>
      </c>
      <c r="L21" s="13">
        <v>142.80000000000001</v>
      </c>
      <c r="M21" s="13">
        <v>683.5</v>
      </c>
      <c r="N21" s="10">
        <f t="shared" si="0"/>
        <v>178.75</v>
      </c>
      <c r="O21">
        <f t="shared" si="1"/>
        <v>47.7</v>
      </c>
      <c r="P21">
        <f t="shared" si="2"/>
        <v>683.5</v>
      </c>
      <c r="Q21" s="18">
        <f t="shared" si="3"/>
        <v>110.78571428571429</v>
      </c>
      <c r="R21">
        <f t="shared" si="4"/>
        <v>273.89999999999998</v>
      </c>
      <c r="S21">
        <f t="shared" si="5"/>
        <v>117.7</v>
      </c>
    </row>
    <row r="22" spans="1:19" x14ac:dyDescent="0.3">
      <c r="A22" s="12">
        <v>2008</v>
      </c>
      <c r="B22" s="14">
        <v>1285</v>
      </c>
      <c r="C22" s="14">
        <v>1165</v>
      </c>
      <c r="D22" s="14">
        <v>1368</v>
      </c>
      <c r="E22" s="13">
        <v>151.69999999999999</v>
      </c>
      <c r="F22" s="13">
        <v>96.7</v>
      </c>
      <c r="G22" s="13">
        <v>58.4</v>
      </c>
      <c r="H22" s="13">
        <v>97</v>
      </c>
      <c r="I22" s="13">
        <v>126.5</v>
      </c>
      <c r="J22" s="13">
        <v>111.5</v>
      </c>
      <c r="K22" s="13">
        <v>98.4</v>
      </c>
      <c r="L22" s="13">
        <v>146.19999999999999</v>
      </c>
      <c r="M22" s="13">
        <v>258.3</v>
      </c>
      <c r="N22" s="10">
        <f t="shared" si="0"/>
        <v>413.55833333333322</v>
      </c>
      <c r="O22">
        <f t="shared" si="1"/>
        <v>58.4</v>
      </c>
      <c r="P22">
        <f t="shared" si="2"/>
        <v>1368</v>
      </c>
      <c r="Q22" s="18">
        <f t="shared" si="3"/>
        <v>105.74285714285713</v>
      </c>
      <c r="R22">
        <f t="shared" si="4"/>
        <v>844.5</v>
      </c>
      <c r="S22">
        <f t="shared" si="5"/>
        <v>93.966666666666654</v>
      </c>
    </row>
    <row r="23" spans="1:19" x14ac:dyDescent="0.3">
      <c r="A23" s="12">
        <v>2009</v>
      </c>
      <c r="B23" s="13">
        <v>524.1</v>
      </c>
      <c r="C23" s="13">
        <v>744.9</v>
      </c>
      <c r="D23" s="13">
        <v>332.4</v>
      </c>
      <c r="E23" s="13">
        <v>110.1</v>
      </c>
      <c r="F23" s="13">
        <v>107.4</v>
      </c>
      <c r="G23" s="13">
        <v>73.8</v>
      </c>
      <c r="H23" s="13">
        <v>61.7</v>
      </c>
      <c r="I23" s="13">
        <v>52.4</v>
      </c>
      <c r="J23" s="13">
        <v>122.3</v>
      </c>
      <c r="K23" s="13">
        <v>103</v>
      </c>
      <c r="L23" s="13">
        <v>143.1</v>
      </c>
      <c r="M23" s="13">
        <v>187.2</v>
      </c>
      <c r="N23" s="10">
        <f t="shared" si="0"/>
        <v>213.53333333333333</v>
      </c>
      <c r="O23">
        <f t="shared" si="1"/>
        <v>52.4</v>
      </c>
      <c r="P23">
        <f t="shared" si="2"/>
        <v>744.9</v>
      </c>
      <c r="Q23" s="18">
        <f t="shared" si="3"/>
        <v>90.1</v>
      </c>
      <c r="R23">
        <f t="shared" si="4"/>
        <v>386.34</v>
      </c>
      <c r="S23">
        <f t="shared" si="5"/>
        <v>62.633333333333333</v>
      </c>
    </row>
    <row r="24" spans="1:19" x14ac:dyDescent="0.3">
      <c r="A24" s="12">
        <v>2010</v>
      </c>
      <c r="B24" s="13">
        <v>826.4</v>
      </c>
      <c r="C24" s="13">
        <v>859.2</v>
      </c>
      <c r="D24" s="14">
        <v>2162</v>
      </c>
      <c r="E24" s="13">
        <v>741.3</v>
      </c>
      <c r="F24" s="13">
        <v>116.1</v>
      </c>
      <c r="G24" s="13">
        <v>66.099999999999994</v>
      </c>
      <c r="H24" s="13">
        <v>102.1</v>
      </c>
      <c r="I24" s="13">
        <v>343.3</v>
      </c>
      <c r="J24" s="13">
        <v>82.3</v>
      </c>
      <c r="K24" s="13">
        <v>248.9</v>
      </c>
      <c r="L24" s="13">
        <v>162.9</v>
      </c>
      <c r="M24" s="13">
        <v>452.8</v>
      </c>
      <c r="N24" s="10">
        <f t="shared" si="0"/>
        <v>513.61666666666667</v>
      </c>
      <c r="O24">
        <f t="shared" si="1"/>
        <v>66.099999999999994</v>
      </c>
      <c r="P24">
        <f t="shared" si="2"/>
        <v>2162</v>
      </c>
      <c r="Q24" s="18">
        <f t="shared" si="3"/>
        <v>242.87142857142857</v>
      </c>
      <c r="R24">
        <f t="shared" si="4"/>
        <v>892.66000000000008</v>
      </c>
      <c r="S24">
        <f t="shared" si="5"/>
        <v>170.5</v>
      </c>
    </row>
    <row r="25" spans="1:19" x14ac:dyDescent="0.3">
      <c r="A25" s="12">
        <v>2011</v>
      </c>
      <c r="B25" s="13">
        <v>327</v>
      </c>
      <c r="C25" s="13">
        <v>342.3</v>
      </c>
      <c r="D25" s="13">
        <v>679.6</v>
      </c>
      <c r="E25" s="13">
        <v>166.2</v>
      </c>
      <c r="F25" s="13">
        <v>96.3</v>
      </c>
      <c r="G25" s="13">
        <v>74.5</v>
      </c>
      <c r="H25" s="13">
        <v>80.8</v>
      </c>
      <c r="I25" s="13">
        <v>83.2</v>
      </c>
      <c r="J25" s="13">
        <v>107.6</v>
      </c>
      <c r="K25" s="13">
        <v>122.1</v>
      </c>
      <c r="L25" s="13">
        <v>195.2</v>
      </c>
      <c r="M25" s="13">
        <v>235.4</v>
      </c>
      <c r="N25" s="10">
        <f t="shared" si="0"/>
        <v>209.18333333333331</v>
      </c>
      <c r="O25">
        <f t="shared" si="1"/>
        <v>74.5</v>
      </c>
      <c r="P25">
        <f t="shared" si="2"/>
        <v>679.6</v>
      </c>
      <c r="Q25" s="18">
        <f t="shared" si="3"/>
        <v>104.38571428571429</v>
      </c>
      <c r="R25">
        <f t="shared" si="4"/>
        <v>355.9</v>
      </c>
      <c r="S25">
        <f t="shared" si="5"/>
        <v>79.5</v>
      </c>
    </row>
    <row r="26" spans="1:19" x14ac:dyDescent="0.3">
      <c r="A26" s="12">
        <v>2012</v>
      </c>
      <c r="B26" s="13">
        <v>224</v>
      </c>
      <c r="C26" s="13">
        <v>212.3</v>
      </c>
      <c r="D26" s="13">
        <v>329.4</v>
      </c>
      <c r="E26" s="13">
        <v>127.6</v>
      </c>
      <c r="F26" s="13">
        <v>75.599999999999994</v>
      </c>
      <c r="G26" s="13">
        <v>37.5</v>
      </c>
      <c r="H26" s="13">
        <v>99.3</v>
      </c>
      <c r="I26" s="13">
        <v>221.4</v>
      </c>
      <c r="J26" s="13">
        <v>122.6</v>
      </c>
      <c r="K26" s="13">
        <v>107.2</v>
      </c>
      <c r="L26" s="13">
        <v>149.69999999999999</v>
      </c>
      <c r="M26" s="13">
        <v>197.5</v>
      </c>
      <c r="N26" s="10">
        <f t="shared" si="0"/>
        <v>158.67500000000001</v>
      </c>
      <c r="O26">
        <f t="shared" si="1"/>
        <v>37.5</v>
      </c>
      <c r="P26">
        <f t="shared" si="2"/>
        <v>329.4</v>
      </c>
      <c r="Q26" s="18">
        <f t="shared" si="3"/>
        <v>113.02857142857144</v>
      </c>
      <c r="R26">
        <f t="shared" si="4"/>
        <v>222.58</v>
      </c>
      <c r="S26">
        <f t="shared" si="5"/>
        <v>119.40000000000002</v>
      </c>
    </row>
    <row r="27" spans="1:19" x14ac:dyDescent="0.3">
      <c r="A27" s="12">
        <v>2013</v>
      </c>
      <c r="B27" s="13">
        <v>803</v>
      </c>
      <c r="C27" s="13">
        <v>294</v>
      </c>
      <c r="D27" s="13">
        <v>481.8</v>
      </c>
      <c r="E27" s="13">
        <v>104.6</v>
      </c>
      <c r="F27" s="13">
        <v>75.2</v>
      </c>
      <c r="G27" s="13">
        <v>38.4</v>
      </c>
      <c r="H27" s="13">
        <v>118.2</v>
      </c>
      <c r="I27" s="13">
        <v>148</v>
      </c>
      <c r="J27" s="13">
        <v>337.5</v>
      </c>
      <c r="K27" s="13">
        <v>140.19999999999999</v>
      </c>
      <c r="L27" s="13">
        <v>197.1</v>
      </c>
      <c r="M27" s="13">
        <v>224.2</v>
      </c>
      <c r="N27" s="10">
        <f t="shared" si="0"/>
        <v>246.84999999999994</v>
      </c>
      <c r="O27">
        <f t="shared" si="1"/>
        <v>38.4</v>
      </c>
      <c r="P27">
        <f t="shared" si="2"/>
        <v>803</v>
      </c>
      <c r="Q27" s="18">
        <f t="shared" si="3"/>
        <v>137.44285714285715</v>
      </c>
      <c r="R27">
        <f t="shared" si="4"/>
        <v>400.02</v>
      </c>
      <c r="S27">
        <f t="shared" si="5"/>
        <v>101.53333333333335</v>
      </c>
    </row>
    <row r="28" spans="1:19" x14ac:dyDescent="0.3">
      <c r="A28" s="12">
        <v>2014</v>
      </c>
      <c r="B28" s="13">
        <v>220.3</v>
      </c>
      <c r="C28" s="13">
        <v>209.5</v>
      </c>
      <c r="D28" s="13">
        <v>366.2</v>
      </c>
      <c r="E28" s="13">
        <v>108</v>
      </c>
      <c r="F28" s="13">
        <v>71.599999999999994</v>
      </c>
      <c r="G28" s="13">
        <v>41.1</v>
      </c>
      <c r="H28" s="13">
        <v>73.599999999999994</v>
      </c>
      <c r="I28" s="13">
        <v>267.7</v>
      </c>
      <c r="J28" s="13">
        <v>154.6</v>
      </c>
      <c r="K28" s="13">
        <v>124.8</v>
      </c>
      <c r="L28" s="13">
        <v>152.9</v>
      </c>
      <c r="M28" s="13">
        <v>221.2</v>
      </c>
      <c r="N28" s="10">
        <f t="shared" si="0"/>
        <v>167.625</v>
      </c>
      <c r="O28">
        <f t="shared" si="1"/>
        <v>41.1</v>
      </c>
      <c r="P28">
        <f t="shared" si="2"/>
        <v>366.2</v>
      </c>
      <c r="Q28" s="18">
        <f t="shared" si="3"/>
        <v>120.2</v>
      </c>
      <c r="R28">
        <f t="shared" si="4"/>
        <v>234.02000000000004</v>
      </c>
      <c r="S28">
        <f t="shared" si="5"/>
        <v>127.46666666666665</v>
      </c>
    </row>
    <row r="29" spans="1:19" x14ac:dyDescent="0.3">
      <c r="A29" s="12">
        <v>2015</v>
      </c>
      <c r="B29" s="13">
        <v>303.5</v>
      </c>
      <c r="C29" s="13">
        <v>429.5</v>
      </c>
      <c r="D29" s="14">
        <v>1418</v>
      </c>
      <c r="E29" s="13">
        <v>98.7</v>
      </c>
      <c r="F29" s="13">
        <v>121.5</v>
      </c>
      <c r="G29" s="13">
        <v>71.7</v>
      </c>
      <c r="H29" s="13">
        <v>98.5</v>
      </c>
      <c r="I29" s="13">
        <v>81.599999999999994</v>
      </c>
      <c r="J29" s="13">
        <v>125.1</v>
      </c>
      <c r="K29" s="13">
        <v>138.80000000000001</v>
      </c>
      <c r="L29" s="13">
        <v>210.5</v>
      </c>
      <c r="M29" s="13">
        <v>200</v>
      </c>
      <c r="N29" s="10">
        <f t="shared" si="0"/>
        <v>274.7833333333333</v>
      </c>
      <c r="O29">
        <f t="shared" si="1"/>
        <v>71.7</v>
      </c>
      <c r="P29">
        <f t="shared" si="2"/>
        <v>1418</v>
      </c>
      <c r="Q29" s="18">
        <f t="shared" si="3"/>
        <v>105.12857142857145</v>
      </c>
      <c r="R29">
        <f t="shared" si="4"/>
        <v>512.29999999999995</v>
      </c>
      <c r="S29">
        <f t="shared" si="5"/>
        <v>83.933333333333323</v>
      </c>
    </row>
    <row r="30" spans="1:19" x14ac:dyDescent="0.3">
      <c r="A30" s="12">
        <v>2016</v>
      </c>
      <c r="B30" s="13">
        <v>302</v>
      </c>
      <c r="C30" s="13">
        <v>582.4</v>
      </c>
      <c r="D30" s="13">
        <v>157.30000000000001</v>
      </c>
      <c r="E30" s="13">
        <v>106.4</v>
      </c>
      <c r="F30" s="13">
        <v>94.3</v>
      </c>
      <c r="G30" s="13">
        <v>47.3</v>
      </c>
      <c r="H30" s="13">
        <v>69.5</v>
      </c>
      <c r="I30" s="13">
        <v>174.5</v>
      </c>
      <c r="J30" s="13">
        <v>120</v>
      </c>
      <c r="K30" s="13">
        <v>112.8</v>
      </c>
      <c r="L30" s="13">
        <v>145.1</v>
      </c>
      <c r="M30" s="13">
        <v>742.9</v>
      </c>
      <c r="N30" s="10">
        <f t="shared" si="0"/>
        <v>221.20833333333334</v>
      </c>
      <c r="O30">
        <f t="shared" si="1"/>
        <v>47.3</v>
      </c>
      <c r="P30">
        <f t="shared" si="2"/>
        <v>742.9</v>
      </c>
      <c r="Q30" s="18">
        <f t="shared" si="3"/>
        <v>103.54285714285713</v>
      </c>
      <c r="R30">
        <f t="shared" si="4"/>
        <v>385.94</v>
      </c>
      <c r="S30">
        <f t="shared" si="5"/>
        <v>97.100000000000009</v>
      </c>
    </row>
    <row r="31" spans="1:19" x14ac:dyDescent="0.3">
      <c r="A31" s="12">
        <v>2017</v>
      </c>
      <c r="B31" s="14">
        <v>1300</v>
      </c>
      <c r="C31" s="14">
        <v>1840</v>
      </c>
      <c r="D31" s="14">
        <v>1164</v>
      </c>
      <c r="E31" s="13">
        <v>129.80000000000001</v>
      </c>
      <c r="F31" s="13">
        <v>88.3</v>
      </c>
      <c r="G31" s="13">
        <v>50.9</v>
      </c>
      <c r="H31" s="13">
        <v>124.2</v>
      </c>
      <c r="I31" s="13">
        <v>214.2</v>
      </c>
      <c r="J31" s="13">
        <v>94.7</v>
      </c>
      <c r="K31" s="13">
        <v>101.4</v>
      </c>
      <c r="L31" s="13">
        <v>148.6</v>
      </c>
      <c r="M31" s="13">
        <v>183.2</v>
      </c>
      <c r="N31" s="10">
        <f t="shared" si="0"/>
        <v>453.27499999999992</v>
      </c>
      <c r="O31">
        <f t="shared" si="1"/>
        <v>50.9</v>
      </c>
      <c r="P31">
        <f t="shared" si="2"/>
        <v>1840</v>
      </c>
      <c r="Q31" s="18">
        <f t="shared" si="3"/>
        <v>114.78571428571429</v>
      </c>
      <c r="R31">
        <f t="shared" si="4"/>
        <v>927.16000000000008</v>
      </c>
      <c r="S31">
        <f t="shared" si="5"/>
        <v>129.76666666666665</v>
      </c>
    </row>
    <row r="32" spans="1:19" x14ac:dyDescent="0.3">
      <c r="A32" s="12">
        <v>2018</v>
      </c>
      <c r="B32" s="13">
        <v>197.3</v>
      </c>
      <c r="C32" s="13">
        <v>172.6</v>
      </c>
      <c r="D32" s="13">
        <v>170</v>
      </c>
      <c r="E32" s="13">
        <v>91.8</v>
      </c>
      <c r="F32" s="13">
        <v>67.099999999999994</v>
      </c>
      <c r="G32" s="13">
        <v>47.4</v>
      </c>
      <c r="H32" s="13">
        <v>134.30000000000001</v>
      </c>
      <c r="I32" s="13">
        <v>174.6</v>
      </c>
      <c r="J32" s="13">
        <v>168.7</v>
      </c>
      <c r="K32" s="13">
        <v>256.89999999999998</v>
      </c>
      <c r="L32" s="13">
        <v>158.9</v>
      </c>
      <c r="M32" s="13">
        <v>175.5</v>
      </c>
      <c r="N32" s="10">
        <f t="shared" si="0"/>
        <v>151.25833333333333</v>
      </c>
      <c r="O32">
        <f t="shared" si="1"/>
        <v>47.4</v>
      </c>
      <c r="P32">
        <f t="shared" si="2"/>
        <v>256.89999999999998</v>
      </c>
      <c r="Q32" s="18">
        <f t="shared" si="3"/>
        <v>134.4</v>
      </c>
      <c r="R32">
        <f t="shared" si="4"/>
        <v>174.86</v>
      </c>
      <c r="S32">
        <f t="shared" si="5"/>
        <v>118.76666666666667</v>
      </c>
    </row>
    <row r="33" spans="1:19" x14ac:dyDescent="0.3">
      <c r="A33" s="12">
        <v>2019</v>
      </c>
      <c r="B33" s="13">
        <v>440.7</v>
      </c>
      <c r="C33" s="14">
        <v>2130</v>
      </c>
      <c r="D33" s="14">
        <v>2234</v>
      </c>
      <c r="E33" s="13">
        <v>129.80000000000001</v>
      </c>
      <c r="F33" s="13">
        <v>107.6</v>
      </c>
      <c r="G33" s="13">
        <v>65.5</v>
      </c>
      <c r="H33" s="13">
        <v>45.2</v>
      </c>
      <c r="I33" s="13">
        <v>64</v>
      </c>
      <c r="J33" s="13">
        <v>73</v>
      </c>
      <c r="K33" s="13">
        <v>87.7</v>
      </c>
      <c r="L33" s="13">
        <v>187.8</v>
      </c>
      <c r="M33" s="13">
        <v>935.8</v>
      </c>
      <c r="N33" s="10">
        <f t="shared" si="0"/>
        <v>541.75833333333333</v>
      </c>
      <c r="O33">
        <f t="shared" si="1"/>
        <v>45.2</v>
      </c>
      <c r="P33">
        <f t="shared" si="2"/>
        <v>2234</v>
      </c>
      <c r="Q33" s="18">
        <f t="shared" si="3"/>
        <v>81.828571428571422</v>
      </c>
      <c r="R33">
        <f t="shared" si="4"/>
        <v>1185.6600000000001</v>
      </c>
      <c r="S33">
        <f t="shared" si="5"/>
        <v>58.233333333333327</v>
      </c>
    </row>
    <row r="34" spans="1:19" x14ac:dyDescent="0.3">
      <c r="A34" s="12">
        <v>2020</v>
      </c>
      <c r="B34" s="13">
        <v>391.3</v>
      </c>
      <c r="C34" s="13">
        <v>326.2</v>
      </c>
      <c r="D34" s="14">
        <v>2079</v>
      </c>
      <c r="E34" s="13">
        <v>219.2</v>
      </c>
      <c r="F34" s="13">
        <v>79.5</v>
      </c>
      <c r="G34" s="13">
        <v>47.5</v>
      </c>
      <c r="H34" s="13">
        <v>52.5</v>
      </c>
      <c r="I34" s="13">
        <v>43.6</v>
      </c>
      <c r="J34" s="13">
        <v>55.5</v>
      </c>
      <c r="K34" s="13">
        <v>79.8</v>
      </c>
      <c r="L34" s="13">
        <v>144.1</v>
      </c>
      <c r="M34" s="13">
        <v>173.5</v>
      </c>
      <c r="N34" s="10">
        <f t="shared" si="0"/>
        <v>307.64166666666665</v>
      </c>
      <c r="O34">
        <f t="shared" si="1"/>
        <v>43.6</v>
      </c>
      <c r="P34">
        <f t="shared" si="2"/>
        <v>2079</v>
      </c>
      <c r="Q34" s="18">
        <f t="shared" si="3"/>
        <v>82.51428571428572</v>
      </c>
      <c r="R34">
        <f t="shared" si="4"/>
        <v>622.82000000000005</v>
      </c>
      <c r="S34">
        <f t="shared" si="5"/>
        <v>47.866666666666667</v>
      </c>
    </row>
    <row r="35" spans="1:19" x14ac:dyDescent="0.3">
      <c r="A35" s="12">
        <v>2021</v>
      </c>
      <c r="B35" s="13">
        <v>200.8</v>
      </c>
      <c r="C35" s="13">
        <v>189.8</v>
      </c>
      <c r="D35" s="13">
        <v>207.3</v>
      </c>
      <c r="E35" s="13">
        <v>115</v>
      </c>
      <c r="F35" s="13">
        <v>71.400000000000006</v>
      </c>
      <c r="G35" s="13">
        <v>50.7</v>
      </c>
      <c r="H35" s="13">
        <v>520.5</v>
      </c>
      <c r="I35" s="13">
        <v>400.2</v>
      </c>
      <c r="J35" s="13">
        <v>112</v>
      </c>
      <c r="K35" s="13">
        <v>143.1</v>
      </c>
      <c r="L35" s="13">
        <v>133.9</v>
      </c>
      <c r="M35" s="13">
        <v>354.1</v>
      </c>
      <c r="N35" s="10">
        <f t="shared" si="0"/>
        <v>208.23333333333332</v>
      </c>
      <c r="O35">
        <f t="shared" si="1"/>
        <v>50.7</v>
      </c>
      <c r="P35">
        <f t="shared" si="2"/>
        <v>520.5</v>
      </c>
      <c r="Q35" s="18">
        <f t="shared" si="3"/>
        <v>201.84285714285713</v>
      </c>
      <c r="R35">
        <f t="shared" si="4"/>
        <v>217.17999999999998</v>
      </c>
      <c r="S35">
        <f t="shared" si="5"/>
        <v>323.8</v>
      </c>
    </row>
    <row r="36" spans="1:19" x14ac:dyDescent="0.3">
      <c r="A36" s="12">
        <v>2022</v>
      </c>
      <c r="B36" s="13">
        <v>299.8</v>
      </c>
      <c r="C36" s="13">
        <v>180</v>
      </c>
      <c r="D36" s="13">
        <v>327.60000000000002</v>
      </c>
      <c r="E36" s="13">
        <v>147.30000000000001</v>
      </c>
      <c r="F36" s="13">
        <v>60.1</v>
      </c>
      <c r="G36" s="13">
        <v>43.8</v>
      </c>
      <c r="H36" s="13">
        <v>86.1</v>
      </c>
      <c r="I36" s="13">
        <v>235.7</v>
      </c>
      <c r="J36" s="13">
        <v>119.1</v>
      </c>
      <c r="K36" s="13">
        <v>189.1</v>
      </c>
      <c r="L36" s="13">
        <v>163.69999999999999</v>
      </c>
      <c r="M36" s="13">
        <v>258.10000000000002</v>
      </c>
      <c r="N36" s="10">
        <f t="shared" si="0"/>
        <v>175.86666666666667</v>
      </c>
      <c r="O36">
        <f t="shared" si="1"/>
        <v>43.8</v>
      </c>
      <c r="P36">
        <f t="shared" si="2"/>
        <v>327.60000000000002</v>
      </c>
      <c r="Q36" s="18">
        <f t="shared" si="3"/>
        <v>125.88571428571429</v>
      </c>
      <c r="R36">
        <f t="shared" si="4"/>
        <v>245.84</v>
      </c>
      <c r="S36">
        <f t="shared" si="5"/>
        <v>121.86666666666666</v>
      </c>
    </row>
    <row r="37" spans="1:19" x14ac:dyDescent="0.3">
      <c r="A37" s="12">
        <v>2023</v>
      </c>
      <c r="B37" s="14">
        <v>1215</v>
      </c>
      <c r="C37" s="13">
        <v>724.3</v>
      </c>
      <c r="D37" s="14">
        <v>6117</v>
      </c>
      <c r="E37" s="14">
        <v>1519</v>
      </c>
      <c r="F37" s="13">
        <v>128.9</v>
      </c>
      <c r="G37" s="13">
        <v>70.599999999999994</v>
      </c>
      <c r="H37" s="13">
        <v>44.7</v>
      </c>
      <c r="I37" s="13">
        <v>100.3</v>
      </c>
      <c r="J37" s="13">
        <v>103.8</v>
      </c>
      <c r="K37" s="13">
        <v>88.5</v>
      </c>
      <c r="L37" s="13"/>
      <c r="M37" s="13"/>
      <c r="N37" s="10">
        <f t="shared" si="0"/>
        <v>1011.2099999999998</v>
      </c>
      <c r="O37">
        <f t="shared" si="1"/>
        <v>44.7</v>
      </c>
      <c r="P37">
        <f t="shared" si="2"/>
        <v>6117</v>
      </c>
      <c r="Q37" s="18">
        <f t="shared" si="3"/>
        <v>293.68571428571431</v>
      </c>
      <c r="R37">
        <f t="shared" si="4"/>
        <v>2685.4333333333334</v>
      </c>
      <c r="S37">
        <f t="shared" si="5"/>
        <v>71.86666666666666</v>
      </c>
    </row>
    <row r="38" spans="1:19" ht="25.2" x14ac:dyDescent="0.3">
      <c r="A38" s="7" t="s">
        <v>16</v>
      </c>
      <c r="B38" s="21">
        <v>695</v>
      </c>
      <c r="C38" s="21">
        <v>880</v>
      </c>
      <c r="D38" s="24">
        <v>1050</v>
      </c>
      <c r="E38" s="21">
        <v>326</v>
      </c>
      <c r="F38" s="21">
        <v>104</v>
      </c>
      <c r="G38" s="21">
        <v>65</v>
      </c>
      <c r="H38" s="21">
        <v>106</v>
      </c>
      <c r="I38" s="21">
        <v>171</v>
      </c>
      <c r="J38" s="21">
        <v>167</v>
      </c>
      <c r="K38" s="21">
        <v>144</v>
      </c>
      <c r="L38" s="21">
        <v>199</v>
      </c>
      <c r="M38" s="21">
        <v>327</v>
      </c>
      <c r="N38" s="10">
        <f t="shared" si="0"/>
        <v>352.83333333333331</v>
      </c>
      <c r="Q38" s="18"/>
    </row>
    <row r="39" spans="1:19" ht="25.2" x14ac:dyDescent="0.3">
      <c r="A39" s="8" t="s">
        <v>17</v>
      </c>
      <c r="B39" s="22"/>
      <c r="C39" s="22"/>
      <c r="D39" s="25"/>
      <c r="E39" s="22"/>
      <c r="F39" s="22"/>
      <c r="G39" s="22"/>
      <c r="H39" s="22"/>
      <c r="I39" s="22"/>
      <c r="J39" s="22"/>
      <c r="K39" s="22"/>
      <c r="L39" s="22"/>
      <c r="M39" s="22"/>
      <c r="N39" s="10"/>
      <c r="Q39" s="18"/>
      <c r="S39" t="e">
        <f t="shared" si="5"/>
        <v>#DIV/0!</v>
      </c>
    </row>
    <row r="40" spans="1:19" ht="25.2" x14ac:dyDescent="0.3">
      <c r="A40" s="9" t="s">
        <v>18</v>
      </c>
      <c r="B40" s="23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  <c r="N40" s="10"/>
      <c r="Q40" s="18"/>
      <c r="S40" t="e">
        <f t="shared" si="5"/>
        <v>#DIV/0!</v>
      </c>
    </row>
  </sheetData>
  <mergeCells count="12">
    <mergeCell ref="B38:B40"/>
    <mergeCell ref="C38:C40"/>
    <mergeCell ref="D38:D40"/>
    <mergeCell ref="E38:E40"/>
    <mergeCell ref="F38:F40"/>
    <mergeCell ref="M38:M40"/>
    <mergeCell ref="G38:G40"/>
    <mergeCell ref="H38:H40"/>
    <mergeCell ref="I38:I40"/>
    <mergeCell ref="J38:J40"/>
    <mergeCell ref="K38:K40"/>
    <mergeCell ref="L38:L40"/>
  </mergeCells>
  <pageMargins left="0.7" right="0.7" top="0.75" bottom="0.75" header="0.3" footer="0.3"/>
  <ignoredErrors>
    <ignoredError sqref="N3:O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CC-A0FE-4181-BC22-86CCC5897D7E}">
  <dimension ref="A1:S28"/>
  <sheetViews>
    <sheetView workbookViewId="0">
      <selection activeCell="G10" sqref="G10"/>
    </sheetView>
  </sheetViews>
  <sheetFormatPr defaultRowHeight="14.4" x14ac:dyDescent="0.3"/>
  <cols>
    <col min="17" max="17" width="17.5546875" customWidth="1"/>
    <col min="18" max="18" width="10.88671875" customWidth="1"/>
    <col min="19" max="19" width="12.21875" customWidth="1"/>
  </cols>
  <sheetData>
    <row r="1" spans="1:19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9" x14ac:dyDescent="0.3">
      <c r="A2" s="30" t="s">
        <v>14</v>
      </c>
      <c r="B2" s="33" t="s">
        <v>15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0" t="s">
        <v>20</v>
      </c>
    </row>
    <row r="3" spans="1:19" x14ac:dyDescent="0.3">
      <c r="A3" s="31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10"/>
    </row>
    <row r="4" spans="1:19" x14ac:dyDescent="0.3">
      <c r="A4" s="31"/>
      <c r="B4" s="39" t="s">
        <v>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10"/>
    </row>
    <row r="5" spans="1:19" ht="25.2" x14ac:dyDescent="0.3">
      <c r="A5" s="32"/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0"/>
      <c r="O5" s="8" t="s">
        <v>86</v>
      </c>
      <c r="P5" s="8" t="s">
        <v>87</v>
      </c>
      <c r="Q5" s="8" t="s">
        <v>91</v>
      </c>
      <c r="R5" s="8" t="s">
        <v>89</v>
      </c>
      <c r="S5" s="8" t="s">
        <v>90</v>
      </c>
    </row>
    <row r="6" spans="1:19" x14ac:dyDescent="0.3">
      <c r="A6" s="12">
        <v>2005</v>
      </c>
      <c r="B6" s="13"/>
      <c r="C6" s="13"/>
      <c r="D6" s="13"/>
      <c r="E6" s="13"/>
      <c r="F6" s="13"/>
      <c r="G6" s="13"/>
      <c r="H6" s="13"/>
      <c r="I6" s="13"/>
      <c r="J6" s="13"/>
      <c r="K6" s="13">
        <v>176.4</v>
      </c>
      <c r="L6" s="13">
        <v>221.7</v>
      </c>
      <c r="M6" s="13"/>
      <c r="N6" s="15">
        <f t="shared" ref="N6:N7" si="0">AVERAGE(B6:M6)</f>
        <v>199.05</v>
      </c>
      <c r="O6" s="19">
        <f>MIN(B6:M6)</f>
        <v>176.4</v>
      </c>
      <c r="P6" s="19">
        <f>MAX(B6:M6)</f>
        <v>221.7</v>
      </c>
      <c r="Q6" s="20">
        <f>AVERAGE(E6:K6)</f>
        <v>176.4</v>
      </c>
      <c r="R6" s="19">
        <f>AVERAGE(L6,M6,B6,C6,D6)</f>
        <v>221.7</v>
      </c>
      <c r="S6" s="19" t="e">
        <f>AVERAGE( G6,H6,I6)</f>
        <v>#DIV/0!</v>
      </c>
    </row>
    <row r="7" spans="1:19" x14ac:dyDescent="0.3">
      <c r="A7" s="12">
        <v>2006</v>
      </c>
      <c r="B7" s="13"/>
      <c r="C7" s="13">
        <v>240.9</v>
      </c>
      <c r="D7" s="13">
        <v>238.9</v>
      </c>
      <c r="E7" s="13">
        <v>176.9</v>
      </c>
      <c r="F7" s="13">
        <v>118.3</v>
      </c>
      <c r="G7" s="13">
        <v>79.2</v>
      </c>
      <c r="H7" s="13">
        <v>147.69999999999999</v>
      </c>
      <c r="I7" s="13">
        <v>378.8</v>
      </c>
      <c r="J7" s="13"/>
      <c r="K7" s="13">
        <v>207.1</v>
      </c>
      <c r="L7" s="13">
        <v>225.1</v>
      </c>
      <c r="M7" s="13">
        <v>242.4</v>
      </c>
      <c r="N7" s="15">
        <f t="shared" si="0"/>
        <v>205.52999999999997</v>
      </c>
      <c r="O7" s="19">
        <f t="shared" ref="O7:O26" si="1">MIN(B7:M7)</f>
        <v>79.2</v>
      </c>
      <c r="P7" s="19">
        <f t="shared" ref="P7:P26" si="2">MAX(B7:M7)</f>
        <v>378.8</v>
      </c>
      <c r="Q7" s="20">
        <f t="shared" ref="Q7:Q26" si="3">AVERAGE(E7:K7)</f>
        <v>184.66666666666663</v>
      </c>
      <c r="R7" s="19">
        <f t="shared" ref="R7:R26" si="4">AVERAGE(L7,M7,B7,C7,D7)</f>
        <v>236.82499999999999</v>
      </c>
      <c r="S7" s="19">
        <f t="shared" ref="S7:S26" si="5">AVERAGE( G7,H7,I7)</f>
        <v>201.9</v>
      </c>
    </row>
    <row r="8" spans="1:19" x14ac:dyDescent="0.3">
      <c r="A8" s="12">
        <v>2007</v>
      </c>
      <c r="B8" s="13">
        <v>266</v>
      </c>
      <c r="C8" s="13">
        <v>278.39999999999998</v>
      </c>
      <c r="D8" s="13">
        <v>215.3</v>
      </c>
      <c r="E8" s="13">
        <v>174.7</v>
      </c>
      <c r="F8" s="13">
        <v>117.3</v>
      </c>
      <c r="G8" s="13">
        <v>77.5</v>
      </c>
      <c r="H8" s="13">
        <v>162.19999999999999</v>
      </c>
      <c r="I8" s="13">
        <v>393</v>
      </c>
      <c r="J8" s="13">
        <v>155.4</v>
      </c>
      <c r="K8" s="13">
        <v>138.6</v>
      </c>
      <c r="L8" s="13">
        <v>188.6</v>
      </c>
      <c r="M8" s="14">
        <v>2097</v>
      </c>
      <c r="N8" s="10">
        <f>AVERAGE(B8:M8)</f>
        <v>355.33333333333331</v>
      </c>
      <c r="O8">
        <f t="shared" si="1"/>
        <v>77.5</v>
      </c>
      <c r="P8">
        <f t="shared" si="2"/>
        <v>2097</v>
      </c>
      <c r="Q8" s="18">
        <f t="shared" si="3"/>
        <v>174.1</v>
      </c>
      <c r="R8">
        <f t="shared" si="4"/>
        <v>609.06000000000006</v>
      </c>
      <c r="S8">
        <f t="shared" si="5"/>
        <v>210.9</v>
      </c>
    </row>
    <row r="9" spans="1:19" x14ac:dyDescent="0.3">
      <c r="A9" s="12">
        <v>2008</v>
      </c>
      <c r="B9" s="14">
        <v>3285</v>
      </c>
      <c r="C9" s="14">
        <v>1862</v>
      </c>
      <c r="D9" s="14">
        <v>1830</v>
      </c>
      <c r="E9" s="13">
        <v>240.6</v>
      </c>
      <c r="F9" s="13">
        <v>151.5</v>
      </c>
      <c r="G9" s="13">
        <v>89.6</v>
      </c>
      <c r="H9" s="13">
        <v>120.9</v>
      </c>
      <c r="I9" s="13">
        <v>207.5</v>
      </c>
      <c r="J9" s="13">
        <v>164</v>
      </c>
      <c r="K9" s="13">
        <v>140.30000000000001</v>
      </c>
      <c r="L9" s="13">
        <v>216.8</v>
      </c>
      <c r="M9" s="13">
        <v>686.5</v>
      </c>
      <c r="N9" s="10">
        <f t="shared" ref="N9:N26" si="6">AVERAGE(B9:M9)</f>
        <v>749.55833333333339</v>
      </c>
      <c r="O9">
        <f t="shared" si="1"/>
        <v>89.6</v>
      </c>
      <c r="P9">
        <f t="shared" si="2"/>
        <v>3285</v>
      </c>
      <c r="Q9" s="18">
        <f t="shared" si="3"/>
        <v>159.20000000000002</v>
      </c>
      <c r="R9">
        <f t="shared" si="4"/>
        <v>1576.06</v>
      </c>
      <c r="S9">
        <f t="shared" si="5"/>
        <v>139.33333333333334</v>
      </c>
    </row>
    <row r="10" spans="1:19" x14ac:dyDescent="0.3">
      <c r="A10" s="12">
        <v>2009</v>
      </c>
      <c r="B10" s="13">
        <v>650.9</v>
      </c>
      <c r="C10" s="14">
        <v>1162</v>
      </c>
      <c r="D10" s="13">
        <v>499.4</v>
      </c>
      <c r="E10" s="13">
        <v>197.2</v>
      </c>
      <c r="F10" s="13">
        <v>159.80000000000001</v>
      </c>
      <c r="G10" s="13">
        <v>116.3</v>
      </c>
      <c r="H10" s="13">
        <v>99.2</v>
      </c>
      <c r="I10" s="13">
        <v>84.9</v>
      </c>
      <c r="J10" s="13">
        <v>156.6</v>
      </c>
      <c r="K10" s="13">
        <v>137.4</v>
      </c>
      <c r="L10" s="13">
        <v>189.1</v>
      </c>
      <c r="M10" s="13">
        <v>254.8</v>
      </c>
      <c r="N10" s="10">
        <f t="shared" si="6"/>
        <v>308.9666666666667</v>
      </c>
      <c r="O10">
        <f t="shared" si="1"/>
        <v>84.9</v>
      </c>
      <c r="P10">
        <f t="shared" si="2"/>
        <v>1162</v>
      </c>
      <c r="Q10" s="18">
        <f t="shared" si="3"/>
        <v>135.91428571428571</v>
      </c>
      <c r="R10">
        <f t="shared" si="4"/>
        <v>551.24</v>
      </c>
      <c r="S10">
        <f t="shared" si="5"/>
        <v>100.13333333333333</v>
      </c>
    </row>
    <row r="11" spans="1:19" x14ac:dyDescent="0.3">
      <c r="A11" s="12">
        <v>2010</v>
      </c>
      <c r="B11" s="14">
        <v>2571</v>
      </c>
      <c r="C11" s="14">
        <v>1414</v>
      </c>
      <c r="D11" s="14">
        <v>3185</v>
      </c>
      <c r="E11" s="14">
        <v>1111</v>
      </c>
      <c r="F11" s="13">
        <v>177.8</v>
      </c>
      <c r="G11" s="13">
        <v>103.4</v>
      </c>
      <c r="H11" s="13">
        <v>148.1</v>
      </c>
      <c r="I11" s="13">
        <v>393.1</v>
      </c>
      <c r="J11" s="13">
        <v>122.3</v>
      </c>
      <c r="K11" s="13">
        <v>289.7</v>
      </c>
      <c r="L11" s="13">
        <v>201.5</v>
      </c>
      <c r="M11" s="13">
        <v>546.5</v>
      </c>
      <c r="N11" s="10">
        <f t="shared" si="6"/>
        <v>855.2833333333333</v>
      </c>
      <c r="O11">
        <f t="shared" si="1"/>
        <v>103.4</v>
      </c>
      <c r="P11">
        <f t="shared" si="2"/>
        <v>3185</v>
      </c>
      <c r="Q11" s="18">
        <f t="shared" si="3"/>
        <v>335.05714285714288</v>
      </c>
      <c r="R11">
        <f t="shared" si="4"/>
        <v>1583.6</v>
      </c>
      <c r="S11">
        <f t="shared" si="5"/>
        <v>214.86666666666667</v>
      </c>
    </row>
    <row r="12" spans="1:19" x14ac:dyDescent="0.3">
      <c r="A12" s="12">
        <v>2011</v>
      </c>
      <c r="B12" s="13">
        <v>430.4</v>
      </c>
      <c r="C12" s="13">
        <v>453.9</v>
      </c>
      <c r="D12" s="13">
        <v>799.4</v>
      </c>
      <c r="E12" s="13">
        <v>241.8</v>
      </c>
      <c r="F12" s="13">
        <v>160</v>
      </c>
      <c r="G12" s="13">
        <v>111.3</v>
      </c>
      <c r="H12" s="13">
        <v>120.2</v>
      </c>
      <c r="I12" s="13">
        <v>122.8</v>
      </c>
      <c r="J12" s="13">
        <v>144.80000000000001</v>
      </c>
      <c r="K12" s="13">
        <v>161.1</v>
      </c>
      <c r="L12" s="13">
        <v>242.1</v>
      </c>
      <c r="M12" s="13">
        <v>348.8</v>
      </c>
      <c r="N12" s="10">
        <f t="shared" si="6"/>
        <v>278.05</v>
      </c>
      <c r="O12">
        <f t="shared" si="1"/>
        <v>111.3</v>
      </c>
      <c r="P12">
        <f t="shared" si="2"/>
        <v>799.4</v>
      </c>
      <c r="Q12" s="18">
        <f t="shared" si="3"/>
        <v>151.71428571428572</v>
      </c>
      <c r="R12">
        <f t="shared" si="4"/>
        <v>454.91999999999996</v>
      </c>
      <c r="S12">
        <f t="shared" si="5"/>
        <v>118.10000000000001</v>
      </c>
    </row>
    <row r="13" spans="1:19" x14ac:dyDescent="0.3">
      <c r="A13" s="12">
        <v>2012</v>
      </c>
      <c r="B13" s="13">
        <v>252</v>
      </c>
      <c r="C13" s="13">
        <v>236.3</v>
      </c>
      <c r="D13" s="13">
        <v>373.7</v>
      </c>
      <c r="E13" s="13">
        <v>187.7</v>
      </c>
      <c r="F13" s="13">
        <v>112.3</v>
      </c>
      <c r="G13" s="13">
        <v>72</v>
      </c>
      <c r="H13" s="13">
        <v>133.5</v>
      </c>
      <c r="I13" s="13">
        <v>293.10000000000002</v>
      </c>
      <c r="J13" s="13">
        <v>192</v>
      </c>
      <c r="K13" s="13">
        <v>157.1</v>
      </c>
      <c r="L13" s="13">
        <v>203.4</v>
      </c>
      <c r="M13" s="13">
        <v>269</v>
      </c>
      <c r="N13" s="10">
        <f t="shared" si="6"/>
        <v>206.84166666666667</v>
      </c>
      <c r="O13">
        <f t="shared" si="1"/>
        <v>72</v>
      </c>
      <c r="P13">
        <f t="shared" si="2"/>
        <v>373.7</v>
      </c>
      <c r="Q13" s="18">
        <f t="shared" si="3"/>
        <v>163.95714285714286</v>
      </c>
      <c r="R13">
        <f t="shared" si="4"/>
        <v>266.88</v>
      </c>
      <c r="S13">
        <f t="shared" si="5"/>
        <v>166.20000000000002</v>
      </c>
    </row>
    <row r="14" spans="1:19" x14ac:dyDescent="0.3">
      <c r="A14" s="12">
        <v>2013</v>
      </c>
      <c r="B14" s="14">
        <v>1229</v>
      </c>
      <c r="C14" s="13">
        <v>467.6</v>
      </c>
      <c r="D14" s="13">
        <v>949.1</v>
      </c>
      <c r="E14" s="13">
        <v>180.3</v>
      </c>
      <c r="F14" s="13">
        <v>126.1</v>
      </c>
      <c r="G14" s="13">
        <v>83.8</v>
      </c>
      <c r="H14" s="13">
        <v>201.7</v>
      </c>
      <c r="I14" s="13">
        <v>203.9</v>
      </c>
      <c r="J14" s="13">
        <v>445.5</v>
      </c>
      <c r="K14" s="13">
        <v>197</v>
      </c>
      <c r="L14" s="13">
        <v>250.3</v>
      </c>
      <c r="M14" s="13">
        <v>287.39999999999998</v>
      </c>
      <c r="N14" s="10">
        <f t="shared" si="6"/>
        <v>385.14166666666665</v>
      </c>
      <c r="O14">
        <f t="shared" si="1"/>
        <v>83.8</v>
      </c>
      <c r="P14">
        <f t="shared" si="2"/>
        <v>1229</v>
      </c>
      <c r="Q14" s="18">
        <f t="shared" si="3"/>
        <v>205.47142857142856</v>
      </c>
      <c r="R14">
        <f t="shared" si="4"/>
        <v>636.68000000000006</v>
      </c>
      <c r="S14">
        <f t="shared" si="5"/>
        <v>163.13333333333333</v>
      </c>
    </row>
    <row r="15" spans="1:19" x14ac:dyDescent="0.3">
      <c r="A15" s="12">
        <v>2014</v>
      </c>
      <c r="B15" s="13">
        <v>253.3</v>
      </c>
      <c r="C15" s="13">
        <v>233.2</v>
      </c>
      <c r="D15" s="13">
        <v>427.2</v>
      </c>
      <c r="E15" s="13">
        <v>147.19999999999999</v>
      </c>
      <c r="F15" s="13">
        <v>111.5</v>
      </c>
      <c r="G15" s="13">
        <v>71.2</v>
      </c>
      <c r="H15" s="13">
        <v>112.7</v>
      </c>
      <c r="I15" s="13">
        <v>400</v>
      </c>
      <c r="J15" s="13">
        <v>210.4</v>
      </c>
      <c r="K15" s="13">
        <v>174.8</v>
      </c>
      <c r="L15" s="13">
        <v>191.8</v>
      </c>
      <c r="M15" s="13">
        <v>260.89999999999998</v>
      </c>
      <c r="N15" s="10">
        <f t="shared" si="6"/>
        <v>216.18333333333339</v>
      </c>
      <c r="O15">
        <f t="shared" si="1"/>
        <v>71.2</v>
      </c>
      <c r="P15">
        <f t="shared" si="2"/>
        <v>427.2</v>
      </c>
      <c r="Q15" s="18">
        <f t="shared" si="3"/>
        <v>175.4</v>
      </c>
      <c r="R15">
        <f t="shared" si="4"/>
        <v>273.28000000000003</v>
      </c>
      <c r="S15">
        <f t="shared" si="5"/>
        <v>194.63333333333333</v>
      </c>
    </row>
    <row r="16" spans="1:19" x14ac:dyDescent="0.3">
      <c r="A16" s="12">
        <v>2015</v>
      </c>
      <c r="B16" s="13">
        <v>363.3</v>
      </c>
      <c r="C16" s="13">
        <v>432.3</v>
      </c>
      <c r="D16" s="14">
        <v>1529</v>
      </c>
      <c r="E16" s="13">
        <v>159.9</v>
      </c>
      <c r="F16" s="13">
        <v>159.19999999999999</v>
      </c>
      <c r="G16" s="13">
        <v>122.6</v>
      </c>
      <c r="H16" s="13">
        <v>154.6</v>
      </c>
      <c r="I16" s="13">
        <v>119.6</v>
      </c>
      <c r="J16" s="13">
        <v>169.4</v>
      </c>
      <c r="K16" s="13">
        <v>206.6</v>
      </c>
      <c r="L16" s="13">
        <v>277</v>
      </c>
      <c r="M16" s="13">
        <v>261.39999999999998</v>
      </c>
      <c r="N16" s="10">
        <f t="shared" si="6"/>
        <v>329.57499999999999</v>
      </c>
      <c r="O16">
        <f t="shared" si="1"/>
        <v>119.6</v>
      </c>
      <c r="P16">
        <f t="shared" si="2"/>
        <v>1529</v>
      </c>
      <c r="Q16" s="18">
        <f t="shared" si="3"/>
        <v>155.98571428571429</v>
      </c>
      <c r="R16">
        <f t="shared" si="4"/>
        <v>572.6</v>
      </c>
      <c r="S16">
        <f t="shared" si="5"/>
        <v>132.26666666666665</v>
      </c>
    </row>
    <row r="17" spans="1:19" x14ac:dyDescent="0.3">
      <c r="A17" s="12">
        <v>2016</v>
      </c>
      <c r="B17" s="13">
        <v>556.29999999999995</v>
      </c>
      <c r="C17" s="13">
        <v>568.6</v>
      </c>
      <c r="D17" s="13">
        <v>211.1</v>
      </c>
      <c r="E17" s="13">
        <v>155.1</v>
      </c>
      <c r="F17" s="13">
        <v>134.30000000000001</v>
      </c>
      <c r="G17" s="13">
        <v>77.5</v>
      </c>
      <c r="H17" s="13">
        <v>114.3</v>
      </c>
      <c r="I17" s="13">
        <v>250.9</v>
      </c>
      <c r="J17" s="13">
        <v>161</v>
      </c>
      <c r="K17" s="13">
        <v>156.69999999999999</v>
      </c>
      <c r="L17" s="13">
        <v>191.7</v>
      </c>
      <c r="M17" s="13">
        <v>689</v>
      </c>
      <c r="N17" s="10">
        <f t="shared" si="6"/>
        <v>272.20833333333331</v>
      </c>
      <c r="O17">
        <f t="shared" si="1"/>
        <v>77.5</v>
      </c>
      <c r="P17">
        <f t="shared" si="2"/>
        <v>689</v>
      </c>
      <c r="Q17" s="18">
        <f t="shared" si="3"/>
        <v>149.97142857142856</v>
      </c>
      <c r="R17">
        <f t="shared" si="4"/>
        <v>443.34</v>
      </c>
      <c r="S17">
        <f t="shared" si="5"/>
        <v>147.56666666666669</v>
      </c>
    </row>
    <row r="18" spans="1:19" x14ac:dyDescent="0.3">
      <c r="A18" s="12">
        <v>2017</v>
      </c>
      <c r="B18" s="14">
        <v>1947</v>
      </c>
      <c r="C18" s="14">
        <v>2455</v>
      </c>
      <c r="D18" s="14">
        <v>1440</v>
      </c>
      <c r="E18" s="13">
        <v>190.4</v>
      </c>
      <c r="F18" s="13">
        <v>134.30000000000001</v>
      </c>
      <c r="G18" s="13">
        <v>79.8</v>
      </c>
      <c r="H18" s="13">
        <v>175.9</v>
      </c>
      <c r="I18" s="13">
        <v>258.2</v>
      </c>
      <c r="J18" s="13">
        <v>147</v>
      </c>
      <c r="K18" s="13">
        <v>151.19999999999999</v>
      </c>
      <c r="L18" s="13">
        <v>202.6</v>
      </c>
      <c r="M18" s="13">
        <v>226.5</v>
      </c>
      <c r="N18" s="10">
        <f t="shared" si="6"/>
        <v>617.32499999999993</v>
      </c>
      <c r="O18">
        <f t="shared" si="1"/>
        <v>79.8</v>
      </c>
      <c r="P18">
        <f t="shared" si="2"/>
        <v>2455</v>
      </c>
      <c r="Q18" s="18">
        <f t="shared" si="3"/>
        <v>162.40000000000003</v>
      </c>
      <c r="R18">
        <f t="shared" si="4"/>
        <v>1254.22</v>
      </c>
      <c r="S18">
        <f t="shared" si="5"/>
        <v>171.29999999999998</v>
      </c>
    </row>
    <row r="19" spans="1:19" x14ac:dyDescent="0.3">
      <c r="A19" s="12">
        <v>2018</v>
      </c>
      <c r="B19" s="13">
        <v>231.7</v>
      </c>
      <c r="C19" s="13">
        <v>213.1</v>
      </c>
      <c r="D19" s="13">
        <v>211.2</v>
      </c>
      <c r="E19" s="13">
        <v>134.19999999999999</v>
      </c>
      <c r="F19" s="13">
        <v>96.4</v>
      </c>
      <c r="G19" s="13">
        <v>70.099999999999994</v>
      </c>
      <c r="H19" s="13">
        <v>167</v>
      </c>
      <c r="I19" s="13">
        <v>259.89999999999998</v>
      </c>
      <c r="J19" s="13">
        <v>126.1</v>
      </c>
      <c r="K19" s="13">
        <v>351</v>
      </c>
      <c r="L19" s="13">
        <v>204</v>
      </c>
      <c r="M19" s="13">
        <v>223.3</v>
      </c>
      <c r="N19" s="10">
        <f t="shared" si="6"/>
        <v>190.66666666666666</v>
      </c>
      <c r="O19">
        <f t="shared" si="1"/>
        <v>70.099999999999994</v>
      </c>
      <c r="P19">
        <f t="shared" si="2"/>
        <v>351</v>
      </c>
      <c r="Q19" s="18">
        <f t="shared" si="3"/>
        <v>172.09999999999997</v>
      </c>
      <c r="R19">
        <f t="shared" si="4"/>
        <v>216.66</v>
      </c>
      <c r="S19">
        <f t="shared" si="5"/>
        <v>165.66666666666666</v>
      </c>
    </row>
    <row r="20" spans="1:19" x14ac:dyDescent="0.3">
      <c r="A20" s="12">
        <v>2019</v>
      </c>
      <c r="B20" s="13">
        <v>469.6</v>
      </c>
      <c r="C20" s="14">
        <v>3208</v>
      </c>
      <c r="D20" s="14">
        <v>2935</v>
      </c>
      <c r="E20" s="13">
        <v>246.2</v>
      </c>
      <c r="F20" s="13">
        <v>163.80000000000001</v>
      </c>
      <c r="G20" s="13">
        <v>100.2</v>
      </c>
      <c r="H20" s="13">
        <v>66.599999999999994</v>
      </c>
      <c r="I20" s="13">
        <v>90.8</v>
      </c>
      <c r="J20" s="13">
        <v>139.1</v>
      </c>
      <c r="K20" s="13">
        <v>141.9</v>
      </c>
      <c r="L20" s="13">
        <v>462</v>
      </c>
      <c r="M20" s="14">
        <v>1376</v>
      </c>
      <c r="N20" s="10">
        <f t="shared" si="6"/>
        <v>783.26666666666677</v>
      </c>
      <c r="O20">
        <f t="shared" si="1"/>
        <v>66.599999999999994</v>
      </c>
      <c r="P20">
        <f t="shared" si="2"/>
        <v>3208</v>
      </c>
      <c r="Q20" s="18">
        <f t="shared" si="3"/>
        <v>135.51428571428571</v>
      </c>
      <c r="R20">
        <f t="shared" si="4"/>
        <v>1690.1200000000001</v>
      </c>
      <c r="S20">
        <f t="shared" si="5"/>
        <v>85.866666666666674</v>
      </c>
    </row>
    <row r="21" spans="1:19" x14ac:dyDescent="0.3">
      <c r="A21" s="12">
        <v>2020</v>
      </c>
      <c r="B21" s="13">
        <v>493</v>
      </c>
      <c r="C21" s="13">
        <v>393.6</v>
      </c>
      <c r="D21" s="14">
        <v>2593</v>
      </c>
      <c r="E21" s="13">
        <v>304.3</v>
      </c>
      <c r="F21" s="13">
        <v>134.9</v>
      </c>
      <c r="G21" s="13">
        <v>80.900000000000006</v>
      </c>
      <c r="H21" s="13">
        <v>74.5</v>
      </c>
      <c r="I21" s="13">
        <v>72.8</v>
      </c>
      <c r="J21" s="13">
        <v>90.1</v>
      </c>
      <c r="K21" s="13">
        <v>107.8</v>
      </c>
      <c r="L21" s="13">
        <v>180.5</v>
      </c>
      <c r="M21" s="13">
        <v>211.8</v>
      </c>
      <c r="N21" s="10">
        <f t="shared" si="6"/>
        <v>394.76666666666671</v>
      </c>
      <c r="O21">
        <f t="shared" si="1"/>
        <v>72.8</v>
      </c>
      <c r="P21">
        <f t="shared" si="2"/>
        <v>2593</v>
      </c>
      <c r="Q21" s="18">
        <f t="shared" si="3"/>
        <v>123.61428571428571</v>
      </c>
      <c r="R21">
        <f t="shared" si="4"/>
        <v>774.38</v>
      </c>
      <c r="S21">
        <f t="shared" si="5"/>
        <v>76.066666666666663</v>
      </c>
    </row>
    <row r="22" spans="1:19" x14ac:dyDescent="0.3">
      <c r="A22" s="12">
        <v>2021</v>
      </c>
      <c r="B22" s="13">
        <v>242.9</v>
      </c>
      <c r="C22" s="13">
        <v>233.9</v>
      </c>
      <c r="D22" s="13">
        <v>238.2</v>
      </c>
      <c r="E22" s="13">
        <v>144.80000000000001</v>
      </c>
      <c r="F22" s="13">
        <v>92.7</v>
      </c>
      <c r="G22" s="13">
        <v>61.8</v>
      </c>
      <c r="H22" s="13">
        <v>587.1</v>
      </c>
      <c r="I22" s="13">
        <v>532.6</v>
      </c>
      <c r="J22" s="13">
        <v>201.8</v>
      </c>
      <c r="K22" s="13">
        <v>194.8</v>
      </c>
      <c r="L22" s="13">
        <v>187.4</v>
      </c>
      <c r="M22" s="13">
        <v>403.2</v>
      </c>
      <c r="N22" s="10">
        <f t="shared" si="6"/>
        <v>260.10000000000002</v>
      </c>
      <c r="O22">
        <f t="shared" si="1"/>
        <v>61.8</v>
      </c>
      <c r="P22">
        <f t="shared" si="2"/>
        <v>587.1</v>
      </c>
      <c r="Q22" s="18">
        <f t="shared" si="3"/>
        <v>259.37142857142857</v>
      </c>
      <c r="R22">
        <f t="shared" si="4"/>
        <v>261.12</v>
      </c>
      <c r="S22">
        <f t="shared" si="5"/>
        <v>393.83333333333331</v>
      </c>
    </row>
    <row r="23" spans="1:19" x14ac:dyDescent="0.3">
      <c r="A23" s="12">
        <v>2022</v>
      </c>
      <c r="B23" s="13">
        <v>405.2</v>
      </c>
      <c r="C23" s="13">
        <v>222.8</v>
      </c>
      <c r="D23" s="13">
        <v>327.3</v>
      </c>
      <c r="E23" s="13">
        <v>203.9</v>
      </c>
      <c r="F23" s="13">
        <v>107.8</v>
      </c>
      <c r="G23" s="13">
        <v>82.8</v>
      </c>
      <c r="H23" s="13">
        <v>136.4</v>
      </c>
      <c r="I23" s="13">
        <v>317.3</v>
      </c>
      <c r="J23" s="13">
        <v>190.9</v>
      </c>
      <c r="K23" s="13">
        <v>231.5</v>
      </c>
      <c r="L23" s="13">
        <v>236.8</v>
      </c>
      <c r="M23" s="13">
        <v>294.8</v>
      </c>
      <c r="N23" s="10">
        <f t="shared" si="6"/>
        <v>229.79166666666671</v>
      </c>
      <c r="O23">
        <f t="shared" si="1"/>
        <v>82.8</v>
      </c>
      <c r="P23">
        <f t="shared" si="2"/>
        <v>405.2</v>
      </c>
      <c r="Q23" s="18">
        <f t="shared" si="3"/>
        <v>181.51428571428573</v>
      </c>
      <c r="R23">
        <f t="shared" si="4"/>
        <v>297.38</v>
      </c>
      <c r="S23">
        <f t="shared" si="5"/>
        <v>178.83333333333334</v>
      </c>
    </row>
    <row r="24" spans="1:19" x14ac:dyDescent="0.3">
      <c r="A24" s="12">
        <v>2023</v>
      </c>
      <c r="B24" s="14">
        <v>1824</v>
      </c>
      <c r="C24" s="13">
        <v>886.1</v>
      </c>
      <c r="D24" s="14">
        <v>8669</v>
      </c>
      <c r="E24" s="14">
        <v>1679</v>
      </c>
      <c r="F24" s="13">
        <v>235.1</v>
      </c>
      <c r="G24" s="13">
        <v>129</v>
      </c>
      <c r="H24" s="13">
        <v>71.099999999999994</v>
      </c>
      <c r="I24" s="13">
        <v>122.2</v>
      </c>
      <c r="J24" s="13">
        <v>126</v>
      </c>
      <c r="K24" s="13">
        <v>120.8</v>
      </c>
      <c r="L24" s="13">
        <v>190.1</v>
      </c>
      <c r="M24" s="13">
        <v>244.1</v>
      </c>
      <c r="N24" s="10">
        <f t="shared" si="6"/>
        <v>1191.3750000000002</v>
      </c>
      <c r="O24">
        <f t="shared" si="1"/>
        <v>71.099999999999994</v>
      </c>
      <c r="P24">
        <f t="shared" si="2"/>
        <v>8669</v>
      </c>
      <c r="Q24" s="18">
        <f t="shared" si="3"/>
        <v>354.74285714285713</v>
      </c>
      <c r="R24">
        <f t="shared" si="4"/>
        <v>2362.66</v>
      </c>
      <c r="S24">
        <f t="shared" si="5"/>
        <v>107.43333333333334</v>
      </c>
    </row>
    <row r="25" spans="1:19" x14ac:dyDescent="0.3">
      <c r="A25" s="12">
        <v>2024</v>
      </c>
      <c r="B25" s="13">
        <v>251.5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>
        <f t="shared" si="6"/>
        <v>251.5</v>
      </c>
      <c r="O25" s="19">
        <f t="shared" si="1"/>
        <v>251.5</v>
      </c>
      <c r="P25" s="19">
        <f t="shared" si="2"/>
        <v>251.5</v>
      </c>
      <c r="Q25" s="20" t="e">
        <f>AVERAGE(E25:K25)</f>
        <v>#DIV/0!</v>
      </c>
      <c r="R25" s="19">
        <f t="shared" si="4"/>
        <v>251.5</v>
      </c>
      <c r="S25" s="19" t="e">
        <f t="shared" si="5"/>
        <v>#DIV/0!</v>
      </c>
    </row>
    <row r="26" spans="1:19" ht="25.2" x14ac:dyDescent="0.3">
      <c r="A26" s="7" t="s">
        <v>16</v>
      </c>
      <c r="B26" s="21">
        <v>873</v>
      </c>
      <c r="C26" s="21">
        <v>831</v>
      </c>
      <c r="D26" s="24">
        <v>1480</v>
      </c>
      <c r="E26" s="21">
        <v>326</v>
      </c>
      <c r="F26" s="21">
        <v>139</v>
      </c>
      <c r="G26" s="21">
        <v>89</v>
      </c>
      <c r="H26" s="21">
        <v>155</v>
      </c>
      <c r="I26" s="21">
        <v>250</v>
      </c>
      <c r="J26" s="21">
        <v>173</v>
      </c>
      <c r="K26" s="21">
        <v>181</v>
      </c>
      <c r="L26" s="21">
        <v>224</v>
      </c>
      <c r="M26" s="21">
        <v>496</v>
      </c>
      <c r="N26" s="10">
        <f t="shared" si="6"/>
        <v>434.75</v>
      </c>
      <c r="O26">
        <f t="shared" si="1"/>
        <v>89</v>
      </c>
      <c r="P26">
        <f t="shared" si="2"/>
        <v>1480</v>
      </c>
      <c r="Q26" s="18">
        <f t="shared" si="3"/>
        <v>187.57142857142858</v>
      </c>
      <c r="R26">
        <f t="shared" si="4"/>
        <v>780.8</v>
      </c>
      <c r="S26">
        <f t="shared" si="5"/>
        <v>164.66666666666666</v>
      </c>
    </row>
    <row r="27" spans="1:19" ht="25.2" x14ac:dyDescent="0.3">
      <c r="A27" s="8" t="s">
        <v>17</v>
      </c>
      <c r="B27" s="22"/>
      <c r="C27" s="22"/>
      <c r="D27" s="25"/>
      <c r="E27" s="22"/>
      <c r="F27" s="22"/>
      <c r="G27" s="22"/>
      <c r="H27" s="22"/>
      <c r="I27" s="22"/>
      <c r="J27" s="22"/>
      <c r="K27" s="22"/>
      <c r="L27" s="22"/>
      <c r="M27" s="22"/>
      <c r="N27" s="10"/>
      <c r="Q27" s="18"/>
    </row>
    <row r="28" spans="1:19" ht="25.2" x14ac:dyDescent="0.3">
      <c r="A28" s="9" t="s">
        <v>18</v>
      </c>
      <c r="B28" s="23"/>
      <c r="C28" s="23"/>
      <c r="D28" s="26"/>
      <c r="E28" s="23"/>
      <c r="F28" s="23"/>
      <c r="G28" s="23"/>
      <c r="H28" s="23"/>
      <c r="I28" s="23"/>
      <c r="J28" s="23"/>
      <c r="K28" s="23"/>
      <c r="L28" s="23"/>
      <c r="M28" s="23"/>
      <c r="N28" s="10"/>
      <c r="Q28" s="18"/>
    </row>
  </sheetData>
  <mergeCells count="17">
    <mergeCell ref="B26:B28"/>
    <mergeCell ref="C26:C28"/>
    <mergeCell ref="D26:D28"/>
    <mergeCell ref="E26:E28"/>
    <mergeCell ref="F26:F28"/>
    <mergeCell ref="A1:N1"/>
    <mergeCell ref="A2:A5"/>
    <mergeCell ref="B2:M2"/>
    <mergeCell ref="B3:M3"/>
    <mergeCell ref="B4:M4"/>
    <mergeCell ref="M26:M28"/>
    <mergeCell ref="G26:G28"/>
    <mergeCell ref="H26:H28"/>
    <mergeCell ref="I26:I28"/>
    <mergeCell ref="J26:J28"/>
    <mergeCell ref="K26:K28"/>
    <mergeCell ref="L26:L28"/>
  </mergeCells>
  <pageMargins left="0.7" right="0.7" top="0.75" bottom="0.75" header="0.3" footer="0.3"/>
  <ignoredErrors>
    <ignoredError sqref="N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AF1E-D0C9-4356-BB7B-CFA2D7AE784F}">
  <dimension ref="A1:G19"/>
  <sheetViews>
    <sheetView workbookViewId="0">
      <selection activeCell="K15" sqref="K15"/>
    </sheetView>
  </sheetViews>
  <sheetFormatPr defaultRowHeight="14.4" x14ac:dyDescent="0.3"/>
  <sheetData>
    <row r="1" spans="1:7" x14ac:dyDescent="0.3">
      <c r="A1" s="16" t="s">
        <v>39</v>
      </c>
      <c r="B1" s="3" t="s">
        <v>40</v>
      </c>
      <c r="C1" s="3"/>
      <c r="D1" s="3"/>
      <c r="E1" s="3"/>
      <c r="F1" s="4"/>
    </row>
    <row r="2" spans="1:7" ht="25.2" customHeight="1" x14ac:dyDescent="0.3">
      <c r="A2" s="42" t="s">
        <v>1</v>
      </c>
      <c r="B2" s="43"/>
      <c r="C2" s="43"/>
      <c r="D2" s="43"/>
      <c r="E2" s="43"/>
      <c r="F2" s="44"/>
    </row>
    <row r="3" spans="1:7" x14ac:dyDescent="0.3">
      <c r="A3" s="1">
        <v>2007</v>
      </c>
      <c r="B3" s="17" t="s">
        <v>22</v>
      </c>
      <c r="F3" s="5"/>
    </row>
    <row r="4" spans="1:7" x14ac:dyDescent="0.3">
      <c r="A4" s="1">
        <v>2008</v>
      </c>
      <c r="B4" s="17" t="s">
        <v>23</v>
      </c>
      <c r="F4" s="5"/>
    </row>
    <row r="5" spans="1:7" x14ac:dyDescent="0.3">
      <c r="A5" s="1">
        <v>2009</v>
      </c>
      <c r="B5" s="17" t="s">
        <v>24</v>
      </c>
      <c r="F5" s="5"/>
    </row>
    <row r="6" spans="1:7" x14ac:dyDescent="0.3">
      <c r="A6" s="1">
        <v>2010</v>
      </c>
      <c r="B6" s="17" t="s">
        <v>25</v>
      </c>
      <c r="F6" s="5"/>
    </row>
    <row r="7" spans="1:7" x14ac:dyDescent="0.3">
      <c r="A7" s="1">
        <v>2011</v>
      </c>
      <c r="B7" s="17" t="s">
        <v>26</v>
      </c>
      <c r="G7" s="5"/>
    </row>
    <row r="8" spans="1:7" x14ac:dyDescent="0.3">
      <c r="A8" s="1">
        <v>2012</v>
      </c>
      <c r="B8" s="17" t="s">
        <v>27</v>
      </c>
      <c r="G8" s="5"/>
    </row>
    <row r="9" spans="1:7" x14ac:dyDescent="0.3">
      <c r="A9" s="1">
        <v>2013</v>
      </c>
      <c r="B9" s="17" t="s">
        <v>28</v>
      </c>
      <c r="G9" s="5"/>
    </row>
    <row r="10" spans="1:7" x14ac:dyDescent="0.3">
      <c r="A10" s="1">
        <v>2014</v>
      </c>
      <c r="B10" s="17" t="s">
        <v>29</v>
      </c>
      <c r="G10" s="5"/>
    </row>
    <row r="11" spans="1:7" x14ac:dyDescent="0.3">
      <c r="A11" s="1">
        <v>2015</v>
      </c>
      <c r="B11" s="17" t="s">
        <v>30</v>
      </c>
      <c r="G11" s="5"/>
    </row>
    <row r="12" spans="1:7" x14ac:dyDescent="0.3">
      <c r="A12" s="1">
        <v>2016</v>
      </c>
      <c r="B12" s="17" t="s">
        <v>31</v>
      </c>
      <c r="G12" s="5"/>
    </row>
    <row r="13" spans="1:7" x14ac:dyDescent="0.3">
      <c r="A13" s="1">
        <v>2017</v>
      </c>
      <c r="B13" s="17" t="s">
        <v>32</v>
      </c>
      <c r="G13" s="5"/>
    </row>
    <row r="14" spans="1:7" x14ac:dyDescent="0.3">
      <c r="A14" s="1">
        <v>2018</v>
      </c>
      <c r="B14" s="17" t="s">
        <v>33</v>
      </c>
      <c r="G14" s="5"/>
    </row>
    <row r="15" spans="1:7" x14ac:dyDescent="0.3">
      <c r="A15" s="1">
        <v>2019</v>
      </c>
      <c r="B15" s="17" t="s">
        <v>34</v>
      </c>
      <c r="G15" s="5"/>
    </row>
    <row r="16" spans="1:7" x14ac:dyDescent="0.3">
      <c r="A16" s="1">
        <v>2020</v>
      </c>
      <c r="B16" s="17" t="s">
        <v>35</v>
      </c>
      <c r="G16" s="5"/>
    </row>
    <row r="17" spans="1:7" x14ac:dyDescent="0.3">
      <c r="A17" s="1">
        <v>2021</v>
      </c>
      <c r="B17" s="17" t="s">
        <v>36</v>
      </c>
      <c r="G17" s="5"/>
    </row>
    <row r="18" spans="1:7" x14ac:dyDescent="0.3">
      <c r="A18" s="1">
        <v>2022</v>
      </c>
      <c r="B18" s="17" t="s">
        <v>37</v>
      </c>
      <c r="G18" s="5"/>
    </row>
    <row r="19" spans="1:7" x14ac:dyDescent="0.3">
      <c r="A19" s="1">
        <v>2023</v>
      </c>
      <c r="B19" s="17" t="s">
        <v>38</v>
      </c>
      <c r="C19" s="2"/>
      <c r="D19" s="2"/>
      <c r="E19" s="2"/>
      <c r="F19" s="2"/>
      <c r="G19" s="6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2131-6AED-4573-B0E4-0419AAB594A2}">
  <dimension ref="A1:N57"/>
  <sheetViews>
    <sheetView topLeftCell="A10" workbookViewId="0">
      <selection sqref="A1:N1"/>
    </sheetView>
  </sheetViews>
  <sheetFormatPr defaultRowHeight="14.4" x14ac:dyDescent="0.3"/>
  <sheetData>
    <row r="1" spans="1:14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4" x14ac:dyDescent="0.3">
      <c r="A2" s="30" t="s">
        <v>14</v>
      </c>
      <c r="B2" s="33" t="s">
        <v>19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0"/>
    </row>
    <row r="3" spans="1:14" x14ac:dyDescent="0.3">
      <c r="A3" s="31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10"/>
    </row>
    <row r="4" spans="1:14" x14ac:dyDescent="0.3">
      <c r="A4" s="31"/>
      <c r="B4" s="39" t="s">
        <v>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10"/>
    </row>
    <row r="5" spans="1:14" x14ac:dyDescent="0.3">
      <c r="A5" s="32"/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0"/>
    </row>
    <row r="6" spans="1:14" x14ac:dyDescent="0.3">
      <c r="A6" s="12">
        <v>1975</v>
      </c>
      <c r="B6" s="13">
        <v>8.81</v>
      </c>
      <c r="C6" s="13">
        <v>12</v>
      </c>
      <c r="D6" s="13">
        <v>63.2</v>
      </c>
      <c r="E6" s="13">
        <v>144</v>
      </c>
      <c r="F6" s="13">
        <v>36.4</v>
      </c>
      <c r="G6" s="13">
        <v>25.8</v>
      </c>
      <c r="H6" s="13">
        <v>30.9</v>
      </c>
      <c r="I6" s="13">
        <v>27.1</v>
      </c>
      <c r="J6" s="13">
        <v>26.3</v>
      </c>
      <c r="K6" s="13">
        <v>26.3</v>
      </c>
      <c r="L6" s="13">
        <v>18.600000000000001</v>
      </c>
      <c r="M6" s="13">
        <v>11.8</v>
      </c>
      <c r="N6" s="10"/>
    </row>
    <row r="7" spans="1:14" x14ac:dyDescent="0.3">
      <c r="A7" s="12">
        <v>1976</v>
      </c>
      <c r="B7" s="13">
        <v>7.32</v>
      </c>
      <c r="C7" s="13">
        <v>435.4</v>
      </c>
      <c r="D7" s="13">
        <v>52.9</v>
      </c>
      <c r="E7" s="13">
        <v>115.9</v>
      </c>
      <c r="F7" s="13">
        <v>39.1</v>
      </c>
      <c r="G7" s="13">
        <v>26.7</v>
      </c>
      <c r="H7" s="13">
        <v>35.299999999999997</v>
      </c>
      <c r="I7" s="13">
        <v>25.3</v>
      </c>
      <c r="J7" s="13">
        <v>43.5</v>
      </c>
      <c r="K7" s="13">
        <v>29</v>
      </c>
      <c r="L7" s="13">
        <v>26.4</v>
      </c>
      <c r="M7" s="13">
        <v>17.399999999999999</v>
      </c>
      <c r="N7" s="10"/>
    </row>
    <row r="8" spans="1:14" x14ac:dyDescent="0.3">
      <c r="A8" s="12">
        <v>1977</v>
      </c>
      <c r="B8" s="13">
        <v>17.899999999999999</v>
      </c>
      <c r="C8" s="13">
        <v>7.38</v>
      </c>
      <c r="D8" s="13">
        <v>6.29</v>
      </c>
      <c r="E8" s="13">
        <v>9.61</v>
      </c>
      <c r="F8" s="13">
        <v>22.2</v>
      </c>
      <c r="G8" s="13">
        <v>11.7</v>
      </c>
      <c r="H8" s="13">
        <v>2.2999999999999998</v>
      </c>
      <c r="I8" s="13">
        <v>12.5</v>
      </c>
      <c r="J8" s="13">
        <v>6.4</v>
      </c>
      <c r="K8" s="13">
        <v>2.91</v>
      </c>
      <c r="L8" s="13">
        <v>3.5</v>
      </c>
      <c r="M8" s="13">
        <v>4.38</v>
      </c>
      <c r="N8" s="10"/>
    </row>
    <row r="9" spans="1:14" x14ac:dyDescent="0.3">
      <c r="A9" s="12">
        <v>1978</v>
      </c>
      <c r="B9" s="13">
        <v>117.3</v>
      </c>
      <c r="C9" s="13">
        <v>259.8</v>
      </c>
      <c r="D9" s="13">
        <v>967.9</v>
      </c>
      <c r="E9" s="13">
        <v>65.3</v>
      </c>
      <c r="F9" s="13">
        <v>45.6</v>
      </c>
      <c r="G9" s="13">
        <v>28.4</v>
      </c>
      <c r="H9" s="13">
        <v>23.4</v>
      </c>
      <c r="I9" s="13">
        <v>24.7</v>
      </c>
      <c r="J9" s="13">
        <v>24.7</v>
      </c>
      <c r="K9" s="13">
        <v>23.8</v>
      </c>
      <c r="L9" s="13">
        <v>157.19999999999999</v>
      </c>
      <c r="M9" s="13">
        <v>443.5</v>
      </c>
      <c r="N9" s="10"/>
    </row>
    <row r="10" spans="1:14" x14ac:dyDescent="0.3">
      <c r="A10" s="12">
        <v>1979</v>
      </c>
      <c r="B10" s="13">
        <v>409.3</v>
      </c>
      <c r="C10" s="13">
        <v>219.6</v>
      </c>
      <c r="D10" s="13">
        <v>389.1</v>
      </c>
      <c r="E10" s="13">
        <v>201.8</v>
      </c>
      <c r="F10" s="13">
        <v>56</v>
      </c>
      <c r="G10" s="13">
        <v>44.3</v>
      </c>
      <c r="H10" s="13">
        <v>37</v>
      </c>
      <c r="I10" s="13">
        <v>51.9</v>
      </c>
      <c r="J10" s="13">
        <v>34.299999999999997</v>
      </c>
      <c r="K10" s="13">
        <v>34.6</v>
      </c>
      <c r="L10" s="13">
        <v>32</v>
      </c>
      <c r="M10" s="13">
        <v>33.5</v>
      </c>
      <c r="N10" s="10"/>
    </row>
    <row r="11" spans="1:14" x14ac:dyDescent="0.3">
      <c r="A11" s="12">
        <v>1980</v>
      </c>
      <c r="B11" s="13">
        <v>387</v>
      </c>
      <c r="C11" s="14">
        <v>1147</v>
      </c>
      <c r="D11" s="13">
        <v>249.7</v>
      </c>
      <c r="E11" s="13">
        <v>142.4</v>
      </c>
      <c r="F11" s="13">
        <v>54.4</v>
      </c>
      <c r="G11" s="13">
        <v>48.8</v>
      </c>
      <c r="H11" s="13">
        <v>51.2</v>
      </c>
      <c r="I11" s="13">
        <v>49.8</v>
      </c>
      <c r="J11" s="13">
        <v>42.2</v>
      </c>
      <c r="K11" s="13">
        <v>25.2</v>
      </c>
      <c r="L11" s="13">
        <v>15</v>
      </c>
      <c r="M11" s="13">
        <v>20.5</v>
      </c>
      <c r="N11" s="10"/>
    </row>
    <row r="12" spans="1:14" x14ac:dyDescent="0.3">
      <c r="A12" s="12">
        <v>1981</v>
      </c>
      <c r="B12" s="13">
        <v>38.1</v>
      </c>
      <c r="C12" s="13">
        <v>35.799999999999997</v>
      </c>
      <c r="D12" s="13">
        <v>29.4</v>
      </c>
      <c r="E12" s="13">
        <v>25</v>
      </c>
      <c r="F12" s="13">
        <v>26.9</v>
      </c>
      <c r="G12" s="13">
        <v>15.5</v>
      </c>
      <c r="H12" s="13">
        <v>8.0500000000000007</v>
      </c>
      <c r="I12" s="13">
        <v>7.44</v>
      </c>
      <c r="J12" s="13">
        <v>7.96</v>
      </c>
      <c r="K12" s="13">
        <v>52.7</v>
      </c>
      <c r="L12" s="13">
        <v>23.2</v>
      </c>
      <c r="M12" s="13">
        <v>12.1</v>
      </c>
      <c r="N12" s="10"/>
    </row>
    <row r="13" spans="1:14" x14ac:dyDescent="0.3">
      <c r="A13" s="12">
        <v>1982</v>
      </c>
      <c r="B13" s="13">
        <v>31.2</v>
      </c>
      <c r="C13" s="13">
        <v>146.19999999999999</v>
      </c>
      <c r="D13" s="13">
        <v>275.89999999999998</v>
      </c>
      <c r="E13" s="13">
        <v>60.6</v>
      </c>
      <c r="F13" s="13">
        <v>42.2</v>
      </c>
      <c r="G13" s="13">
        <v>28</v>
      </c>
      <c r="H13" s="13">
        <v>32.5</v>
      </c>
      <c r="I13" s="13">
        <v>33.799999999999997</v>
      </c>
      <c r="J13" s="13">
        <v>30.6</v>
      </c>
      <c r="K13" s="13">
        <v>31.2</v>
      </c>
      <c r="L13" s="13">
        <v>65.8</v>
      </c>
      <c r="M13" s="13">
        <v>310</v>
      </c>
      <c r="N13" s="10"/>
    </row>
    <row r="14" spans="1:14" x14ac:dyDescent="0.3">
      <c r="A14" s="12">
        <v>1983</v>
      </c>
      <c r="B14" s="13">
        <v>79.5</v>
      </c>
      <c r="C14" s="13">
        <v>386.4</v>
      </c>
      <c r="D14" s="13">
        <v>454.5</v>
      </c>
      <c r="E14" s="13">
        <v>210.9</v>
      </c>
      <c r="F14" s="13">
        <v>71.3</v>
      </c>
      <c r="G14" s="13">
        <v>45.7</v>
      </c>
      <c r="H14" s="13">
        <v>38</v>
      </c>
      <c r="I14" s="13">
        <v>49</v>
      </c>
      <c r="J14" s="13">
        <v>67.099999999999994</v>
      </c>
      <c r="K14" s="13">
        <v>50.2</v>
      </c>
      <c r="L14" s="13">
        <v>24.5</v>
      </c>
      <c r="M14" s="13">
        <v>124.7</v>
      </c>
      <c r="N14" s="10"/>
    </row>
    <row r="15" spans="1:14" x14ac:dyDescent="0.3">
      <c r="A15" s="12">
        <v>1984</v>
      </c>
      <c r="B15" s="13">
        <v>39.9</v>
      </c>
      <c r="C15" s="13">
        <v>44.2</v>
      </c>
      <c r="D15" s="13">
        <v>41.3</v>
      </c>
      <c r="E15" s="13">
        <v>39.299999999999997</v>
      </c>
      <c r="F15" s="13">
        <v>22.9</v>
      </c>
      <c r="G15" s="13">
        <v>13.9</v>
      </c>
      <c r="H15" s="13">
        <v>31.5</v>
      </c>
      <c r="I15" s="13">
        <v>42.5</v>
      </c>
      <c r="J15" s="13">
        <v>44.5</v>
      </c>
      <c r="K15" s="13">
        <v>26.7</v>
      </c>
      <c r="L15" s="13">
        <v>27.4</v>
      </c>
      <c r="M15" s="13">
        <v>282.8</v>
      </c>
      <c r="N15" s="10"/>
    </row>
    <row r="16" spans="1:14" x14ac:dyDescent="0.3">
      <c r="A16" s="12">
        <v>1985</v>
      </c>
      <c r="B16" s="13">
        <v>119.8</v>
      </c>
      <c r="C16" s="13">
        <v>128.80000000000001</v>
      </c>
      <c r="D16" s="13">
        <v>164.3</v>
      </c>
      <c r="E16" s="13">
        <v>60.1</v>
      </c>
      <c r="F16" s="13">
        <v>23.7</v>
      </c>
      <c r="G16" s="13">
        <v>10.5</v>
      </c>
      <c r="H16" s="13">
        <v>26.5</v>
      </c>
      <c r="I16" s="13">
        <v>18.5</v>
      </c>
      <c r="J16" s="13">
        <v>32.9</v>
      </c>
      <c r="K16" s="13">
        <v>25.3</v>
      </c>
      <c r="L16" s="13">
        <v>79.5</v>
      </c>
      <c r="M16" s="13">
        <v>30.9</v>
      </c>
      <c r="N16" s="10"/>
    </row>
    <row r="17" spans="1:14" x14ac:dyDescent="0.3">
      <c r="A17" s="12">
        <v>1986</v>
      </c>
      <c r="B17" s="13">
        <v>13.9</v>
      </c>
      <c r="C17" s="13">
        <v>14.5</v>
      </c>
      <c r="D17" s="13">
        <v>104.8</v>
      </c>
      <c r="E17" s="13">
        <v>20</v>
      </c>
      <c r="F17" s="13">
        <v>17.2</v>
      </c>
      <c r="G17" s="13">
        <v>16</v>
      </c>
      <c r="H17" s="13">
        <v>31.2</v>
      </c>
      <c r="I17" s="13">
        <v>42</v>
      </c>
      <c r="J17" s="13">
        <v>29</v>
      </c>
      <c r="K17" s="13">
        <v>44.1</v>
      </c>
      <c r="L17" s="13">
        <v>23.3</v>
      </c>
      <c r="M17" s="13">
        <v>36.700000000000003</v>
      </c>
      <c r="N17" s="10"/>
    </row>
    <row r="18" spans="1:14" x14ac:dyDescent="0.3">
      <c r="A18" s="12">
        <v>1987</v>
      </c>
      <c r="B18" s="13">
        <v>23.6</v>
      </c>
      <c r="C18" s="13">
        <v>32.700000000000003</v>
      </c>
      <c r="D18" s="13">
        <v>175</v>
      </c>
      <c r="E18" s="13">
        <v>33.9</v>
      </c>
      <c r="F18" s="13">
        <v>24.6</v>
      </c>
      <c r="G18" s="13">
        <v>17.399999999999999</v>
      </c>
      <c r="H18" s="13">
        <v>19</v>
      </c>
      <c r="I18" s="13">
        <v>25.5</v>
      </c>
      <c r="J18" s="13">
        <v>21.5</v>
      </c>
      <c r="K18" s="13">
        <v>24.4</v>
      </c>
      <c r="L18" s="13">
        <v>83.4</v>
      </c>
      <c r="M18" s="13">
        <v>37.799999999999997</v>
      </c>
      <c r="N18" s="10"/>
    </row>
    <row r="19" spans="1:14" x14ac:dyDescent="0.3">
      <c r="A19" s="12">
        <v>1988</v>
      </c>
      <c r="B19" s="13">
        <v>89.9</v>
      </c>
      <c r="C19" s="13">
        <v>134.30000000000001</v>
      </c>
      <c r="D19" s="13">
        <v>24</v>
      </c>
      <c r="E19" s="13">
        <v>116.6</v>
      </c>
      <c r="F19" s="13">
        <v>24.4</v>
      </c>
      <c r="G19" s="13">
        <v>20.399999999999999</v>
      </c>
      <c r="H19" s="13">
        <v>19.2</v>
      </c>
      <c r="I19" s="13">
        <v>76.8</v>
      </c>
      <c r="J19" s="13">
        <v>37.5</v>
      </c>
      <c r="K19" s="13">
        <v>27.1</v>
      </c>
      <c r="L19" s="13">
        <v>26.2</v>
      </c>
      <c r="M19" s="13">
        <v>26.5</v>
      </c>
      <c r="N19" s="10"/>
    </row>
    <row r="20" spans="1:14" x14ac:dyDescent="0.3">
      <c r="A20" s="12">
        <v>1989</v>
      </c>
      <c r="B20" s="13">
        <v>42.8</v>
      </c>
      <c r="C20" s="13">
        <v>69.2</v>
      </c>
      <c r="D20" s="13">
        <v>37.5</v>
      </c>
      <c r="E20" s="13">
        <v>13.7</v>
      </c>
      <c r="F20" s="13">
        <v>19.399999999999999</v>
      </c>
      <c r="G20" s="13">
        <v>13.6</v>
      </c>
      <c r="H20" s="13">
        <v>15.8</v>
      </c>
      <c r="I20" s="13">
        <v>23.8</v>
      </c>
      <c r="J20" s="13">
        <v>15.1</v>
      </c>
      <c r="K20" s="13">
        <v>21.6</v>
      </c>
      <c r="L20" s="13">
        <v>21.2</v>
      </c>
      <c r="M20" s="13">
        <v>24.6</v>
      </c>
      <c r="N20" s="10"/>
    </row>
    <row r="21" spans="1:14" x14ac:dyDescent="0.3">
      <c r="A21" s="12">
        <v>1990</v>
      </c>
      <c r="B21" s="13">
        <v>20</v>
      </c>
      <c r="C21" s="13">
        <v>10.9</v>
      </c>
      <c r="D21" s="13">
        <v>14.3</v>
      </c>
      <c r="E21" s="13">
        <v>7.76</v>
      </c>
      <c r="F21" s="13">
        <v>8.81</v>
      </c>
      <c r="G21" s="13">
        <v>6.02</v>
      </c>
      <c r="H21" s="13">
        <v>42.3</v>
      </c>
      <c r="I21" s="13">
        <v>19.3</v>
      </c>
      <c r="J21" s="13">
        <v>21</v>
      </c>
      <c r="K21" s="13">
        <v>3.43</v>
      </c>
      <c r="L21" s="13">
        <v>5.45</v>
      </c>
      <c r="M21" s="13">
        <v>7.49</v>
      </c>
      <c r="N21" s="10"/>
    </row>
    <row r="22" spans="1:14" x14ac:dyDescent="0.3">
      <c r="A22" s="12">
        <v>1991</v>
      </c>
      <c r="B22" s="13">
        <v>51.3</v>
      </c>
      <c r="C22" s="13">
        <v>13.2</v>
      </c>
      <c r="D22" s="13">
        <v>543</v>
      </c>
      <c r="E22" s="13">
        <v>131.19999999999999</v>
      </c>
      <c r="F22" s="13">
        <v>16.8</v>
      </c>
      <c r="G22" s="13">
        <v>7.34</v>
      </c>
      <c r="H22" s="13">
        <v>0.68899999999999995</v>
      </c>
      <c r="I22" s="13">
        <v>1.73</v>
      </c>
      <c r="J22" s="13">
        <v>3.51</v>
      </c>
      <c r="K22" s="13">
        <v>0.73499999999999999</v>
      </c>
      <c r="L22" s="13">
        <v>3.75</v>
      </c>
      <c r="M22" s="13">
        <v>48.8</v>
      </c>
      <c r="N22" s="10"/>
    </row>
    <row r="23" spans="1:14" x14ac:dyDescent="0.3">
      <c r="A23" s="12">
        <v>1992</v>
      </c>
      <c r="B23" s="13">
        <v>108.6</v>
      </c>
      <c r="C23" s="13">
        <v>179.6</v>
      </c>
      <c r="D23" s="13">
        <v>389.5</v>
      </c>
      <c r="E23" s="13">
        <v>116.1</v>
      </c>
      <c r="F23" s="13">
        <v>28.7</v>
      </c>
      <c r="G23" s="13">
        <v>16.899999999999999</v>
      </c>
      <c r="H23" s="13">
        <v>17.8</v>
      </c>
      <c r="I23" s="13">
        <v>202.5</v>
      </c>
      <c r="J23" s="13">
        <v>10.7</v>
      </c>
      <c r="K23" s="13">
        <v>9.15</v>
      </c>
      <c r="L23" s="13">
        <v>11.1</v>
      </c>
      <c r="M23" s="13">
        <v>194.4</v>
      </c>
      <c r="N23" s="10"/>
    </row>
    <row r="24" spans="1:14" x14ac:dyDescent="0.3">
      <c r="A24" s="12">
        <v>1993</v>
      </c>
      <c r="B24" s="14">
        <v>1819</v>
      </c>
      <c r="C24" s="13">
        <v>898.6</v>
      </c>
      <c r="D24" s="13">
        <v>310.10000000000002</v>
      </c>
      <c r="E24" s="13">
        <v>118.3</v>
      </c>
      <c r="F24" s="13">
        <v>37.700000000000003</v>
      </c>
      <c r="G24" s="13">
        <v>17.3</v>
      </c>
      <c r="H24" s="13">
        <v>15.9</v>
      </c>
      <c r="I24" s="13">
        <v>38.4</v>
      </c>
      <c r="J24" s="13">
        <v>38</v>
      </c>
      <c r="K24" s="13">
        <v>35.6</v>
      </c>
      <c r="L24" s="13">
        <v>130.1</v>
      </c>
      <c r="M24" s="13">
        <v>33.5</v>
      </c>
      <c r="N24" s="10"/>
    </row>
    <row r="25" spans="1:14" x14ac:dyDescent="0.3">
      <c r="A25" s="12">
        <v>1994</v>
      </c>
      <c r="B25" s="13">
        <v>27.4</v>
      </c>
      <c r="C25" s="13">
        <v>88.8</v>
      </c>
      <c r="D25" s="13">
        <v>55.2</v>
      </c>
      <c r="E25" s="13">
        <v>38.299999999999997</v>
      </c>
      <c r="F25" s="13">
        <v>28.5</v>
      </c>
      <c r="G25" s="13">
        <v>14.1</v>
      </c>
      <c r="H25" s="13">
        <v>12.9</v>
      </c>
      <c r="I25" s="13">
        <v>19.7</v>
      </c>
      <c r="J25" s="13">
        <v>26.4</v>
      </c>
      <c r="K25" s="13">
        <v>20.100000000000001</v>
      </c>
      <c r="L25" s="13">
        <v>25.2</v>
      </c>
      <c r="M25" s="13">
        <v>38.200000000000003</v>
      </c>
      <c r="N25" s="10"/>
    </row>
    <row r="26" spans="1:14" x14ac:dyDescent="0.3">
      <c r="A26" s="12">
        <v>1995</v>
      </c>
      <c r="B26" s="13">
        <v>344.4</v>
      </c>
      <c r="C26" s="13">
        <v>523.4</v>
      </c>
      <c r="D26" s="13">
        <v>409</v>
      </c>
      <c r="E26" s="13">
        <v>35.299999999999997</v>
      </c>
      <c r="F26" s="13">
        <v>34</v>
      </c>
      <c r="G26" s="13">
        <v>21.8</v>
      </c>
      <c r="H26" s="13">
        <v>9.94</v>
      </c>
      <c r="I26" s="13">
        <v>21.4</v>
      </c>
      <c r="J26" s="13">
        <v>12.2</v>
      </c>
      <c r="K26" s="13">
        <v>19.600000000000001</v>
      </c>
      <c r="L26" s="13">
        <v>24.7</v>
      </c>
      <c r="M26" s="13">
        <v>24.8</v>
      </c>
      <c r="N26" s="10"/>
    </row>
    <row r="27" spans="1:14" x14ac:dyDescent="0.3">
      <c r="A27" s="12">
        <v>1996</v>
      </c>
      <c r="B27" s="13">
        <v>22.5</v>
      </c>
      <c r="C27" s="13">
        <v>24.5</v>
      </c>
      <c r="D27" s="13">
        <v>11.3</v>
      </c>
      <c r="E27" s="13">
        <v>5.77</v>
      </c>
      <c r="F27" s="13">
        <v>2.13</v>
      </c>
      <c r="G27" s="13">
        <v>0.42799999999999999</v>
      </c>
      <c r="H27" s="13">
        <v>0.58299999999999996</v>
      </c>
      <c r="I27" s="13">
        <v>1.72</v>
      </c>
      <c r="J27" s="13">
        <v>22.9</v>
      </c>
      <c r="K27" s="13">
        <v>2.82</v>
      </c>
      <c r="L27" s="13">
        <v>4.6100000000000003</v>
      </c>
      <c r="M27" s="13">
        <v>6.18</v>
      </c>
      <c r="N27" s="10"/>
    </row>
    <row r="28" spans="1:14" x14ac:dyDescent="0.3">
      <c r="A28" s="12">
        <v>1997</v>
      </c>
      <c r="B28" s="13">
        <v>89.6</v>
      </c>
      <c r="C28" s="13">
        <v>20.5</v>
      </c>
      <c r="D28" s="13">
        <v>29.9</v>
      </c>
      <c r="E28" s="13">
        <v>15</v>
      </c>
      <c r="F28" s="13">
        <v>9.17</v>
      </c>
      <c r="G28" s="13">
        <v>10.8</v>
      </c>
      <c r="H28" s="13">
        <v>7.14</v>
      </c>
      <c r="I28" s="13">
        <v>13.6</v>
      </c>
      <c r="J28" s="13">
        <v>18.600000000000001</v>
      </c>
      <c r="K28" s="13">
        <v>16.7</v>
      </c>
      <c r="L28" s="13">
        <v>20.3</v>
      </c>
      <c r="M28" s="13">
        <v>28.4</v>
      </c>
      <c r="N28" s="10"/>
    </row>
    <row r="29" spans="1:14" x14ac:dyDescent="0.3">
      <c r="A29" s="12">
        <v>1998</v>
      </c>
      <c r="B29" s="13">
        <v>32.5</v>
      </c>
      <c r="C29" s="13">
        <v>186.6</v>
      </c>
      <c r="D29" s="13">
        <v>370.5</v>
      </c>
      <c r="E29" s="13">
        <v>420.8</v>
      </c>
      <c r="F29" s="13">
        <v>37.700000000000003</v>
      </c>
      <c r="G29" s="13">
        <v>19.5</v>
      </c>
      <c r="H29" s="13">
        <v>37.6</v>
      </c>
      <c r="I29" s="13">
        <v>22.5</v>
      </c>
      <c r="J29" s="13">
        <v>33.6</v>
      </c>
      <c r="K29" s="13">
        <v>25.1</v>
      </c>
      <c r="L29" s="13">
        <v>25.5</v>
      </c>
      <c r="M29" s="13">
        <v>27.7</v>
      </c>
      <c r="N29" s="10"/>
    </row>
    <row r="30" spans="1:14" x14ac:dyDescent="0.3">
      <c r="A30" s="12">
        <v>1999</v>
      </c>
      <c r="B30" s="13">
        <v>20.6</v>
      </c>
      <c r="C30" s="13">
        <v>13.4</v>
      </c>
      <c r="D30" s="13">
        <v>6.61</v>
      </c>
      <c r="E30" s="13">
        <v>19.7</v>
      </c>
      <c r="F30" s="13">
        <v>2.91</v>
      </c>
      <c r="G30" s="13">
        <v>2.42</v>
      </c>
      <c r="H30" s="13">
        <v>60.9</v>
      </c>
      <c r="I30" s="13">
        <v>20.5</v>
      </c>
      <c r="J30" s="13">
        <v>38.799999999999997</v>
      </c>
      <c r="K30" s="13">
        <v>13.3</v>
      </c>
      <c r="L30" s="13">
        <v>11.2</v>
      </c>
      <c r="M30" s="13">
        <v>6.5</v>
      </c>
      <c r="N30" s="10"/>
    </row>
    <row r="31" spans="1:14" x14ac:dyDescent="0.3">
      <c r="A31" s="12">
        <v>2000</v>
      </c>
      <c r="B31" s="13">
        <v>4.83</v>
      </c>
      <c r="C31" s="13">
        <v>7</v>
      </c>
      <c r="D31" s="13">
        <v>14.9</v>
      </c>
      <c r="E31" s="13">
        <v>4.79</v>
      </c>
      <c r="F31" s="13">
        <v>0.36799999999999999</v>
      </c>
      <c r="G31" s="13">
        <v>0.46300000000000002</v>
      </c>
      <c r="H31" s="13">
        <v>1.2E-2</v>
      </c>
      <c r="I31" s="13">
        <v>2.97</v>
      </c>
      <c r="J31" s="13">
        <v>1.23</v>
      </c>
      <c r="K31" s="13">
        <v>128.5</v>
      </c>
      <c r="L31" s="13">
        <v>53</v>
      </c>
      <c r="M31" s="13">
        <v>7.12</v>
      </c>
      <c r="N31" s="10"/>
    </row>
    <row r="32" spans="1:14" x14ac:dyDescent="0.3">
      <c r="A32" s="12">
        <v>2001</v>
      </c>
      <c r="B32" s="13">
        <v>9.09</v>
      </c>
      <c r="C32" s="13">
        <v>29.2</v>
      </c>
      <c r="D32" s="13">
        <v>191.8</v>
      </c>
      <c r="E32" s="13">
        <v>33.4</v>
      </c>
      <c r="F32" s="13">
        <v>7.75</v>
      </c>
      <c r="G32" s="13">
        <v>5.72</v>
      </c>
      <c r="H32" s="13">
        <v>25.9</v>
      </c>
      <c r="I32" s="13">
        <v>27.7</v>
      </c>
      <c r="J32" s="13">
        <v>11.3</v>
      </c>
      <c r="K32" s="13">
        <v>13.9</v>
      </c>
      <c r="L32" s="13">
        <v>5.0199999999999996</v>
      </c>
      <c r="M32" s="13">
        <v>7.05</v>
      </c>
      <c r="N32" s="10"/>
    </row>
    <row r="33" spans="1:14" x14ac:dyDescent="0.3">
      <c r="A33" s="12">
        <v>2002</v>
      </c>
      <c r="B33" s="13">
        <v>5.75</v>
      </c>
      <c r="C33" s="13">
        <v>5.37</v>
      </c>
      <c r="D33" s="13">
        <v>4.1500000000000004</v>
      </c>
      <c r="E33" s="13">
        <v>2.5099999999999998</v>
      </c>
      <c r="F33" s="13">
        <v>0.49</v>
      </c>
      <c r="G33" s="13">
        <v>3.0000000000000001E-3</v>
      </c>
      <c r="H33" s="13">
        <v>0</v>
      </c>
      <c r="I33" s="13">
        <v>0</v>
      </c>
      <c r="J33" s="13">
        <v>3.45</v>
      </c>
      <c r="K33" s="13">
        <v>0.371</v>
      </c>
      <c r="L33" s="13">
        <v>1.04</v>
      </c>
      <c r="M33" s="13">
        <v>2.02</v>
      </c>
      <c r="N33" s="10"/>
    </row>
    <row r="34" spans="1:14" x14ac:dyDescent="0.3">
      <c r="A34" s="12">
        <v>2003</v>
      </c>
      <c r="B34" s="13">
        <v>2.72</v>
      </c>
      <c r="C34" s="13">
        <v>225.2</v>
      </c>
      <c r="D34" s="13">
        <v>510.2</v>
      </c>
      <c r="E34" s="13">
        <v>13.5</v>
      </c>
      <c r="F34" s="13">
        <v>4.22</v>
      </c>
      <c r="G34" s="13">
        <v>0.27100000000000002</v>
      </c>
      <c r="H34" s="13">
        <v>5.4</v>
      </c>
      <c r="I34" s="13">
        <v>2.44</v>
      </c>
      <c r="J34" s="13">
        <v>4.25</v>
      </c>
      <c r="K34" s="13">
        <v>0.45100000000000001</v>
      </c>
      <c r="L34" s="13">
        <v>1.86</v>
      </c>
      <c r="M34" s="13">
        <v>3.72</v>
      </c>
      <c r="N34" s="10"/>
    </row>
    <row r="35" spans="1:14" x14ac:dyDescent="0.3">
      <c r="A35" s="12">
        <v>2004</v>
      </c>
      <c r="B35" s="13">
        <v>5.25</v>
      </c>
      <c r="C35" s="13">
        <v>4.34</v>
      </c>
      <c r="D35" s="13">
        <v>5.76</v>
      </c>
      <c r="E35" s="13">
        <v>5.0199999999999996</v>
      </c>
      <c r="F35" s="13">
        <v>0.754</v>
      </c>
      <c r="G35" s="13">
        <v>6.0000000000000001E-3</v>
      </c>
      <c r="H35" s="13">
        <v>4.8</v>
      </c>
      <c r="I35" s="13">
        <v>2.13</v>
      </c>
      <c r="J35" s="13">
        <v>43.7</v>
      </c>
      <c r="K35" s="13">
        <v>16.5</v>
      </c>
      <c r="L35" s="13">
        <v>96.8</v>
      </c>
      <c r="M35" s="13">
        <v>200.6</v>
      </c>
      <c r="N35" s="10"/>
    </row>
    <row r="36" spans="1:14" x14ac:dyDescent="0.3">
      <c r="A36" s="12">
        <v>2005</v>
      </c>
      <c r="B36" s="13">
        <v>414.8</v>
      </c>
      <c r="C36" s="13">
        <v>759.1</v>
      </c>
      <c r="D36" s="13">
        <v>131.1</v>
      </c>
      <c r="E36" s="13">
        <v>37.6</v>
      </c>
      <c r="F36" s="13">
        <v>20.2</v>
      </c>
      <c r="G36" s="13">
        <v>5.14</v>
      </c>
      <c r="H36" s="13">
        <v>13.4</v>
      </c>
      <c r="I36" s="13">
        <v>53.4</v>
      </c>
      <c r="J36" s="13"/>
      <c r="K36" s="13"/>
      <c r="L36" s="13"/>
      <c r="M36" s="13"/>
      <c r="N36" s="10"/>
    </row>
    <row r="37" spans="1:14" x14ac:dyDescent="0.3">
      <c r="A37" s="12">
        <v>2006</v>
      </c>
      <c r="B37" s="13"/>
      <c r="C37" s="13"/>
      <c r="D37" s="13"/>
      <c r="E37" s="13"/>
      <c r="F37" s="13"/>
      <c r="G37" s="13"/>
      <c r="H37" s="13"/>
      <c r="I37" s="13"/>
      <c r="J37" s="13"/>
      <c r="K37" s="13">
        <v>2.4</v>
      </c>
      <c r="L37" s="13">
        <v>2.91</v>
      </c>
      <c r="M37" s="13">
        <v>4.0999999999999996</v>
      </c>
      <c r="N37" s="10"/>
    </row>
    <row r="38" spans="1:14" x14ac:dyDescent="0.3">
      <c r="A38" s="12">
        <v>2007</v>
      </c>
      <c r="B38" s="13">
        <v>6.58</v>
      </c>
      <c r="C38" s="13">
        <v>14.8</v>
      </c>
      <c r="D38" s="13">
        <v>4.53</v>
      </c>
      <c r="E38" s="13">
        <v>2.75</v>
      </c>
      <c r="F38" s="13">
        <v>0.53800000000000003</v>
      </c>
      <c r="G38" s="13">
        <v>0.1</v>
      </c>
      <c r="H38" s="13">
        <v>12.7</v>
      </c>
      <c r="I38" s="13">
        <v>231.1</v>
      </c>
      <c r="J38" s="13">
        <v>90.3</v>
      </c>
      <c r="K38" s="13">
        <v>0.91100000000000003</v>
      </c>
      <c r="L38" s="13">
        <v>1.56</v>
      </c>
      <c r="M38" s="13">
        <v>802.9</v>
      </c>
      <c r="N38" s="10"/>
    </row>
    <row r="39" spans="1:14" x14ac:dyDescent="0.3">
      <c r="A39" s="12">
        <v>2008</v>
      </c>
      <c r="B39" s="13">
        <v>813.6</v>
      </c>
      <c r="C39" s="13">
        <v>278.39999999999998</v>
      </c>
      <c r="D39" s="13">
        <v>75.3</v>
      </c>
      <c r="E39" s="13">
        <v>18.899999999999999</v>
      </c>
      <c r="F39" s="13">
        <v>9.66</v>
      </c>
      <c r="G39" s="13">
        <v>1.98</v>
      </c>
      <c r="H39" s="13">
        <v>14.3</v>
      </c>
      <c r="I39" s="13">
        <v>3.6</v>
      </c>
      <c r="J39" s="13">
        <v>5.6</v>
      </c>
      <c r="K39" s="13">
        <v>1.32</v>
      </c>
      <c r="L39" s="13">
        <v>7.79</v>
      </c>
      <c r="M39" s="13">
        <v>234.3</v>
      </c>
      <c r="N39" s="10"/>
    </row>
    <row r="40" spans="1:14" x14ac:dyDescent="0.3">
      <c r="A40" s="12">
        <v>2009</v>
      </c>
      <c r="B40" s="13">
        <v>27.6</v>
      </c>
      <c r="C40" s="13">
        <v>163</v>
      </c>
      <c r="D40" s="13">
        <v>34</v>
      </c>
      <c r="E40" s="13">
        <v>13.3</v>
      </c>
      <c r="F40" s="13">
        <v>7.17</v>
      </c>
      <c r="G40" s="13">
        <v>5.44</v>
      </c>
      <c r="H40" s="13">
        <v>4.21</v>
      </c>
      <c r="I40" s="13">
        <v>0.26400000000000001</v>
      </c>
      <c r="J40" s="13">
        <v>1.5</v>
      </c>
      <c r="K40" s="13">
        <v>0.8</v>
      </c>
      <c r="L40" s="13">
        <v>1.74</v>
      </c>
      <c r="M40" s="13">
        <v>7.12</v>
      </c>
      <c r="N40" s="10"/>
    </row>
    <row r="41" spans="1:14" x14ac:dyDescent="0.3">
      <c r="A41" s="12">
        <v>2010</v>
      </c>
      <c r="B41" s="13">
        <v>496.9</v>
      </c>
      <c r="C41" s="13">
        <v>171.2</v>
      </c>
      <c r="D41" s="13">
        <v>286.3</v>
      </c>
      <c r="E41" s="13">
        <v>45</v>
      </c>
      <c r="F41" s="13">
        <v>15.1</v>
      </c>
      <c r="G41" s="13">
        <v>6.72</v>
      </c>
      <c r="H41" s="13">
        <v>38.1</v>
      </c>
      <c r="I41" s="13">
        <v>28</v>
      </c>
      <c r="J41" s="13">
        <v>3.84</v>
      </c>
      <c r="K41" s="13">
        <v>5.1100000000000003</v>
      </c>
      <c r="L41" s="13">
        <v>4.57</v>
      </c>
      <c r="M41" s="13">
        <v>13.1</v>
      </c>
      <c r="N41" s="10"/>
    </row>
    <row r="42" spans="1:14" x14ac:dyDescent="0.3">
      <c r="A42" s="12">
        <v>2011</v>
      </c>
      <c r="B42" s="13">
        <v>15.5</v>
      </c>
      <c r="C42" s="13">
        <v>26.9</v>
      </c>
      <c r="D42" s="13">
        <v>19.5</v>
      </c>
      <c r="E42" s="13">
        <v>8.59</v>
      </c>
      <c r="F42" s="13">
        <v>22.1</v>
      </c>
      <c r="G42" s="13">
        <v>10.3</v>
      </c>
      <c r="H42" s="13">
        <v>14.7</v>
      </c>
      <c r="I42" s="13">
        <v>3.89</v>
      </c>
      <c r="J42" s="13">
        <v>2.2799999999999998</v>
      </c>
      <c r="K42" s="13">
        <v>13.7</v>
      </c>
      <c r="L42" s="13">
        <v>8.36</v>
      </c>
      <c r="M42" s="13">
        <v>24.2</v>
      </c>
      <c r="N42" s="10"/>
    </row>
    <row r="43" spans="1:14" x14ac:dyDescent="0.3">
      <c r="A43" s="12">
        <v>2012</v>
      </c>
      <c r="B43" s="13">
        <v>8.8800000000000008</v>
      </c>
      <c r="C43" s="13">
        <v>6.3</v>
      </c>
      <c r="D43" s="13">
        <v>6.29</v>
      </c>
      <c r="E43" s="13">
        <v>3.79</v>
      </c>
      <c r="F43" s="13">
        <v>0.38300000000000001</v>
      </c>
      <c r="G43" s="13">
        <v>3.6</v>
      </c>
      <c r="H43" s="13">
        <v>10.3</v>
      </c>
      <c r="I43" s="13">
        <v>18.5</v>
      </c>
      <c r="J43" s="13">
        <v>11.1</v>
      </c>
      <c r="K43" s="13">
        <v>7.73</v>
      </c>
      <c r="L43" s="13">
        <v>3.52</v>
      </c>
      <c r="M43" s="13">
        <v>11.2</v>
      </c>
      <c r="N43" s="10"/>
    </row>
    <row r="44" spans="1:14" x14ac:dyDescent="0.3">
      <c r="A44" s="12">
        <v>2013</v>
      </c>
      <c r="B44" s="13">
        <v>140</v>
      </c>
      <c r="C44" s="13">
        <v>28.1</v>
      </c>
      <c r="D44" s="13">
        <v>97.7</v>
      </c>
      <c r="E44" s="13">
        <v>7.83</v>
      </c>
      <c r="F44" s="13">
        <v>5.92</v>
      </c>
      <c r="G44" s="13">
        <v>9.69</v>
      </c>
      <c r="H44" s="13">
        <v>23.1</v>
      </c>
      <c r="I44" s="13">
        <v>17.8</v>
      </c>
      <c r="J44" s="13">
        <v>24.9</v>
      </c>
      <c r="K44" s="13">
        <v>7.75</v>
      </c>
      <c r="L44" s="13">
        <v>13.6</v>
      </c>
      <c r="M44" s="13">
        <v>8.02</v>
      </c>
      <c r="N44" s="10"/>
    </row>
    <row r="45" spans="1:14" x14ac:dyDescent="0.3">
      <c r="A45" s="12">
        <v>2014</v>
      </c>
      <c r="B45" s="13">
        <v>5.75</v>
      </c>
      <c r="C45" s="13">
        <v>4.72</v>
      </c>
      <c r="D45" s="13">
        <v>10.9</v>
      </c>
      <c r="E45" s="13">
        <v>2.85</v>
      </c>
      <c r="F45" s="13">
        <v>0.66500000000000004</v>
      </c>
      <c r="G45" s="13">
        <v>1.92</v>
      </c>
      <c r="H45" s="13">
        <v>9.69</v>
      </c>
      <c r="I45" s="13">
        <v>14.9</v>
      </c>
      <c r="J45" s="13">
        <v>7.87</v>
      </c>
      <c r="K45" s="13">
        <v>3.84</v>
      </c>
      <c r="L45" s="13">
        <v>1.84</v>
      </c>
      <c r="M45" s="13">
        <v>3.52</v>
      </c>
      <c r="N45" s="10"/>
    </row>
    <row r="46" spans="1:14" x14ac:dyDescent="0.3">
      <c r="A46" s="12">
        <v>2015</v>
      </c>
      <c r="B46" s="13">
        <v>29.6</v>
      </c>
      <c r="C46" s="13">
        <v>23.4</v>
      </c>
      <c r="D46" s="13">
        <v>120.6</v>
      </c>
      <c r="E46" s="13">
        <v>2.96</v>
      </c>
      <c r="F46" s="13">
        <v>1.7</v>
      </c>
      <c r="G46" s="13">
        <v>9.18</v>
      </c>
      <c r="H46" s="13">
        <v>18.7</v>
      </c>
      <c r="I46" s="13">
        <v>15.4</v>
      </c>
      <c r="J46" s="13">
        <v>16.8</v>
      </c>
      <c r="K46" s="13">
        <v>20.8</v>
      </c>
      <c r="L46" s="13">
        <v>15.8</v>
      </c>
      <c r="M46" s="13">
        <v>26.6</v>
      </c>
      <c r="N46" s="10"/>
    </row>
    <row r="47" spans="1:14" x14ac:dyDescent="0.3">
      <c r="A47" s="12">
        <v>2016</v>
      </c>
      <c r="B47" s="13">
        <v>147.5</v>
      </c>
      <c r="C47" s="13">
        <v>20.8</v>
      </c>
      <c r="D47" s="13">
        <v>4.9400000000000004</v>
      </c>
      <c r="E47" s="13">
        <v>2.09</v>
      </c>
      <c r="F47" s="13">
        <v>2.67</v>
      </c>
      <c r="G47" s="13">
        <v>6.67</v>
      </c>
      <c r="H47" s="13">
        <v>13.6</v>
      </c>
      <c r="I47" s="13">
        <v>40.9</v>
      </c>
      <c r="J47" s="13">
        <v>2.73</v>
      </c>
      <c r="K47" s="13">
        <v>2.4900000000000002</v>
      </c>
      <c r="L47" s="13">
        <v>3.18</v>
      </c>
      <c r="M47" s="13">
        <v>51.9</v>
      </c>
      <c r="N47" s="10"/>
    </row>
    <row r="48" spans="1:14" x14ac:dyDescent="0.3">
      <c r="A48" s="12">
        <v>2017</v>
      </c>
      <c r="B48" s="13">
        <v>318.10000000000002</v>
      </c>
      <c r="C48" s="13">
        <v>267.3</v>
      </c>
      <c r="D48" s="13">
        <v>130.80000000000001</v>
      </c>
      <c r="E48" s="13">
        <v>13.3</v>
      </c>
      <c r="F48" s="13">
        <v>8.99</v>
      </c>
      <c r="G48" s="13">
        <v>1.93</v>
      </c>
      <c r="H48" s="13">
        <v>24.3</v>
      </c>
      <c r="I48" s="13">
        <v>20.399999999999999</v>
      </c>
      <c r="J48" s="13">
        <v>19</v>
      </c>
      <c r="K48" s="13">
        <v>21</v>
      </c>
      <c r="L48" s="13">
        <v>24.1</v>
      </c>
      <c r="M48" s="13">
        <v>24</v>
      </c>
      <c r="N48" s="10"/>
    </row>
    <row r="49" spans="1:14" x14ac:dyDescent="0.3">
      <c r="A49" s="12">
        <v>2018</v>
      </c>
      <c r="B49" s="13">
        <v>13.1</v>
      </c>
      <c r="C49" s="13">
        <v>5.24</v>
      </c>
      <c r="D49" s="13">
        <v>6.02</v>
      </c>
      <c r="E49" s="13">
        <v>1.1000000000000001</v>
      </c>
      <c r="F49" s="13">
        <v>9.9000000000000005E-2</v>
      </c>
      <c r="G49" s="13">
        <v>6.0000000000000001E-3</v>
      </c>
      <c r="H49" s="13">
        <v>0.85399999999999998</v>
      </c>
      <c r="I49" s="13">
        <v>18.5</v>
      </c>
      <c r="J49" s="13">
        <v>3.48</v>
      </c>
      <c r="K49" s="13">
        <v>36.799999999999997</v>
      </c>
      <c r="L49" s="13">
        <v>3.76</v>
      </c>
      <c r="M49" s="13">
        <v>3.82</v>
      </c>
      <c r="N49" s="10"/>
    </row>
    <row r="50" spans="1:14" x14ac:dyDescent="0.3">
      <c r="A50" s="12">
        <v>2019</v>
      </c>
      <c r="B50" s="13">
        <v>15.4</v>
      </c>
      <c r="C50" s="13">
        <v>351.2</v>
      </c>
      <c r="D50" s="13">
        <v>298.3</v>
      </c>
      <c r="E50" s="13">
        <v>34</v>
      </c>
      <c r="F50" s="13">
        <v>12.1</v>
      </c>
      <c r="G50" s="13">
        <v>6.53</v>
      </c>
      <c r="H50" s="13">
        <v>6.98</v>
      </c>
      <c r="I50" s="13">
        <v>8.09</v>
      </c>
      <c r="J50" s="13">
        <v>14.5</v>
      </c>
      <c r="K50" s="13">
        <v>10.4</v>
      </c>
      <c r="L50" s="13">
        <v>56.3</v>
      </c>
      <c r="M50" s="13">
        <v>127.2</v>
      </c>
      <c r="N50" s="10"/>
    </row>
    <row r="51" spans="1:14" x14ac:dyDescent="0.3">
      <c r="A51" s="12">
        <v>2020</v>
      </c>
      <c r="B51" s="13">
        <v>25.9</v>
      </c>
      <c r="C51" s="13"/>
      <c r="D51" s="13">
        <v>252.7</v>
      </c>
      <c r="E51" s="13">
        <v>26.9</v>
      </c>
      <c r="F51" s="13">
        <v>9.33</v>
      </c>
      <c r="G51" s="13">
        <v>1.25</v>
      </c>
      <c r="H51" s="13">
        <v>0.39500000000000002</v>
      </c>
      <c r="I51" s="13">
        <v>8.4600000000000009</v>
      </c>
      <c r="J51" s="13">
        <v>13.3</v>
      </c>
      <c r="K51" s="13">
        <v>13.3</v>
      </c>
      <c r="L51" s="13">
        <v>17.600000000000001</v>
      </c>
      <c r="M51" s="13">
        <v>13.6</v>
      </c>
      <c r="N51" s="10"/>
    </row>
    <row r="52" spans="1:14" x14ac:dyDescent="0.3">
      <c r="A52" s="12">
        <v>2021</v>
      </c>
      <c r="B52" s="13">
        <v>9.41</v>
      </c>
      <c r="C52" s="13">
        <v>8.7100000000000009</v>
      </c>
      <c r="D52" s="13">
        <v>7.26</v>
      </c>
      <c r="E52" s="13">
        <v>4.37</v>
      </c>
      <c r="F52" s="13">
        <v>0.442</v>
      </c>
      <c r="G52" s="13">
        <v>0</v>
      </c>
      <c r="H52" s="13">
        <v>42.3</v>
      </c>
      <c r="I52" s="13">
        <v>60.5</v>
      </c>
      <c r="J52" s="13">
        <v>20.2</v>
      </c>
      <c r="K52" s="13">
        <v>7.57</v>
      </c>
      <c r="L52" s="13">
        <v>4.95</v>
      </c>
      <c r="M52" s="13">
        <v>7.33</v>
      </c>
      <c r="N52" s="10"/>
    </row>
    <row r="53" spans="1:14" x14ac:dyDescent="0.3">
      <c r="A53" s="12">
        <v>2022</v>
      </c>
      <c r="B53" s="13">
        <v>7.55</v>
      </c>
      <c r="C53" s="13">
        <v>7.76</v>
      </c>
      <c r="D53" s="13">
        <v>7.97</v>
      </c>
      <c r="E53" s="13">
        <v>8.18</v>
      </c>
      <c r="F53" s="13">
        <v>8.4</v>
      </c>
      <c r="G53" s="13">
        <v>8.61</v>
      </c>
      <c r="H53" s="13">
        <v>8.83</v>
      </c>
      <c r="I53" s="13">
        <v>13.4</v>
      </c>
      <c r="J53" s="13">
        <v>6.88</v>
      </c>
      <c r="K53" s="13">
        <v>12.6</v>
      </c>
      <c r="L53" s="13">
        <v>23.6</v>
      </c>
      <c r="M53" s="13">
        <v>20.9</v>
      </c>
      <c r="N53" s="10"/>
    </row>
    <row r="54" spans="1:14" x14ac:dyDescent="0.3">
      <c r="A54" s="12">
        <v>2023</v>
      </c>
      <c r="B54" s="13">
        <v>114.5</v>
      </c>
      <c r="C54" s="13">
        <v>100.3</v>
      </c>
      <c r="D54" s="13">
        <v>557.79999999999995</v>
      </c>
      <c r="E54" s="13">
        <v>53.4</v>
      </c>
      <c r="F54" s="13">
        <v>19.2</v>
      </c>
      <c r="G54" s="13">
        <v>3.7</v>
      </c>
      <c r="H54" s="13">
        <v>3.5999999999999997E-2</v>
      </c>
      <c r="I54" s="13">
        <v>0</v>
      </c>
      <c r="J54" s="13">
        <v>0</v>
      </c>
      <c r="K54" s="13"/>
      <c r="L54" s="13"/>
      <c r="M54" s="13"/>
      <c r="N54" s="10"/>
    </row>
    <row r="55" spans="1:14" ht="25.2" x14ac:dyDescent="0.3">
      <c r="A55" s="7" t="s">
        <v>16</v>
      </c>
      <c r="B55" s="21">
        <v>138</v>
      </c>
      <c r="C55" s="21">
        <v>160</v>
      </c>
      <c r="D55" s="21">
        <v>166</v>
      </c>
      <c r="E55" s="21">
        <v>52</v>
      </c>
      <c r="F55" s="21">
        <v>19</v>
      </c>
      <c r="G55" s="21">
        <v>12</v>
      </c>
      <c r="H55" s="21">
        <v>19</v>
      </c>
      <c r="I55" s="21">
        <v>31</v>
      </c>
      <c r="J55" s="21">
        <v>21</v>
      </c>
      <c r="K55" s="21">
        <v>20</v>
      </c>
      <c r="L55" s="21">
        <v>26</v>
      </c>
      <c r="M55" s="21">
        <v>73</v>
      </c>
      <c r="N55" s="10"/>
    </row>
    <row r="56" spans="1:14" ht="25.2" x14ac:dyDescent="0.3">
      <c r="A56" s="8" t="s">
        <v>17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10"/>
    </row>
    <row r="57" spans="1:14" ht="25.2" x14ac:dyDescent="0.3">
      <c r="A57" s="9" t="s">
        <v>18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11"/>
    </row>
  </sheetData>
  <mergeCells count="17">
    <mergeCell ref="B55:B57"/>
    <mergeCell ref="C55:C57"/>
    <mergeCell ref="D55:D57"/>
    <mergeCell ref="E55:E57"/>
    <mergeCell ref="F55:F57"/>
    <mergeCell ref="A1:N1"/>
    <mergeCell ref="A2:A5"/>
    <mergeCell ref="B2:M2"/>
    <mergeCell ref="B3:M3"/>
    <mergeCell ref="B4:M4"/>
    <mergeCell ref="M55:M57"/>
    <mergeCell ref="G55:G57"/>
    <mergeCell ref="H55:H57"/>
    <mergeCell ref="I55:I57"/>
    <mergeCell ref="J55:J57"/>
    <mergeCell ref="K55:K57"/>
    <mergeCell ref="L55:L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Near Camp Verde Yearly</vt:lpstr>
      <vt:lpstr>Camp Verde Monthly</vt:lpstr>
      <vt:lpstr>Above Tangle Creek Monthly</vt:lpstr>
      <vt:lpstr>Tangle Creek Yearly</vt:lpstr>
      <vt:lpstr>East Verde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2024-06-18T17:42:05Z</dcterms:created>
  <dcterms:modified xsi:type="dcterms:W3CDTF">2024-08-16T20:59:29Z</dcterms:modified>
</cp:coreProperties>
</file>