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1321C77C-1F4A-4493-ADB8-55BF9CD65BE7}" xr6:coauthVersionLast="47" xr6:coauthVersionMax="47" xr10:uidLastSave="{00000000-0000-0000-0000-000000000000}"/>
  <bookViews>
    <workbookView xWindow="28680" yWindow="-120" windowWidth="25440" windowHeight="15390" tabRatio="711" firstSheet="2" activeTab="3" xr2:uid="{221E6686-953D-4F26-8E5A-980C41A07E99}"/>
  </bookViews>
  <sheets>
    <sheet name="LB2023sites" sheetId="1" r:id="rId1"/>
    <sheet name="LB06_2024sites" sheetId="7" r:id="rId2"/>
    <sheet name="LB10_2024sites" sheetId="12" r:id="rId3"/>
    <sheet name="For R" sheetId="17" r:id="rId4"/>
    <sheet name="Beasley Sites All" sheetId="14" r:id="rId5"/>
    <sheet name="Childs Sites All" sheetId="15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Densities" sheetId="6" r:id="rId12"/>
    <sheet name="Meta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" i="17" l="1"/>
  <c r="AC3" i="17"/>
  <c r="Z4" i="17"/>
  <c r="Z3" i="17"/>
  <c r="AC2" i="17"/>
  <c r="Z2" i="17"/>
  <c r="AD4" i="17"/>
  <c r="AD3" i="17"/>
  <c r="AD2" i="17"/>
  <c r="AA3" i="17"/>
  <c r="AA4" i="17"/>
  <c r="AA2" i="17"/>
  <c r="Y4" i="17"/>
  <c r="AB4" i="17"/>
  <c r="AB3" i="17"/>
  <c r="Y3" i="17"/>
  <c r="AB2" i="17"/>
  <c r="Y2" i="17"/>
  <c r="A43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<sst xmlns="http://schemas.openxmlformats.org/spreadsheetml/2006/main" count="1932" uniqueCount="137">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</sst>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1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 R'!$X$14:$Z$14</c:f>
              <c:numCache>
                <c:formatCode>General</c:formatCode>
                <c:ptCount val="3"/>
                <c:pt idx="0">
                  <c:v>2.2292993630573248</c:v>
                </c:pt>
                <c:pt idx="1">
                  <c:v>0.63694267515923564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D-47B8-B2E4-49BCD9D115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'For R'!$X$15:$Z$15</c:f>
              <c:numCache>
                <c:formatCode>General</c:formatCode>
                <c:ptCount val="3"/>
                <c:pt idx="0">
                  <c:v>2.5477707006369426</c:v>
                </c:pt>
                <c:pt idx="1">
                  <c:v>2.5477707006369426</c:v>
                </c:pt>
                <c:pt idx="2">
                  <c:v>2.5477707006369426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D-47B8-B2E4-49BCD9D115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'For R'!$X$16:$Z$16</c:f>
              <c:numCache>
                <c:formatCode>General</c:formatCode>
                <c:ptCount val="3"/>
                <c:pt idx="0">
                  <c:v>7.2941176470588234</c:v>
                </c:pt>
                <c:pt idx="1">
                  <c:v>13.70242214532872</c:v>
                </c:pt>
                <c:pt idx="2">
                  <c:v>14.006920415224913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D-47B8-B2E4-49BCD9D115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'For R'!$X$17:$Z$17</c:f>
              <c:numCache>
                <c:formatCode>General</c:formatCode>
                <c:ptCount val="3"/>
                <c:pt idx="0">
                  <c:v>6.2</c:v>
                </c:pt>
                <c:pt idx="1">
                  <c:v>8.4</c:v>
                </c:pt>
                <c:pt idx="2">
                  <c:v>22.586666666666666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3D-47B8-B2E4-49BCD9D115C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'For R'!$X$18:$Z$18</c:f>
              <c:numCache>
                <c:formatCode>General</c:formatCode>
                <c:ptCount val="3"/>
                <c:pt idx="0">
                  <c:v>7.3602264685067231</c:v>
                </c:pt>
                <c:pt idx="1">
                  <c:v>6.3694267515923562</c:v>
                </c:pt>
                <c:pt idx="2">
                  <c:v>3.1139419674451521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3D-47B8-B2E4-49BCD9D115C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'For R'!$X$19:$Z$19</c:f>
              <c:numCache>
                <c:formatCode>General</c:formatCode>
                <c:ptCount val="3"/>
                <c:pt idx="0">
                  <c:v>1.4154281670205235</c:v>
                </c:pt>
                <c:pt idx="1">
                  <c:v>1.2738853503184713</c:v>
                </c:pt>
                <c:pt idx="2">
                  <c:v>0.42462845010615707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3D-47B8-B2E4-49BCD9D115C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'For R'!$X$20:$Z$20</c:f>
              <c:numCache>
                <c:formatCode>General</c:formatCode>
                <c:ptCount val="3"/>
                <c:pt idx="0">
                  <c:v>1.1942675159235667</c:v>
                </c:pt>
                <c:pt idx="1">
                  <c:v>0.63694267515923564</c:v>
                </c:pt>
                <c:pt idx="2">
                  <c:v>7.9617834394904455E-2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3D-47B8-B2E4-49BCD9D115C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'For R'!$X$21:$Z$21</c:f>
              <c:numCache>
                <c:formatCode>General</c:formatCode>
                <c:ptCount val="3"/>
                <c:pt idx="0">
                  <c:v>3.8216560509554141</c:v>
                </c:pt>
                <c:pt idx="1">
                  <c:v>2.3089171974522293</c:v>
                </c:pt>
                <c:pt idx="2">
                  <c:v>0.15923566878980891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3D-47B8-B2E4-49BCD9D115C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'For R'!$X$22:$Z$22</c:f>
              <c:numCache>
                <c:formatCode>General</c:formatCode>
                <c:ptCount val="3"/>
                <c:pt idx="0">
                  <c:v>6.9355980184005661</c:v>
                </c:pt>
                <c:pt idx="1">
                  <c:v>8.0679405520169851</c:v>
                </c:pt>
                <c:pt idx="2">
                  <c:v>10.75725406935598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3D-47B8-B2E4-49BCD9D115C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'For R'!$X$23:$Z$23</c:f>
              <c:numCache>
                <c:formatCode>General</c:formatCode>
                <c:ptCount val="3"/>
                <c:pt idx="0">
                  <c:v>2.2173913043478262</c:v>
                </c:pt>
                <c:pt idx="1">
                  <c:v>3.255198487712665</c:v>
                </c:pt>
                <c:pt idx="2">
                  <c:v>5.1153119092627595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3D-47B8-B2E4-49BCD9D11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319904"/>
        <c:axId val="431314624"/>
      </c:lineChart>
      <c:catAx>
        <c:axId val="43131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14624"/>
        <c:crosses val="autoZero"/>
        <c:auto val="1"/>
        <c:lblAlgn val="ctr"/>
        <c:lblOffset val="100"/>
        <c:noMultiLvlLbl val="0"/>
      </c:catAx>
      <c:valAx>
        <c:axId val="4313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1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R'!$X$14</c:f>
              <c:numCache>
                <c:formatCode>General</c:formatCode>
                <c:ptCount val="1"/>
                <c:pt idx="0">
                  <c:v>2.2292993630573248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5-49AC-AD45-7A193AA3E6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R'!$X$15</c:f>
              <c:numCache>
                <c:formatCode>General</c:formatCode>
                <c:ptCount val="1"/>
                <c:pt idx="0">
                  <c:v>2.5477707006369426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D5-49AC-AD45-7A193AA3E6DA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R'!$X$16</c:f>
              <c:numCache>
                <c:formatCode>General</c:formatCode>
                <c:ptCount val="1"/>
                <c:pt idx="0">
                  <c:v>7.2941176470588234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D5-49AC-AD45-7A193AA3E6DA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R'!$X$17</c:f>
              <c:numCache>
                <c:formatCode>General</c:formatCode>
                <c:ptCount val="1"/>
                <c:pt idx="0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D5-49AC-AD45-7A193AA3E6DA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R'!$X$18</c:f>
              <c:numCache>
                <c:formatCode>General</c:formatCode>
                <c:ptCount val="1"/>
                <c:pt idx="0">
                  <c:v>7.3602264685067231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D5-49AC-AD45-7A193AA3E6DA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R'!$X$19</c:f>
              <c:numCache>
                <c:formatCode>General</c:formatCode>
                <c:ptCount val="1"/>
                <c:pt idx="0">
                  <c:v>1.4154281670205235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D5-49AC-AD45-7A193AA3E6DA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R'!$X$20</c:f>
              <c:numCache>
                <c:formatCode>General</c:formatCode>
                <c:ptCount val="1"/>
                <c:pt idx="0">
                  <c:v>1.1942675159235667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9D5-49AC-AD45-7A193AA3E6DA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R'!$X$21</c:f>
              <c:numCache>
                <c:formatCode>General</c:formatCode>
                <c:ptCount val="1"/>
                <c:pt idx="0">
                  <c:v>3.8216560509554141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9D5-49AC-AD45-7A193AA3E6DA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R'!$X$22</c:f>
              <c:numCache>
                <c:formatCode>General</c:formatCode>
                <c:ptCount val="1"/>
                <c:pt idx="0">
                  <c:v>6.9355980184005661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9D5-49AC-AD45-7A193AA3E6DA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'For R'!$X$13</c:f>
              <c:numCache>
                <c:formatCode>mmm\-yy</c:formatCode>
                <c:ptCount val="1"/>
                <c:pt idx="0">
                  <c:v>45200</c:v>
                </c:pt>
              </c:numCache>
            </c:numRef>
          </c:xVal>
          <c:yVal>
            <c:numRef>
              <c:f>'For R'!$X$23</c:f>
              <c:numCache>
                <c:formatCode>General</c:formatCode>
                <c:ptCount val="1"/>
                <c:pt idx="0">
                  <c:v>2.2173913043478262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9D5-49AC-AD45-7A193AA3E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416560"/>
        <c:axId val="309418000"/>
      </c:scatterChart>
      <c:valAx>
        <c:axId val="30941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18000"/>
        <c:crosses val="autoZero"/>
        <c:crossBetween val="midCat"/>
      </c:valAx>
      <c:valAx>
        <c:axId val="3094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1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300789</xdr:colOff>
      <xdr:row>26</xdr:row>
      <xdr:rowOff>53952</xdr:rowOff>
    </xdr:from>
    <xdr:to>
      <xdr:col>46</xdr:col>
      <xdr:colOff>95011</xdr:colOff>
      <xdr:row>50</xdr:row>
      <xdr:rowOff>10505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578302</xdr:colOff>
      <xdr:row>19</xdr:row>
      <xdr:rowOff>16329</xdr:rowOff>
    </xdr:from>
    <xdr:to>
      <xdr:col>21</xdr:col>
      <xdr:colOff>68035</xdr:colOff>
      <xdr:row>43</xdr:row>
      <xdr:rowOff>81643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A4F4530-EFAA-12BB-82D7-6062F2FEA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415018</xdr:colOff>
      <xdr:row>31</xdr:row>
      <xdr:rowOff>179615</xdr:rowOff>
    </xdr:from>
    <xdr:to>
      <xdr:col>24</xdr:col>
      <xdr:colOff>496661</xdr:colOff>
      <xdr:row>46</xdr:row>
      <xdr:rowOff>65315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23F76DE-BB91-5F02-86BF-51CDEEC7C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120</v>
      </c>
      <c r="D2" s="1" t="s">
        <v>4</v>
      </c>
      <c r="E2" s="1" t="s">
        <v>5</v>
      </c>
      <c r="F2" s="1" t="s">
        <v>120</v>
      </c>
      <c r="G2" s="8" t="s">
        <v>4</v>
      </c>
      <c r="H2" s="1" t="s">
        <v>5</v>
      </c>
      <c r="I2" s="1" t="s">
        <v>120</v>
      </c>
      <c r="J2" s="1" t="s">
        <v>7</v>
      </c>
      <c r="K2" s="1" t="s">
        <v>4</v>
      </c>
      <c r="L2" s="1" t="s">
        <v>5</v>
      </c>
      <c r="M2" s="1" t="s">
        <v>120</v>
      </c>
      <c r="N2" s="1" t="s">
        <v>7</v>
      </c>
      <c r="O2" s="8" t="s">
        <v>4</v>
      </c>
      <c r="P2" s="1" t="s">
        <v>5</v>
      </c>
      <c r="Q2" s="1" t="s">
        <v>120</v>
      </c>
      <c r="R2" s="12" t="s">
        <v>4</v>
      </c>
      <c r="S2" s="2" t="s">
        <v>5</v>
      </c>
      <c r="T2" s="2" t="s">
        <v>120</v>
      </c>
      <c r="U2" s="1" t="s">
        <v>4</v>
      </c>
      <c r="V2" s="1" t="s">
        <v>5</v>
      </c>
      <c r="W2" s="1" t="s">
        <v>120</v>
      </c>
      <c r="X2" s="12" t="s">
        <v>4</v>
      </c>
      <c r="Y2" s="11" t="s">
        <v>5</v>
      </c>
      <c r="Z2" s="11" t="s">
        <v>120</v>
      </c>
      <c r="AA2" s="12" t="s">
        <v>4</v>
      </c>
      <c r="AB2" s="11" t="s">
        <v>5</v>
      </c>
      <c r="AC2" s="11" t="s">
        <v>120</v>
      </c>
      <c r="AD2" s="11" t="s">
        <v>4</v>
      </c>
      <c r="AE2" s="11" t="s">
        <v>5</v>
      </c>
      <c r="AF2" s="11" t="s">
        <v>120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103</v>
      </c>
      <c r="AJ7" s="47">
        <f>GEOMEAN(B:B)</f>
        <v>6.3178115980022289</v>
      </c>
      <c r="AK7" s="47" t="s">
        <v>105</v>
      </c>
      <c r="AL7" s="47">
        <f t="shared" ref="AL7" si="0">GEOMEAN(E:E)</f>
        <v>19.442222095223581</v>
      </c>
      <c r="AM7" s="47" t="s">
        <v>105</v>
      </c>
      <c r="AN7" s="47">
        <f>GEOMEAN(H:H)</f>
        <v>19.921186283349769</v>
      </c>
      <c r="AO7" s="47" t="s">
        <v>105</v>
      </c>
      <c r="AP7" s="47">
        <f>GEOMEAN(L:L)</f>
        <v>15.710351973010281</v>
      </c>
      <c r="AQ7" s="47" t="s">
        <v>105</v>
      </c>
      <c r="AR7" s="47">
        <f>GEOMEAN(P:P)</f>
        <v>16.131793060366224</v>
      </c>
      <c r="AS7" s="47" t="s">
        <v>105</v>
      </c>
      <c r="AT7" s="47">
        <f>GEOMEAN(S:S)</f>
        <v>61.612479877834282</v>
      </c>
      <c r="AU7" s="47" t="s">
        <v>105</v>
      </c>
      <c r="AV7" s="47">
        <f>GEOMEAN(V:V)</f>
        <v>18.898283740177295</v>
      </c>
      <c r="AW7" s="47" t="s">
        <v>105</v>
      </c>
      <c r="AX7" s="47">
        <f>GEOMEAN(Y:Y)</f>
        <v>20.648612631010945</v>
      </c>
      <c r="AY7" s="47" t="s">
        <v>105</v>
      </c>
      <c r="AZ7" s="47">
        <f>GEOMEAN(AB:AB)</f>
        <v>11.304919942857575</v>
      </c>
      <c r="BA7" s="47" t="s">
        <v>105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104</v>
      </c>
      <c r="AJ8" s="47">
        <f>GEOMEAN(A:A)</f>
        <v>1.5746101062584457</v>
      </c>
      <c r="AK8" s="47" t="s">
        <v>106</v>
      </c>
      <c r="AL8" s="47">
        <f>GEOMEAN(D:D)</f>
        <v>2.8284271247461898</v>
      </c>
      <c r="AM8" s="47" t="s">
        <v>106</v>
      </c>
      <c r="AN8" s="47">
        <f>GEOMEAN(G:G)</f>
        <v>2.4110913126489986</v>
      </c>
      <c r="AO8" s="47" t="s">
        <v>106</v>
      </c>
      <c r="AP8" s="47">
        <f>GEOMEAN(K:K)</f>
        <v>1.9065799308338658</v>
      </c>
      <c r="AQ8" s="47" t="s">
        <v>106</v>
      </c>
      <c r="AR8" s="47">
        <f>GEOMEAN(O:O)</f>
        <v>1.7757538455067448</v>
      </c>
      <c r="AS8" s="47" t="s">
        <v>106</v>
      </c>
      <c r="AT8" s="47">
        <f>GEOMEAN(R:R)</f>
        <v>5.3650238920202016</v>
      </c>
      <c r="AU8" s="47" t="s">
        <v>106</v>
      </c>
      <c r="AV8" s="47">
        <f>GEOMEAN(U:U)</f>
        <v>2.2894284851066637</v>
      </c>
      <c r="AW8" s="47" t="s">
        <v>106</v>
      </c>
      <c r="AX8" s="47">
        <f>GEOMEAN(X:X)</f>
        <v>2.6229095061490981</v>
      </c>
      <c r="AY8" s="47" t="s">
        <v>106</v>
      </c>
      <c r="AZ8" s="47">
        <f>GEOMEAN(AA:AA)</f>
        <v>1.6738813365561116</v>
      </c>
      <c r="BA8" s="47" t="s">
        <v>106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107</v>
      </c>
      <c r="AJ9" s="47">
        <f>(AJ7)/AJ8*10</f>
        <v>40.123022028700646</v>
      </c>
      <c r="AK9" s="47" t="s">
        <v>107</v>
      </c>
      <c r="AL9" s="47">
        <f t="shared" ref="AL9:BB9" si="1">(AL7)/AL8*10</f>
        <v>68.738635424337616</v>
      </c>
      <c r="AM9" s="47" t="s">
        <v>107</v>
      </c>
      <c r="AN9" s="47">
        <f t="shared" si="1"/>
        <v>82.623110036686739</v>
      </c>
      <c r="AO9" s="47" t="s">
        <v>107</v>
      </c>
      <c r="AP9" s="47">
        <f t="shared" si="1"/>
        <v>82.400699382895368</v>
      </c>
      <c r="AQ9" s="47" t="s">
        <v>107</v>
      </c>
      <c r="AR9" s="47">
        <f t="shared" si="1"/>
        <v>90.844759262017618</v>
      </c>
      <c r="AS9" s="47" t="s">
        <v>107</v>
      </c>
      <c r="AT9" s="47">
        <f t="shared" si="1"/>
        <v>114.84101677436161</v>
      </c>
      <c r="AU9" s="47" t="s">
        <v>107</v>
      </c>
      <c r="AV9" s="47">
        <f t="shared" si="1"/>
        <v>82.545857462312597</v>
      </c>
      <c r="AW9" s="47" t="s">
        <v>107</v>
      </c>
      <c r="AX9" s="47">
        <f t="shared" si="1"/>
        <v>78.724075621376713</v>
      </c>
      <c r="AY9" s="47" t="s">
        <v>107</v>
      </c>
      <c r="AZ9" s="47">
        <f t="shared" si="1"/>
        <v>67.537164648221847</v>
      </c>
      <c r="BA9" s="47" t="s">
        <v>107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120</v>
      </c>
      <c r="D2" s="1" t="s">
        <v>4</v>
      </c>
      <c r="E2" s="1" t="s">
        <v>5</v>
      </c>
      <c r="F2" s="1" t="s">
        <v>120</v>
      </c>
      <c r="G2" s="8" t="s">
        <v>4</v>
      </c>
      <c r="H2" s="1" t="s">
        <v>5</v>
      </c>
      <c r="I2" s="1" t="s">
        <v>120</v>
      </c>
      <c r="J2" s="1" t="s">
        <v>7</v>
      </c>
      <c r="K2" s="1" t="s">
        <v>4</v>
      </c>
      <c r="L2" s="1" t="s">
        <v>5</v>
      </c>
      <c r="M2" s="1" t="s">
        <v>120</v>
      </c>
      <c r="N2" s="1" t="s">
        <v>7</v>
      </c>
      <c r="O2" s="8" t="s">
        <v>4</v>
      </c>
      <c r="P2" s="1" t="s">
        <v>5</v>
      </c>
      <c r="Q2" s="1" t="s">
        <v>120</v>
      </c>
      <c r="R2" s="12" t="s">
        <v>4</v>
      </c>
      <c r="S2" s="2" t="s">
        <v>5</v>
      </c>
      <c r="T2" s="2" t="s">
        <v>120</v>
      </c>
      <c r="U2" s="1" t="s">
        <v>4</v>
      </c>
      <c r="V2" s="1" t="s">
        <v>5</v>
      </c>
      <c r="W2" s="1" t="s">
        <v>120</v>
      </c>
      <c r="X2" s="12" t="s">
        <v>4</v>
      </c>
      <c r="Y2" s="11" t="s">
        <v>5</v>
      </c>
      <c r="Z2" s="11" t="s">
        <v>120</v>
      </c>
      <c r="AA2" s="12" t="s">
        <v>4</v>
      </c>
      <c r="AB2" s="11" t="s">
        <v>5</v>
      </c>
      <c r="AC2" s="11" t="s">
        <v>120</v>
      </c>
      <c r="AD2" s="11" t="s">
        <v>4</v>
      </c>
      <c r="AE2" s="11" t="s">
        <v>5</v>
      </c>
      <c r="AF2" s="11" t="s">
        <v>120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103</v>
      </c>
      <c r="AJ7" s="47">
        <f>GEOMEAN(B:B)</f>
        <v>18.330302779823359</v>
      </c>
      <c r="AK7" s="47" t="s">
        <v>105</v>
      </c>
      <c r="AL7" s="47">
        <f t="shared" ref="AL7" si="0">GEOMEAN(E:E)</f>
        <v>19.078784028338912</v>
      </c>
      <c r="AM7" s="47" t="s">
        <v>105</v>
      </c>
      <c r="AN7" s="47">
        <f>GEOMEAN(H:H)</f>
        <v>26.647774680698692</v>
      </c>
      <c r="AO7" s="47" t="s">
        <v>105</v>
      </c>
      <c r="AP7" s="47">
        <f>GEOMEAN(L:L)</f>
        <v>25.174507413778855</v>
      </c>
      <c r="AQ7" s="47" t="s">
        <v>105</v>
      </c>
      <c r="AR7" s="47">
        <f>GEOMEAN(P:P)</f>
        <v>15.357269436829664</v>
      </c>
      <c r="AS7" s="47" t="s">
        <v>105</v>
      </c>
      <c r="AT7" s="47">
        <f>GEOMEAN(S:S)</f>
        <v>78.585722461498449</v>
      </c>
      <c r="AU7" s="47" t="s">
        <v>105</v>
      </c>
      <c r="AV7" s="47">
        <f>GEOMEAN(V:V)</f>
        <v>19.271757073054715</v>
      </c>
      <c r="AW7" s="47" t="s">
        <v>105</v>
      </c>
      <c r="AX7" s="47">
        <f>GEOMEAN(Y:Y)</f>
        <v>20.010216350578716</v>
      </c>
      <c r="AY7" s="47" t="s">
        <v>105</v>
      </c>
      <c r="AZ7" s="47">
        <f>GEOMEAN(AB:AB)</f>
        <v>21.577686958047469</v>
      </c>
      <c r="BA7" s="47" t="s">
        <v>105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104</v>
      </c>
      <c r="AJ8" s="47">
        <f>GEOMEAN(A:A)</f>
        <v>2</v>
      </c>
      <c r="AK8" s="47" t="s">
        <v>106</v>
      </c>
      <c r="AL8" s="47">
        <f>GEOMEAN(D:D)</f>
        <v>2</v>
      </c>
      <c r="AM8" s="47" t="s">
        <v>106</v>
      </c>
      <c r="AN8" s="47">
        <f>GEOMEAN(G:G)</f>
        <v>2.9415459638688199</v>
      </c>
      <c r="AO8" s="47" t="s">
        <v>106</v>
      </c>
      <c r="AP8" s="47">
        <f>GEOMEAN(K:K)</f>
        <v>2.8371356029434036</v>
      </c>
      <c r="AQ8" s="47" t="s">
        <v>106</v>
      </c>
      <c r="AR8" s="47">
        <f>GEOMEAN(O:O)</f>
        <v>2.2418786128731876</v>
      </c>
      <c r="AS8" s="47" t="s">
        <v>106</v>
      </c>
      <c r="AT8" s="47">
        <f>GEOMEAN(R:R)</f>
        <v>6.7352932785006967</v>
      </c>
      <c r="AU8" s="47" t="s">
        <v>106</v>
      </c>
      <c r="AV8" s="47">
        <f>GEOMEAN(U:U)</f>
        <v>2.4494897427831779</v>
      </c>
      <c r="AW8" s="47" t="s">
        <v>106</v>
      </c>
      <c r="AX8" s="47">
        <f>GEOMEAN(X:X)</f>
        <v>2.7611943839438813</v>
      </c>
      <c r="AY8" s="47" t="s">
        <v>106</v>
      </c>
      <c r="AZ8" s="47">
        <f>GEOMEAN(AA:AA)</f>
        <v>2.4018799845876622</v>
      </c>
      <c r="BA8" s="47" t="s">
        <v>106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107</v>
      </c>
      <c r="AJ9" s="47">
        <f>(AJ7)/AJ8*10</f>
        <v>91.651513899116793</v>
      </c>
      <c r="AK9" s="47" t="s">
        <v>107</v>
      </c>
      <c r="AL9" s="47">
        <f t="shared" ref="AL9:BB9" si="1">(AL7)/AL8*10</f>
        <v>95.393920141694565</v>
      </c>
      <c r="AM9" s="47" t="s">
        <v>107</v>
      </c>
      <c r="AN9" s="47">
        <f t="shared" si="1"/>
        <v>90.591053167330557</v>
      </c>
      <c r="AO9" s="47" t="s">
        <v>107</v>
      </c>
      <c r="AP9" s="47">
        <f t="shared" si="1"/>
        <v>88.732126119250012</v>
      </c>
      <c r="AQ9" s="47" t="s">
        <v>107</v>
      </c>
      <c r="AR9" s="47">
        <f t="shared" si="1"/>
        <v>68.501788404804913</v>
      </c>
      <c r="AS9" s="47" t="s">
        <v>107</v>
      </c>
      <c r="AT9" s="47">
        <f t="shared" si="1"/>
        <v>116.6775064010159</v>
      </c>
      <c r="AU9" s="47" t="s">
        <v>107</v>
      </c>
      <c r="AV9" s="47">
        <f t="shared" si="1"/>
        <v>78.676618793094491</v>
      </c>
      <c r="AW9" s="47" t="s">
        <v>107</v>
      </c>
      <c r="AX9" s="47">
        <f t="shared" si="1"/>
        <v>72.469422895166247</v>
      </c>
      <c r="AY9" s="47" t="s">
        <v>107</v>
      </c>
      <c r="AZ9" s="47">
        <f t="shared" si="1"/>
        <v>89.836657520387192</v>
      </c>
      <c r="BA9" s="47" t="s">
        <v>107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zoomScale="70" workbookViewId="0">
      <selection activeCell="AC3" sqref="AC3:AC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120</v>
      </c>
      <c r="F2" s="8" t="s">
        <v>4</v>
      </c>
      <c r="G2" s="1" t="s">
        <v>5</v>
      </c>
      <c r="H2" s="1" t="s">
        <v>120</v>
      </c>
      <c r="I2" s="1" t="s">
        <v>7</v>
      </c>
      <c r="J2" s="1" t="s">
        <v>4</v>
      </c>
      <c r="K2" s="1" t="s">
        <v>5</v>
      </c>
      <c r="L2" s="1" t="s">
        <v>120</v>
      </c>
      <c r="M2" s="1" t="s">
        <v>7</v>
      </c>
      <c r="N2" s="8" t="s">
        <v>4</v>
      </c>
      <c r="O2" s="1" t="s">
        <v>5</v>
      </c>
      <c r="P2" s="1" t="s">
        <v>120</v>
      </c>
      <c r="Q2" s="12" t="s">
        <v>4</v>
      </c>
      <c r="R2" s="2" t="s">
        <v>5</v>
      </c>
      <c r="S2" s="2" t="s">
        <v>120</v>
      </c>
      <c r="T2" s="1" t="s">
        <v>4</v>
      </c>
      <c r="U2" s="1" t="s">
        <v>5</v>
      </c>
      <c r="V2" s="1" t="s">
        <v>120</v>
      </c>
      <c r="W2" s="12" t="s">
        <v>4</v>
      </c>
      <c r="X2" s="11" t="s">
        <v>5</v>
      </c>
      <c r="Y2" s="11" t="s">
        <v>120</v>
      </c>
      <c r="Z2" s="12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103</v>
      </c>
      <c r="AI7" s="47">
        <v>0</v>
      </c>
      <c r="AJ7" s="47" t="s">
        <v>105</v>
      </c>
      <c r="AK7" s="47">
        <f t="shared" ref="AK7" si="0">GEOMEAN(D:D)</f>
        <v>24.738633753705962</v>
      </c>
      <c r="AL7" s="47" t="s">
        <v>105</v>
      </c>
      <c r="AM7" s="47">
        <f>GEOMEAN(G:G)</f>
        <v>42.924827958193376</v>
      </c>
      <c r="AN7" s="47" t="s">
        <v>105</v>
      </c>
      <c r="AO7" s="47">
        <f>GEOMEAN(K:K)</f>
        <v>17.72013020451093</v>
      </c>
      <c r="AP7" s="47" t="s">
        <v>105</v>
      </c>
      <c r="AQ7" s="47">
        <f>GEOMEAN(O:O)</f>
        <v>41.964931843780668</v>
      </c>
      <c r="AR7" s="47" t="s">
        <v>105</v>
      </c>
      <c r="AS7" s="47">
        <f>GEOMEAN(R:R)</f>
        <v>96.937501810011966</v>
      </c>
      <c r="AT7" s="47" t="s">
        <v>105</v>
      </c>
      <c r="AU7" s="47">
        <f>GEOMEAN(U:U)</f>
        <v>50</v>
      </c>
      <c r="AV7" s="47" t="s">
        <v>105</v>
      </c>
      <c r="AW7" s="47">
        <f>GEOMEAN(X:X)</f>
        <v>24.698178070456937</v>
      </c>
      <c r="AX7" s="47" t="s">
        <v>105</v>
      </c>
      <c r="AY7" s="47">
        <f>GEOMEAN(AA:AA)</f>
        <v>15.641453429416909</v>
      </c>
      <c r="AZ7" s="47" t="s">
        <v>105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104</v>
      </c>
      <c r="AI8" s="47">
        <v>0</v>
      </c>
      <c r="AJ8" s="47" t="s">
        <v>106</v>
      </c>
      <c r="AK8" s="47">
        <f>GEOMEAN(C:C)</f>
        <v>3.4641016151377548</v>
      </c>
      <c r="AL8" s="47" t="s">
        <v>106</v>
      </c>
      <c r="AM8" s="47">
        <f>GEOMEAN(F:F)</f>
        <v>3.9110476809614179</v>
      </c>
      <c r="AN8" s="47" t="s">
        <v>106</v>
      </c>
      <c r="AO8" s="47">
        <f>GEOMEAN(J:J)</f>
        <v>1.6691450034537096</v>
      </c>
      <c r="AP8" s="47" t="s">
        <v>106</v>
      </c>
      <c r="AQ8" s="47">
        <f>GEOMEAN(N:N)</f>
        <v>4.8066936491525176</v>
      </c>
      <c r="AR8" s="47" t="s">
        <v>106</v>
      </c>
      <c r="AS8" s="47">
        <f>GEOMEAN(Q:Q)</f>
        <v>8.8959203622772627</v>
      </c>
      <c r="AT8" s="47" t="s">
        <v>106</v>
      </c>
      <c r="AU8" s="47">
        <f>GEOMEAN(T:T)</f>
        <v>7</v>
      </c>
      <c r="AV8" s="47" t="s">
        <v>106</v>
      </c>
      <c r="AW8" s="47">
        <f>GEOMEAN(W:W)</f>
        <v>3.7416573867739413</v>
      </c>
      <c r="AX8" s="47" t="s">
        <v>106</v>
      </c>
      <c r="AY8" s="47">
        <f>GEOMEAN(Z:Z)</f>
        <v>1.8085779702414264</v>
      </c>
      <c r="AZ8" s="47" t="s">
        <v>106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107</v>
      </c>
      <c r="AI9" s="47">
        <v>0</v>
      </c>
      <c r="AJ9" s="47" t="s">
        <v>107</v>
      </c>
      <c r="AK9" s="47">
        <f t="shared" ref="AK9:BA9" si="1">(AK7)/AK8*10</f>
        <v>71.414284285428494</v>
      </c>
      <c r="AL9" s="47" t="s">
        <v>107</v>
      </c>
      <c r="AM9" s="47">
        <f t="shared" si="1"/>
        <v>109.75276053817259</v>
      </c>
      <c r="AN9" s="47" t="s">
        <v>107</v>
      </c>
      <c r="AO9" s="47">
        <f t="shared" si="1"/>
        <v>106.16291674986499</v>
      </c>
      <c r="AP9" s="47" t="s">
        <v>107</v>
      </c>
      <c r="AQ9" s="47">
        <f t="shared" si="1"/>
        <v>87.305193355061505</v>
      </c>
      <c r="AR9" s="47" t="s">
        <v>107</v>
      </c>
      <c r="AS9" s="47">
        <f t="shared" si="1"/>
        <v>108.96849101872689</v>
      </c>
      <c r="AT9" s="47" t="s">
        <v>107</v>
      </c>
      <c r="AU9" s="47">
        <f t="shared" si="1"/>
        <v>71.428571428571431</v>
      </c>
      <c r="AV9" s="47" t="s">
        <v>107</v>
      </c>
      <c r="AW9" s="47">
        <f t="shared" si="1"/>
        <v>66.008657440845269</v>
      </c>
      <c r="AX9" s="47" t="s">
        <v>107</v>
      </c>
      <c r="AY9" s="47">
        <f t="shared" si="1"/>
        <v>86.484816727746249</v>
      </c>
      <c r="AZ9" s="47" t="s">
        <v>107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Q33"/>
  <sheetViews>
    <sheetView tabSelected="1" topLeftCell="L1" zoomScale="70" zoomScaleNormal="70" workbookViewId="0">
      <selection activeCell="X13" activeCellId="1" sqref="X14:X23 X13"/>
    </sheetView>
  </sheetViews>
  <sheetFormatPr defaultRowHeight="15" x14ac:dyDescent="0.25"/>
  <cols>
    <col min="24" max="24" width="12.28515625" bestFit="1" customWidth="1"/>
    <col min="25" max="27" width="11.7109375" customWidth="1"/>
  </cols>
  <sheetData>
    <row r="1" spans="1:43" ht="16.5" thickTop="1" thickBot="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36</v>
      </c>
      <c r="Y1" s="1" t="s">
        <v>131</v>
      </c>
      <c r="Z1" s="1"/>
      <c r="AA1" s="1" t="s">
        <v>117</v>
      </c>
      <c r="AB1" s="1" t="s">
        <v>132</v>
      </c>
      <c r="AC1" s="1"/>
      <c r="AD1" s="1" t="s">
        <v>117</v>
      </c>
    </row>
    <row r="2" spans="1:43" ht="15.75" thickTop="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X2" s="50" t="s">
        <v>133</v>
      </c>
      <c r="Y2">
        <f>GEOMEAN(B6:K6)</f>
        <v>3.3680239158136192</v>
      </c>
      <c r="Z2">
        <f xml:space="preserve"> STDEV(B6:K6) / SQRT(COUNT(B6:K6))</f>
        <v>0.80593810060214222</v>
      </c>
      <c r="AA2">
        <f>SUM(B2:K2)</f>
        <v>451</v>
      </c>
      <c r="AB2">
        <f>GEOMEAN(L6:U6)</f>
        <v>7.3718844909256172</v>
      </c>
      <c r="AC2">
        <f xml:space="preserve"> STDEV(L6:U6) / SQRT(COUNT(L6:U6))</f>
        <v>4.8877199587209503</v>
      </c>
      <c r="AD2">
        <f>SUM(L2:U2)</f>
        <v>706</v>
      </c>
    </row>
    <row r="3" spans="1:43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X3" s="50" t="s">
        <v>134</v>
      </c>
      <c r="Y3">
        <f>GEOMEAN(B15:K15)</f>
        <v>2.9973791895270216</v>
      </c>
      <c r="Z3">
        <f xml:space="preserve"> STDEV(B15:K15) / SQRT(COUNT(B15:K15))</f>
        <v>1.3583142592106225</v>
      </c>
      <c r="AA3">
        <f>SUM(B11:K11)</f>
        <v>263</v>
      </c>
      <c r="AB3">
        <f>GEOMEAN(L15:U15)</f>
        <v>6.8252267978561836</v>
      </c>
      <c r="AC3">
        <f xml:space="preserve"> STDEV(L15:U15) / SQRT(COUNT(L15:U15))</f>
        <v>6.7298378137845027</v>
      </c>
      <c r="AD3">
        <f>SUM(L11:U11)</f>
        <v>711</v>
      </c>
    </row>
    <row r="4" spans="1:43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X4" s="50" t="s">
        <v>135</v>
      </c>
      <c r="Y4">
        <f>GEOMEAN(C24:K24)</f>
        <v>2.0846503512577725</v>
      </c>
      <c r="Z4">
        <f xml:space="preserve"> STDEV(B24:K24) / SQRT(COUNT(B24:K24))</f>
        <v>2.4013740971093962</v>
      </c>
      <c r="AA4">
        <f>SUM(B20:K20)</f>
        <v>306</v>
      </c>
      <c r="AB4">
        <f>GEOMEAN(L24:U24)</f>
        <v>1.9568612658034923</v>
      </c>
      <c r="AC4">
        <f xml:space="preserve"> STDEV(L24:U24) / SQRT(COUNT(L24:U24))</f>
        <v>4.1694309035001123</v>
      </c>
      <c r="AD4">
        <f>SUM(L20:U20)</f>
        <v>315</v>
      </c>
    </row>
    <row r="5" spans="1:43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43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43" x14ac:dyDescent="0.25">
      <c r="A7" t="s">
        <v>103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  <c r="W7" t="s">
        <v>136</v>
      </c>
    </row>
    <row r="8" spans="1:43" x14ac:dyDescent="0.25">
      <c r="A8" t="s">
        <v>104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  <c r="X8" t="s">
        <v>0</v>
      </c>
      <c r="Y8" t="s">
        <v>3</v>
      </c>
      <c r="Z8" t="s">
        <v>6</v>
      </c>
      <c r="AA8" t="s">
        <v>10</v>
      </c>
      <c r="AB8" t="s">
        <v>11</v>
      </c>
      <c r="AC8" t="s">
        <v>12</v>
      </c>
      <c r="AD8" t="s">
        <v>13</v>
      </c>
      <c r="AE8" t="s">
        <v>15</v>
      </c>
      <c r="AF8" t="s">
        <v>16</v>
      </c>
      <c r="AG8" t="s">
        <v>17</v>
      </c>
      <c r="AH8" t="s">
        <v>108</v>
      </c>
      <c r="AI8" t="s">
        <v>109</v>
      </c>
      <c r="AJ8" t="s">
        <v>110</v>
      </c>
      <c r="AK8" t="s">
        <v>111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  <c r="AQ8" t="s">
        <v>36</v>
      </c>
    </row>
    <row r="9" spans="1:43" x14ac:dyDescent="0.25">
      <c r="A9" t="s">
        <v>107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  <c r="W9">
        <v>1</v>
      </c>
      <c r="X9">
        <v>2.2292993630573248</v>
      </c>
      <c r="Y9">
        <v>2.5477707006369426</v>
      </c>
      <c r="Z9">
        <v>7.2941176470588234</v>
      </c>
      <c r="AA9">
        <v>6.2</v>
      </c>
      <c r="AB9">
        <v>7.3602264685067231</v>
      </c>
      <c r="AC9">
        <v>1.4154281670205235</v>
      </c>
      <c r="AD9">
        <v>1.1942675159235667</v>
      </c>
      <c r="AE9">
        <v>3.8216560509554141</v>
      </c>
      <c r="AF9">
        <v>6.9355980184005661</v>
      </c>
      <c r="AG9">
        <v>2.2173913043478262</v>
      </c>
      <c r="AH9">
        <v>1.3378378378378379</v>
      </c>
      <c r="AI9">
        <v>0.2273588480485032</v>
      </c>
      <c r="AJ9">
        <v>7.3602264685067231</v>
      </c>
      <c r="AK9">
        <v>18.789808917197451</v>
      </c>
      <c r="AL9">
        <v>6.0863411181882512</v>
      </c>
      <c r="AM9">
        <v>3.2643312101910826</v>
      </c>
      <c r="AN9">
        <v>11.323425336164188</v>
      </c>
      <c r="AO9">
        <v>39.490445859872608</v>
      </c>
      <c r="AP9">
        <v>35.244161358811041</v>
      </c>
      <c r="AQ9">
        <v>35.987261146496813</v>
      </c>
    </row>
    <row r="10" spans="1:43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116</v>
      </c>
      <c r="U10" t="s">
        <v>36</v>
      </c>
      <c r="W10">
        <v>2</v>
      </c>
      <c r="X10">
        <v>0.63694267515923564</v>
      </c>
      <c r="Y10">
        <v>2.5477707006369426</v>
      </c>
      <c r="Z10">
        <v>13.70242214532872</v>
      </c>
      <c r="AA10">
        <v>8.4</v>
      </c>
      <c r="AB10">
        <v>6.3694267515923562</v>
      </c>
      <c r="AC10">
        <v>1.2738853503184713</v>
      </c>
      <c r="AD10">
        <v>0.63694267515923564</v>
      </c>
      <c r="AE10">
        <v>2.3089171974522293</v>
      </c>
      <c r="AF10">
        <v>8.0679405520169851</v>
      </c>
      <c r="AG10">
        <v>3.255198487712665</v>
      </c>
      <c r="AH10">
        <v>0.68918918918918914</v>
      </c>
      <c r="AI10">
        <v>0.2273588480485032</v>
      </c>
      <c r="AJ10">
        <v>7.3602264685067231</v>
      </c>
      <c r="AK10">
        <v>17.197452229299362</v>
      </c>
      <c r="AL10">
        <v>6.5109695682944091</v>
      </c>
      <c r="AM10">
        <v>3.4235668789808917</v>
      </c>
      <c r="AN10">
        <v>4.6709129511677281</v>
      </c>
      <c r="AO10">
        <v>56.687898089171973</v>
      </c>
      <c r="AP10">
        <v>39.490445859872615</v>
      </c>
      <c r="AQ10">
        <v>47.452229299363054</v>
      </c>
    </row>
    <row r="11" spans="1:43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  <c r="W11">
        <v>3</v>
      </c>
      <c r="X11">
        <v>0</v>
      </c>
      <c r="Y11">
        <v>2.5477707006369426</v>
      </c>
      <c r="Z11">
        <v>14.006920415224913</v>
      </c>
      <c r="AA11">
        <v>22.586666666666666</v>
      </c>
      <c r="AB11">
        <v>3.1139419674451521</v>
      </c>
      <c r="AC11">
        <v>0.42462845010615707</v>
      </c>
      <c r="AD11">
        <v>7.9617834394904455E-2</v>
      </c>
      <c r="AE11">
        <v>0.15923566878980891</v>
      </c>
      <c r="AF11">
        <v>10.75725406935598</v>
      </c>
      <c r="AG11">
        <v>5.1153119092627595</v>
      </c>
      <c r="AH11">
        <v>0.41891891891891891</v>
      </c>
      <c r="AI11">
        <v>5.6839712012125801E-2</v>
      </c>
      <c r="AJ11">
        <v>2.4062278839348901</v>
      </c>
      <c r="AK11">
        <v>0.95541401273885351</v>
      </c>
      <c r="AL11">
        <v>2.9723991507430996</v>
      </c>
      <c r="AM11">
        <v>2.0700636942675157</v>
      </c>
      <c r="AN11">
        <v>0.28308563340410475</v>
      </c>
      <c r="AO11">
        <v>42.038216560509554</v>
      </c>
      <c r="AP11">
        <v>13.163481953290871</v>
      </c>
      <c r="AQ11">
        <v>15.605095541401273</v>
      </c>
    </row>
    <row r="12" spans="1:43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  <c r="X12">
        <v>1</v>
      </c>
      <c r="Y12">
        <v>2</v>
      </c>
      <c r="Z12">
        <v>3</v>
      </c>
    </row>
    <row r="13" spans="1:43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  <c r="X13" s="48">
        <v>45200</v>
      </c>
      <c r="Y13" s="48">
        <v>45444</v>
      </c>
      <c r="Z13" s="48">
        <v>45566</v>
      </c>
    </row>
    <row r="14" spans="1:43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  <c r="W14" t="s">
        <v>0</v>
      </c>
      <c r="X14">
        <v>2.2292993630573248</v>
      </c>
      <c r="Y14">
        <v>0.63694267515923564</v>
      </c>
      <c r="Z14">
        <v>0</v>
      </c>
    </row>
    <row r="15" spans="1:43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  <c r="W15" t="s">
        <v>3</v>
      </c>
      <c r="X15">
        <v>2.5477707006369426</v>
      </c>
      <c r="Y15">
        <v>2.5477707006369426</v>
      </c>
      <c r="Z15">
        <v>2.5477707006369426</v>
      </c>
    </row>
    <row r="16" spans="1:43" x14ac:dyDescent="0.25">
      <c r="A16" t="s">
        <v>103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  <c r="W16" t="s">
        <v>6</v>
      </c>
      <c r="X16">
        <v>7.2941176470588234</v>
      </c>
      <c r="Y16">
        <v>13.70242214532872</v>
      </c>
      <c r="Z16">
        <v>14.006920415224913</v>
      </c>
    </row>
    <row r="17" spans="1:26" x14ac:dyDescent="0.25">
      <c r="A17" t="s">
        <v>104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  <c r="W17" t="s">
        <v>10</v>
      </c>
      <c r="X17">
        <v>6.2</v>
      </c>
      <c r="Y17">
        <v>8.4</v>
      </c>
      <c r="Z17">
        <v>22.586666666666666</v>
      </c>
    </row>
    <row r="18" spans="1:26" x14ac:dyDescent="0.25">
      <c r="A18" t="s">
        <v>107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  <c r="W18" t="s">
        <v>11</v>
      </c>
      <c r="X18">
        <v>7.3602264685067231</v>
      </c>
      <c r="Y18">
        <v>6.3694267515923562</v>
      </c>
      <c r="Z18">
        <v>3.1139419674451521</v>
      </c>
    </row>
    <row r="19" spans="1:26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  <c r="T19" t="s">
        <v>116</v>
      </c>
      <c r="U19" t="s">
        <v>36</v>
      </c>
      <c r="W19" t="s">
        <v>12</v>
      </c>
      <c r="X19">
        <v>1.4154281670205235</v>
      </c>
      <c r="Y19">
        <v>1.2738853503184713</v>
      </c>
      <c r="Z19">
        <v>0.42462845010615707</v>
      </c>
    </row>
    <row r="20" spans="1:26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  <c r="W20" t="s">
        <v>13</v>
      </c>
      <c r="X20">
        <v>1.1942675159235667</v>
      </c>
      <c r="Y20">
        <v>0.63694267515923564</v>
      </c>
      <c r="Z20">
        <v>7.9617834394904455E-2</v>
      </c>
    </row>
    <row r="21" spans="1:26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  <c r="W21" t="s">
        <v>15</v>
      </c>
      <c r="X21">
        <v>3.8216560509554141</v>
      </c>
      <c r="Y21">
        <v>2.3089171974522293</v>
      </c>
      <c r="Z21">
        <v>0.15923566878980891</v>
      </c>
    </row>
    <row r="22" spans="1:26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  <c r="W22" t="s">
        <v>16</v>
      </c>
      <c r="X22">
        <v>6.9355980184005661</v>
      </c>
      <c r="Y22">
        <v>8.0679405520169851</v>
      </c>
      <c r="Z22">
        <v>10.75725406935598</v>
      </c>
    </row>
    <row r="23" spans="1:26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  <c r="W23" t="s">
        <v>17</v>
      </c>
      <c r="X23">
        <v>2.2173913043478262</v>
      </c>
      <c r="Y23">
        <v>3.255198487712665</v>
      </c>
      <c r="Z23">
        <v>5.1153119092627595</v>
      </c>
    </row>
    <row r="24" spans="1:26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  <c r="W24" t="s">
        <v>108</v>
      </c>
      <c r="X24">
        <v>1.3378378378378379</v>
      </c>
      <c r="Y24">
        <v>0.68918918918918914</v>
      </c>
      <c r="Z24">
        <v>0.41891891891891891</v>
      </c>
    </row>
    <row r="25" spans="1:26" x14ac:dyDescent="0.25">
      <c r="A25" t="s">
        <v>103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  <c r="W25" t="s">
        <v>109</v>
      </c>
      <c r="X25">
        <v>0.2273588480485032</v>
      </c>
      <c r="Y25">
        <v>0.2273588480485032</v>
      </c>
      <c r="Z25">
        <v>5.6839712012125801E-2</v>
      </c>
    </row>
    <row r="26" spans="1:26" x14ac:dyDescent="0.25">
      <c r="A26" t="s">
        <v>104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  <c r="W26" t="s">
        <v>110</v>
      </c>
      <c r="X26">
        <v>7.3602264685067231</v>
      </c>
      <c r="Y26">
        <v>7.3602264685067231</v>
      </c>
      <c r="Z26">
        <v>2.4062278839348901</v>
      </c>
    </row>
    <row r="27" spans="1:26" x14ac:dyDescent="0.25">
      <c r="A27" t="s">
        <v>107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  <c r="W27" t="s">
        <v>111</v>
      </c>
      <c r="X27">
        <v>18.789808917197451</v>
      </c>
      <c r="Y27">
        <v>17.197452229299362</v>
      </c>
      <c r="Z27">
        <v>0.95541401273885351</v>
      </c>
    </row>
    <row r="28" spans="1:26" x14ac:dyDescent="0.25">
      <c r="W28" t="s">
        <v>112</v>
      </c>
      <c r="X28">
        <v>6.0863411181882512</v>
      </c>
      <c r="Y28">
        <v>6.5109695682944091</v>
      </c>
      <c r="Z28">
        <v>2.9723991507430996</v>
      </c>
    </row>
    <row r="29" spans="1:26" x14ac:dyDescent="0.25">
      <c r="W29" t="s">
        <v>113</v>
      </c>
      <c r="X29">
        <v>3.2643312101910826</v>
      </c>
      <c r="Y29">
        <v>3.4235668789808917</v>
      </c>
      <c r="Z29">
        <v>2.0700636942675157</v>
      </c>
    </row>
    <row r="30" spans="1:26" x14ac:dyDescent="0.25">
      <c r="W30" t="s">
        <v>114</v>
      </c>
      <c r="X30">
        <v>11.323425336164188</v>
      </c>
      <c r="Y30">
        <v>4.6709129511677281</v>
      </c>
      <c r="Z30">
        <v>0.28308563340410475</v>
      </c>
    </row>
    <row r="31" spans="1:26" x14ac:dyDescent="0.25">
      <c r="W31" t="s">
        <v>115</v>
      </c>
      <c r="X31">
        <v>39.490445859872608</v>
      </c>
      <c r="Y31">
        <v>56.687898089171973</v>
      </c>
      <c r="Z31">
        <v>42.038216560509554</v>
      </c>
    </row>
    <row r="32" spans="1:26" x14ac:dyDescent="0.25">
      <c r="W32" t="s">
        <v>116</v>
      </c>
      <c r="X32">
        <v>35.244161358811041</v>
      </c>
      <c r="Y32">
        <v>39.490445859872615</v>
      </c>
      <c r="Z32">
        <v>13.163481953290871</v>
      </c>
    </row>
    <row r="33" spans="23:26" x14ac:dyDescent="0.25">
      <c r="W33" t="s">
        <v>36</v>
      </c>
      <c r="X33">
        <v>35.987261146496813</v>
      </c>
      <c r="Y33">
        <v>47.452229299363054</v>
      </c>
      <c r="Z33">
        <v>15.605095541401273</v>
      </c>
    </row>
  </sheetData>
  <pageMargins left="0.7" right="0.7" top="0.75" bottom="0.75" header="0.3" footer="0.3"/>
  <ignoredErrors>
    <ignoredError sqref="Y2:Y4 AD2:AD4 AB2:AB4 AA2:AA4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zoomScale="70" zoomScaleNormal="70" workbookViewId="0">
      <selection activeCell="V22" sqref="V22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117</v>
      </c>
      <c r="AA1" s="48">
        <v>45200</v>
      </c>
      <c r="AB1" s="48">
        <v>45444</v>
      </c>
      <c r="AC1" s="48">
        <v>45566</v>
      </c>
      <c r="AD1" t="s">
        <v>119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103</v>
      </c>
      <c r="B7">
        <v>6.3178115980022289</v>
      </c>
      <c r="C7" t="s">
        <v>105</v>
      </c>
      <c r="D7">
        <v>19.442222095223581</v>
      </c>
      <c r="E7" t="s">
        <v>105</v>
      </c>
      <c r="F7">
        <v>19.921186283349769</v>
      </c>
      <c r="G7" t="s">
        <v>105</v>
      </c>
      <c r="H7">
        <v>15.710351973010281</v>
      </c>
      <c r="I7" t="s">
        <v>105</v>
      </c>
      <c r="J7">
        <v>16.131793060366224</v>
      </c>
      <c r="K7" t="s">
        <v>105</v>
      </c>
      <c r="L7">
        <v>61.612479877834282</v>
      </c>
      <c r="M7" t="s">
        <v>105</v>
      </c>
      <c r="N7">
        <v>18.898283740177295</v>
      </c>
      <c r="O7" t="s">
        <v>105</v>
      </c>
      <c r="P7">
        <v>20.648612631010945</v>
      </c>
      <c r="Q7" t="s">
        <v>105</v>
      </c>
      <c r="R7">
        <v>11.304919942857575</v>
      </c>
      <c r="S7" t="s">
        <v>105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104</v>
      </c>
      <c r="B8">
        <v>1.5746101062584457</v>
      </c>
      <c r="C8" t="s">
        <v>106</v>
      </c>
      <c r="D8">
        <v>2.8284271247461898</v>
      </c>
      <c r="E8" t="s">
        <v>106</v>
      </c>
      <c r="F8">
        <v>2.4110913126489986</v>
      </c>
      <c r="G8" t="s">
        <v>106</v>
      </c>
      <c r="H8">
        <v>1.9065799308338658</v>
      </c>
      <c r="I8" t="s">
        <v>106</v>
      </c>
      <c r="J8">
        <v>1.7757538455067448</v>
      </c>
      <c r="K8" t="s">
        <v>106</v>
      </c>
      <c r="L8">
        <v>5.3650238920202016</v>
      </c>
      <c r="M8" t="s">
        <v>106</v>
      </c>
      <c r="N8">
        <v>2.2894284851066637</v>
      </c>
      <c r="O8" t="s">
        <v>106</v>
      </c>
      <c r="P8">
        <v>2.6229095061490981</v>
      </c>
      <c r="Q8" t="s">
        <v>106</v>
      </c>
      <c r="R8">
        <v>1.6738813365561116</v>
      </c>
      <c r="S8" t="s">
        <v>106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107</v>
      </c>
      <c r="B9">
        <v>40.123022028700646</v>
      </c>
      <c r="C9" t="s">
        <v>107</v>
      </c>
      <c r="D9">
        <v>68.738635424337616</v>
      </c>
      <c r="E9" t="s">
        <v>107</v>
      </c>
      <c r="F9">
        <v>82.623110036686739</v>
      </c>
      <c r="G9" t="s">
        <v>107</v>
      </c>
      <c r="H9">
        <v>82.400699382895368</v>
      </c>
      <c r="I9" t="s">
        <v>107</v>
      </c>
      <c r="J9">
        <v>90.844759262017618</v>
      </c>
      <c r="K9" t="s">
        <v>107</v>
      </c>
      <c r="L9">
        <v>114.84101677436161</v>
      </c>
      <c r="M9" t="s">
        <v>107</v>
      </c>
      <c r="N9">
        <v>82.545857462312597</v>
      </c>
      <c r="O9" t="s">
        <v>107</v>
      </c>
      <c r="P9">
        <v>78.724075621376713</v>
      </c>
      <c r="Q9" t="s">
        <v>107</v>
      </c>
      <c r="R9">
        <v>67.537164648221847</v>
      </c>
      <c r="S9" t="s">
        <v>107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117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118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103</v>
      </c>
      <c r="B16">
        <v>18.330302779823359</v>
      </c>
      <c r="C16" t="s">
        <v>105</v>
      </c>
      <c r="D16">
        <v>19.078784028338912</v>
      </c>
      <c r="E16" t="s">
        <v>105</v>
      </c>
      <c r="F16">
        <v>26.647774680698692</v>
      </c>
      <c r="G16" t="s">
        <v>105</v>
      </c>
      <c r="H16">
        <v>25.174507413778855</v>
      </c>
      <c r="I16" t="s">
        <v>105</v>
      </c>
      <c r="J16">
        <v>15.357269436829664</v>
      </c>
      <c r="K16" t="s">
        <v>105</v>
      </c>
      <c r="L16">
        <v>78.585722461498449</v>
      </c>
      <c r="M16" t="s">
        <v>105</v>
      </c>
      <c r="N16">
        <v>19.271757073054715</v>
      </c>
      <c r="O16" t="s">
        <v>105</v>
      </c>
      <c r="P16">
        <v>20.010216350578716</v>
      </c>
      <c r="Q16" t="s">
        <v>105</v>
      </c>
      <c r="R16">
        <v>21.577686958047469</v>
      </c>
      <c r="S16" t="s">
        <v>105</v>
      </c>
      <c r="T16">
        <v>29.761950544145957</v>
      </c>
    </row>
    <row r="17" spans="1:21" x14ac:dyDescent="0.25">
      <c r="A17" t="s">
        <v>104</v>
      </c>
      <c r="B17">
        <v>2</v>
      </c>
      <c r="C17" t="s">
        <v>106</v>
      </c>
      <c r="D17">
        <v>2</v>
      </c>
      <c r="E17" t="s">
        <v>106</v>
      </c>
      <c r="F17">
        <v>2.9415459638688199</v>
      </c>
      <c r="G17" t="s">
        <v>106</v>
      </c>
      <c r="H17">
        <v>2.8371356029434036</v>
      </c>
      <c r="I17" t="s">
        <v>106</v>
      </c>
      <c r="J17">
        <v>2.2418786128731876</v>
      </c>
      <c r="K17" t="s">
        <v>106</v>
      </c>
      <c r="L17">
        <v>6.7352932785006967</v>
      </c>
      <c r="M17" t="s">
        <v>106</v>
      </c>
      <c r="N17">
        <v>2.4494897427831779</v>
      </c>
      <c r="O17" t="s">
        <v>106</v>
      </c>
      <c r="P17">
        <v>2.7611943839438813</v>
      </c>
      <c r="Q17" t="s">
        <v>106</v>
      </c>
      <c r="R17">
        <v>2.4018799845876622</v>
      </c>
      <c r="S17" t="s">
        <v>106</v>
      </c>
      <c r="T17">
        <v>3.2349184734269354</v>
      </c>
    </row>
    <row r="18" spans="1:21" x14ac:dyDescent="0.25">
      <c r="A18" t="s">
        <v>107</v>
      </c>
      <c r="B18">
        <v>91.651513899116793</v>
      </c>
      <c r="C18" t="s">
        <v>107</v>
      </c>
      <c r="D18">
        <v>95.393920141694565</v>
      </c>
      <c r="E18" t="s">
        <v>107</v>
      </c>
      <c r="F18">
        <v>90.591053167330557</v>
      </c>
      <c r="G18" t="s">
        <v>107</v>
      </c>
      <c r="H18">
        <v>88.732126119250012</v>
      </c>
      <c r="I18" t="s">
        <v>107</v>
      </c>
      <c r="J18">
        <v>68.501788404804913</v>
      </c>
      <c r="K18" t="s">
        <v>107</v>
      </c>
      <c r="L18">
        <v>116.6775064010159</v>
      </c>
      <c r="M18" t="s">
        <v>107</v>
      </c>
      <c r="N18">
        <v>78.676618793094491</v>
      </c>
      <c r="O18" t="s">
        <v>107</v>
      </c>
      <c r="P18">
        <v>72.469422895166247</v>
      </c>
      <c r="Q18" t="s">
        <v>107</v>
      </c>
      <c r="R18">
        <v>89.836657520387192</v>
      </c>
      <c r="S18" t="s">
        <v>107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103</v>
      </c>
      <c r="B25">
        <v>0</v>
      </c>
      <c r="C25" t="s">
        <v>105</v>
      </c>
      <c r="D25">
        <v>24.738633753705962</v>
      </c>
      <c r="E25" t="s">
        <v>105</v>
      </c>
      <c r="F25">
        <v>42.924827958193376</v>
      </c>
      <c r="G25" t="s">
        <v>105</v>
      </c>
      <c r="H25">
        <v>17.72013020451093</v>
      </c>
      <c r="I25" t="s">
        <v>105</v>
      </c>
      <c r="J25">
        <v>41.964931843780668</v>
      </c>
      <c r="K25" t="s">
        <v>105</v>
      </c>
      <c r="L25">
        <v>96.937501810011966</v>
      </c>
      <c r="M25" t="s">
        <v>105</v>
      </c>
      <c r="N25">
        <v>50</v>
      </c>
      <c r="O25" t="s">
        <v>105</v>
      </c>
      <c r="P25">
        <v>24.698178070456937</v>
      </c>
      <c r="Q25" t="s">
        <v>105</v>
      </c>
      <c r="R25">
        <v>15.641453429416909</v>
      </c>
      <c r="S25" t="s">
        <v>105</v>
      </c>
      <c r="T25">
        <v>41.258777001401953</v>
      </c>
    </row>
    <row r="26" spans="1:21" x14ac:dyDescent="0.25">
      <c r="A26" t="s">
        <v>104</v>
      </c>
      <c r="B26">
        <v>0</v>
      </c>
      <c r="C26" t="s">
        <v>106</v>
      </c>
      <c r="D26">
        <v>3.4641016151377548</v>
      </c>
      <c r="E26" t="s">
        <v>106</v>
      </c>
      <c r="F26">
        <v>3.9110476809614179</v>
      </c>
      <c r="G26" t="s">
        <v>106</v>
      </c>
      <c r="H26">
        <v>1.6691450034537096</v>
      </c>
      <c r="I26" t="s">
        <v>106</v>
      </c>
      <c r="J26">
        <v>4.8066936491525176</v>
      </c>
      <c r="K26" t="s">
        <v>106</v>
      </c>
      <c r="L26">
        <v>8.8959203622772627</v>
      </c>
      <c r="M26" t="s">
        <v>106</v>
      </c>
      <c r="N26">
        <v>7</v>
      </c>
      <c r="O26" t="s">
        <v>106</v>
      </c>
      <c r="P26">
        <v>3.7416573867739413</v>
      </c>
      <c r="Q26" t="s">
        <v>106</v>
      </c>
      <c r="R26">
        <v>1.8085779702414264</v>
      </c>
      <c r="S26" t="s">
        <v>106</v>
      </c>
      <c r="T26">
        <v>3.8831046024425837</v>
      </c>
    </row>
    <row r="27" spans="1:21" x14ac:dyDescent="0.25">
      <c r="A27" t="s">
        <v>107</v>
      </c>
      <c r="B27">
        <v>0</v>
      </c>
      <c r="C27" t="s">
        <v>107</v>
      </c>
      <c r="D27">
        <v>71.414284285428494</v>
      </c>
      <c r="E27" t="s">
        <v>107</v>
      </c>
      <c r="F27">
        <v>109.75276053817259</v>
      </c>
      <c r="G27" t="s">
        <v>107</v>
      </c>
      <c r="H27">
        <v>106.16291674986499</v>
      </c>
      <c r="I27" t="s">
        <v>107</v>
      </c>
      <c r="J27">
        <v>87.305193355061505</v>
      </c>
      <c r="K27" t="s">
        <v>107</v>
      </c>
      <c r="L27">
        <v>108.96849101872689</v>
      </c>
      <c r="M27" t="s">
        <v>107</v>
      </c>
      <c r="N27">
        <v>71.428571428571431</v>
      </c>
      <c r="O27" t="s">
        <v>107</v>
      </c>
      <c r="P27">
        <v>66.008657440845269</v>
      </c>
      <c r="Q27" t="s">
        <v>107</v>
      </c>
      <c r="R27">
        <v>86.484816727746249</v>
      </c>
      <c r="S27" t="s">
        <v>107</v>
      </c>
      <c r="T27">
        <v>106.25203600090764</v>
      </c>
    </row>
    <row r="29" spans="1:21" x14ac:dyDescent="0.25">
      <c r="A29" t="s">
        <v>121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122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123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124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125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126</v>
      </c>
      <c r="B37" t="s">
        <v>127</v>
      </c>
      <c r="C37" t="s">
        <v>128</v>
      </c>
      <c r="D37" t="s">
        <v>129</v>
      </c>
      <c r="E37" t="s">
        <v>128</v>
      </c>
      <c r="F37" t="s">
        <v>129</v>
      </c>
      <c r="G37" t="s">
        <v>128</v>
      </c>
      <c r="H37" t="s">
        <v>129</v>
      </c>
      <c r="I37" t="s">
        <v>128</v>
      </c>
      <c r="J37" t="s">
        <v>129</v>
      </c>
      <c r="K37" t="s">
        <v>128</v>
      </c>
      <c r="L37" t="s">
        <v>129</v>
      </c>
      <c r="M37" t="s">
        <v>128</v>
      </c>
      <c r="N37" t="s">
        <v>129</v>
      </c>
      <c r="O37" t="s">
        <v>128</v>
      </c>
      <c r="P37" t="s">
        <v>129</v>
      </c>
      <c r="Q37" t="s">
        <v>128</v>
      </c>
      <c r="R37" t="s">
        <v>129</v>
      </c>
      <c r="S37" t="s">
        <v>128</v>
      </c>
      <c r="T37" t="s">
        <v>129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108</v>
      </c>
      <c r="D1" t="s">
        <v>109</v>
      </c>
      <c r="F1" t="s">
        <v>110</v>
      </c>
      <c r="H1" t="s">
        <v>111</v>
      </c>
      <c r="J1" t="s">
        <v>112</v>
      </c>
      <c r="L1" t="s">
        <v>113</v>
      </c>
      <c r="N1" t="s">
        <v>114</v>
      </c>
      <c r="P1" t="s">
        <v>115</v>
      </c>
      <c r="R1" t="s">
        <v>116</v>
      </c>
      <c r="T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108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109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110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111</v>
      </c>
      <c r="Y6">
        <v>18.789808917197451</v>
      </c>
      <c r="Z6">
        <v>17.197452229299362</v>
      </c>
    </row>
    <row r="7" spans="1:26" x14ac:dyDescent="0.25">
      <c r="A7" t="s">
        <v>103</v>
      </c>
      <c r="B7">
        <v>15.300166144579384</v>
      </c>
      <c r="C7" t="s">
        <v>105</v>
      </c>
      <c r="D7">
        <v>41.941867815372149</v>
      </c>
      <c r="E7" t="s">
        <v>105</v>
      </c>
      <c r="F7">
        <v>60.430637033830813</v>
      </c>
      <c r="G7" t="s">
        <v>105</v>
      </c>
      <c r="H7">
        <v>16.602017574648588</v>
      </c>
      <c r="I7" t="s">
        <v>105</v>
      </c>
      <c r="J7">
        <v>45.779357005893999</v>
      </c>
      <c r="K7" t="s">
        <v>105</v>
      </c>
      <c r="L7">
        <v>36.219084320617227</v>
      </c>
      <c r="M7" t="s">
        <v>105</v>
      </c>
      <c r="N7">
        <v>6.6302058193080722</v>
      </c>
      <c r="O7" t="s">
        <v>105</v>
      </c>
      <c r="P7">
        <v>31.367863601663053</v>
      </c>
      <c r="Q7" t="s">
        <v>105</v>
      </c>
      <c r="R7">
        <v>24.640118183005622</v>
      </c>
      <c r="S7" t="s">
        <v>105</v>
      </c>
      <c r="T7">
        <v>28.509474562347254</v>
      </c>
      <c r="X7" t="s">
        <v>112</v>
      </c>
      <c r="Y7">
        <v>6.0863411181882512</v>
      </c>
      <c r="Z7">
        <v>6.5109695682944091</v>
      </c>
    </row>
    <row r="8" spans="1:26" x14ac:dyDescent="0.25">
      <c r="A8" t="s">
        <v>104</v>
      </c>
      <c r="B8">
        <v>1.7737225217310972</v>
      </c>
      <c r="C8" t="s">
        <v>106</v>
      </c>
      <c r="D8">
        <v>5.4401904795278941</v>
      </c>
      <c r="E8" t="s">
        <v>106</v>
      </c>
      <c r="F8">
        <v>4.6919285302082026</v>
      </c>
      <c r="G8" t="s">
        <v>106</v>
      </c>
      <c r="H8">
        <v>1.8989428021364014</v>
      </c>
      <c r="I8" t="s">
        <v>106</v>
      </c>
      <c r="J8">
        <v>3.3998828649854564</v>
      </c>
      <c r="K8" t="s">
        <v>106</v>
      </c>
      <c r="L8">
        <v>3.5924229035027637</v>
      </c>
      <c r="M8" t="s">
        <v>106</v>
      </c>
      <c r="N8">
        <v>1.0905077326652577</v>
      </c>
      <c r="O8" t="s">
        <v>106</v>
      </c>
      <c r="P8">
        <v>2.6127765388722151</v>
      </c>
      <c r="Q8" t="s">
        <v>106</v>
      </c>
      <c r="R8">
        <v>2.2354480276472852</v>
      </c>
      <c r="S8" t="s">
        <v>106</v>
      </c>
      <c r="T8">
        <v>2.4908729060074632</v>
      </c>
      <c r="X8" t="s">
        <v>113</v>
      </c>
      <c r="Y8">
        <v>3.2643312101910826</v>
      </c>
      <c r="Z8">
        <v>3.4235668789808917</v>
      </c>
    </row>
    <row r="9" spans="1:26" x14ac:dyDescent="0.25">
      <c r="A9" t="s">
        <v>107</v>
      </c>
      <c r="B9">
        <v>86.260201114472537</v>
      </c>
      <c r="C9" t="s">
        <v>107</v>
      </c>
      <c r="D9">
        <v>77.096322221077656</v>
      </c>
      <c r="E9" t="s">
        <v>107</v>
      </c>
      <c r="F9">
        <v>128.79701096203445</v>
      </c>
      <c r="G9" t="s">
        <v>107</v>
      </c>
      <c r="H9">
        <v>87.427686373547033</v>
      </c>
      <c r="I9" t="s">
        <v>107</v>
      </c>
      <c r="J9">
        <v>134.6498065488201</v>
      </c>
      <c r="K9" t="s">
        <v>107</v>
      </c>
      <c r="L9">
        <v>100.82076997477688</v>
      </c>
      <c r="M9" t="s">
        <v>107</v>
      </c>
      <c r="N9">
        <v>60.799255435846419</v>
      </c>
      <c r="O9" t="s">
        <v>107</v>
      </c>
      <c r="P9">
        <v>120.05566926593252</v>
      </c>
      <c r="Q9" t="s">
        <v>107</v>
      </c>
      <c r="R9">
        <v>110.22451820961506</v>
      </c>
      <c r="S9" t="s">
        <v>107</v>
      </c>
      <c r="T9">
        <v>114.45575763254872</v>
      </c>
      <c r="X9" t="s">
        <v>114</v>
      </c>
      <c r="Y9">
        <v>11.323425336164188</v>
      </c>
      <c r="Z9">
        <v>4.6709129511677281</v>
      </c>
    </row>
    <row r="10" spans="1:26" x14ac:dyDescent="0.25">
      <c r="X10" t="s">
        <v>115</v>
      </c>
      <c r="Y10">
        <v>39.490445859872608</v>
      </c>
      <c r="Z10">
        <v>56.687898089171973</v>
      </c>
    </row>
    <row r="11" spans="1:26" x14ac:dyDescent="0.25">
      <c r="B11" t="s">
        <v>108</v>
      </c>
      <c r="D11" t="s">
        <v>109</v>
      </c>
      <c r="F11" t="s">
        <v>110</v>
      </c>
      <c r="H11" t="s">
        <v>111</v>
      </c>
      <c r="J11" t="s">
        <v>112</v>
      </c>
      <c r="L11" t="s">
        <v>113</v>
      </c>
      <c r="N11" t="s">
        <v>114</v>
      </c>
      <c r="P11" t="s">
        <v>115</v>
      </c>
      <c r="R11" t="s">
        <v>116</v>
      </c>
      <c r="T11" t="s">
        <v>36</v>
      </c>
      <c r="X11" t="s">
        <v>116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118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103</v>
      </c>
      <c r="B17">
        <v>23.807011062890147</v>
      </c>
      <c r="C17" t="s">
        <v>105</v>
      </c>
      <c r="D17">
        <v>72.513405455147534</v>
      </c>
      <c r="E17" t="s">
        <v>105</v>
      </c>
      <c r="F17">
        <v>86.265699235975418</v>
      </c>
      <c r="G17" t="s">
        <v>105</v>
      </c>
      <c r="H17">
        <v>22.248962457875951</v>
      </c>
      <c r="I17" t="s">
        <v>105</v>
      </c>
      <c r="J17">
        <v>54.826450581590514</v>
      </c>
      <c r="K17" t="s">
        <v>105</v>
      </c>
      <c r="L17">
        <v>45.281200896160996</v>
      </c>
      <c r="M17" t="s">
        <v>105</v>
      </c>
      <c r="N17">
        <v>8.3300655885059403</v>
      </c>
      <c r="O17" t="s">
        <v>105</v>
      </c>
      <c r="P17">
        <v>31.418600471856653</v>
      </c>
      <c r="Q17" t="s">
        <v>105</v>
      </c>
      <c r="R17">
        <v>30.762424679111511</v>
      </c>
      <c r="S17" t="s">
        <v>105</v>
      </c>
      <c r="T17">
        <v>33.205305496347954</v>
      </c>
    </row>
    <row r="18" spans="1:20" x14ac:dyDescent="0.25">
      <c r="A18" t="s">
        <v>104</v>
      </c>
      <c r="B18">
        <v>2.6336411097923111</v>
      </c>
      <c r="C18" t="s">
        <v>106</v>
      </c>
      <c r="D18">
        <v>9.1545412890173807</v>
      </c>
      <c r="E18" t="s">
        <v>106</v>
      </c>
      <c r="F18">
        <v>8.4012506297287803</v>
      </c>
      <c r="G18" t="s">
        <v>106</v>
      </c>
      <c r="H18">
        <v>2.9776552686248579</v>
      </c>
      <c r="I18" t="s">
        <v>106</v>
      </c>
      <c r="J18">
        <v>5.0836568103978914</v>
      </c>
      <c r="K18" t="s">
        <v>106</v>
      </c>
      <c r="L18">
        <v>5.1752032581638119</v>
      </c>
      <c r="M18" t="s">
        <v>106</v>
      </c>
      <c r="N18">
        <v>2.1419564784740284</v>
      </c>
      <c r="O18" t="s">
        <v>106</v>
      </c>
      <c r="P18">
        <v>3.7144504875957276</v>
      </c>
      <c r="Q18" t="s">
        <v>106</v>
      </c>
      <c r="R18">
        <v>3.6145083567124505</v>
      </c>
      <c r="S18" t="s">
        <v>106</v>
      </c>
      <c r="T18">
        <v>3.8280671657225191</v>
      </c>
    </row>
    <row r="19" spans="1:20" x14ac:dyDescent="0.25">
      <c r="A19" t="s">
        <v>107</v>
      </c>
      <c r="B19">
        <v>90.395805921967735</v>
      </c>
      <c r="C19" t="s">
        <v>107</v>
      </c>
      <c r="D19">
        <v>79.210310124594884</v>
      </c>
      <c r="E19" t="s">
        <v>107</v>
      </c>
      <c r="F19">
        <v>102.6819732418343</v>
      </c>
      <c r="G19" t="s">
        <v>107</v>
      </c>
      <c r="H19">
        <v>74.719739025233025</v>
      </c>
      <c r="I19" t="s">
        <v>107</v>
      </c>
      <c r="J19">
        <v>107.84844970150397</v>
      </c>
      <c r="K19" t="s">
        <v>107</v>
      </c>
      <c r="L19">
        <v>87.496468519821946</v>
      </c>
      <c r="M19" t="s">
        <v>107</v>
      </c>
      <c r="N19">
        <v>38.889985264501931</v>
      </c>
      <c r="O19" t="s">
        <v>107</v>
      </c>
      <c r="P19">
        <v>84.584787377777502</v>
      </c>
      <c r="Q19" t="s">
        <v>107</v>
      </c>
      <c r="R19">
        <v>85.108185244566016</v>
      </c>
      <c r="S19" t="s">
        <v>107</v>
      </c>
      <c r="T19">
        <v>86.741700338167135</v>
      </c>
    </row>
    <row r="21" spans="1:20" x14ac:dyDescent="0.25">
      <c r="B21" t="s">
        <v>108</v>
      </c>
      <c r="D21" t="s">
        <v>109</v>
      </c>
      <c r="F21" t="s">
        <v>110</v>
      </c>
      <c r="H21" t="s">
        <v>111</v>
      </c>
      <c r="J21" t="s">
        <v>112</v>
      </c>
      <c r="L21" t="s">
        <v>113</v>
      </c>
      <c r="N21" t="s">
        <v>114</v>
      </c>
      <c r="P21" t="s">
        <v>115</v>
      </c>
      <c r="R21" t="s">
        <v>116</v>
      </c>
      <c r="T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103</v>
      </c>
      <c r="B27">
        <v>56.404938517530034</v>
      </c>
      <c r="C27" t="s">
        <v>105</v>
      </c>
      <c r="D27">
        <v>87.95383253269425</v>
      </c>
      <c r="E27" t="s">
        <v>105</v>
      </c>
      <c r="F27">
        <v>127.56635236884325</v>
      </c>
      <c r="G27" t="s">
        <v>105</v>
      </c>
      <c r="H27">
        <v>54.646214009307606</v>
      </c>
      <c r="I27" t="s">
        <v>105</v>
      </c>
      <c r="J27">
        <v>90.163601530048368</v>
      </c>
      <c r="K27" t="s">
        <v>105</v>
      </c>
      <c r="L27">
        <v>77.346381090993916</v>
      </c>
      <c r="M27" t="s">
        <v>105</v>
      </c>
      <c r="N27">
        <v>15.297058540778353</v>
      </c>
      <c r="O27" t="s">
        <v>105</v>
      </c>
      <c r="P27">
        <v>48.409972938889908</v>
      </c>
      <c r="Q27" t="s">
        <v>105</v>
      </c>
      <c r="R27">
        <v>62.245277149217941</v>
      </c>
      <c r="S27" t="s">
        <v>105</v>
      </c>
      <c r="T27">
        <v>47.370588773556896</v>
      </c>
    </row>
    <row r="28" spans="1:20" x14ac:dyDescent="0.25">
      <c r="A28" t="s">
        <v>104</v>
      </c>
      <c r="B28">
        <v>6.0711271068662267</v>
      </c>
      <c r="C28" t="s">
        <v>106</v>
      </c>
      <c r="D28">
        <v>12.557072356438912</v>
      </c>
      <c r="E28" t="s">
        <v>106</v>
      </c>
      <c r="F28">
        <v>13.35230530718556</v>
      </c>
      <c r="G28" t="s">
        <v>106</v>
      </c>
      <c r="H28">
        <v>5.2414827884177928</v>
      </c>
      <c r="I28" t="s">
        <v>106</v>
      </c>
      <c r="J28">
        <v>7.197269037934154</v>
      </c>
      <c r="K28" t="s">
        <v>106</v>
      </c>
      <c r="L28">
        <v>8.923432602237785</v>
      </c>
      <c r="M28" t="s">
        <v>106</v>
      </c>
      <c r="N28">
        <v>3</v>
      </c>
      <c r="O28" t="s">
        <v>106</v>
      </c>
      <c r="P28">
        <v>4.2770180808049334</v>
      </c>
      <c r="Q28" t="s">
        <v>106</v>
      </c>
      <c r="R28">
        <v>4.5065314633205036</v>
      </c>
      <c r="S28" t="s">
        <v>106</v>
      </c>
      <c r="T28">
        <v>4.6881842091854287</v>
      </c>
    </row>
    <row r="29" spans="1:20" x14ac:dyDescent="0.25">
      <c r="A29" t="s">
        <v>107</v>
      </c>
      <c r="B29">
        <v>92.906864779256679</v>
      </c>
      <c r="C29" t="s">
        <v>107</v>
      </c>
      <c r="D29">
        <v>70.043263299023678</v>
      </c>
      <c r="E29" t="s">
        <v>107</v>
      </c>
      <c r="F29">
        <v>95.538822273778635</v>
      </c>
      <c r="G29" t="s">
        <v>107</v>
      </c>
      <c r="H29">
        <v>104.25716579678638</v>
      </c>
      <c r="I29" t="s">
        <v>107</v>
      </c>
      <c r="J29">
        <v>125.27474109253001</v>
      </c>
      <c r="K29" t="s">
        <v>107</v>
      </c>
      <c r="L29">
        <v>86.677834123605379</v>
      </c>
      <c r="M29" t="s">
        <v>107</v>
      </c>
      <c r="N29">
        <v>50.990195135927848</v>
      </c>
      <c r="O29" t="s">
        <v>107</v>
      </c>
      <c r="P29">
        <v>113.18627142623434</v>
      </c>
      <c r="Q29" t="s">
        <v>107</v>
      </c>
      <c r="R29">
        <v>138.12236229979487</v>
      </c>
      <c r="S29" t="s">
        <v>107</v>
      </c>
      <c r="T29">
        <v>101.04250741842657</v>
      </c>
    </row>
    <row r="31" spans="1:20" x14ac:dyDescent="0.25">
      <c r="A31" t="s">
        <v>121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122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123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124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125</v>
      </c>
    </row>
    <row r="38" spans="1:21" x14ac:dyDescent="0.25">
      <c r="B38" t="s">
        <v>108</v>
      </c>
      <c r="D38" t="s">
        <v>109</v>
      </c>
      <c r="F38" t="s">
        <v>110</v>
      </c>
      <c r="H38" t="s">
        <v>111</v>
      </c>
      <c r="J38" t="s">
        <v>112</v>
      </c>
      <c r="L38" t="s">
        <v>113</v>
      </c>
      <c r="N38" t="s">
        <v>114</v>
      </c>
      <c r="P38" t="s">
        <v>115</v>
      </c>
      <c r="R38" t="s">
        <v>116</v>
      </c>
      <c r="T38" t="s">
        <v>36</v>
      </c>
    </row>
    <row r="39" spans="1:21" x14ac:dyDescent="0.25">
      <c r="A39" t="s">
        <v>126</v>
      </c>
      <c r="B39" t="s">
        <v>127</v>
      </c>
      <c r="C39" t="s">
        <v>128</v>
      </c>
      <c r="D39" t="s">
        <v>129</v>
      </c>
      <c r="E39" t="s">
        <v>128</v>
      </c>
      <c r="F39" t="s">
        <v>129</v>
      </c>
      <c r="G39" t="s">
        <v>128</v>
      </c>
      <c r="H39" t="s">
        <v>129</v>
      </c>
      <c r="I39" t="s">
        <v>128</v>
      </c>
      <c r="J39" t="s">
        <v>129</v>
      </c>
      <c r="K39" t="s">
        <v>128</v>
      </c>
      <c r="L39" t="s">
        <v>129</v>
      </c>
      <c r="M39" t="s">
        <v>128</v>
      </c>
      <c r="N39" t="s">
        <v>129</v>
      </c>
      <c r="O39" t="s">
        <v>128</v>
      </c>
      <c r="P39" t="s">
        <v>129</v>
      </c>
      <c r="Q39" t="s">
        <v>128</v>
      </c>
      <c r="R39" t="s">
        <v>129</v>
      </c>
      <c r="S39" t="s">
        <v>128</v>
      </c>
      <c r="T39" t="s">
        <v>129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120</v>
      </c>
      <c r="D2" s="11" t="s">
        <v>7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103</v>
      </c>
      <c r="AH7" s="47">
        <f>GEOMEAN(B:B)</f>
        <v>15.300166144579384</v>
      </c>
      <c r="AI7" s="47" t="s">
        <v>105</v>
      </c>
      <c r="AJ7" s="47">
        <f>GEOMEAN(F:F)</f>
        <v>41.941867815372149</v>
      </c>
      <c r="AK7" s="47" t="s">
        <v>105</v>
      </c>
      <c r="AL7" s="47">
        <f>GEOMEAN(I:I)</f>
        <v>60.430637033830813</v>
      </c>
      <c r="AM7" s="47" t="s">
        <v>105</v>
      </c>
      <c r="AN7" s="47">
        <f>GEOMEAN(L:L)</f>
        <v>16.602017574648588</v>
      </c>
      <c r="AO7" s="47" t="s">
        <v>105</v>
      </c>
      <c r="AP7" s="47">
        <f>GEOMEAN(O:O)</f>
        <v>45.779357005893999</v>
      </c>
      <c r="AQ7" s="47" t="s">
        <v>105</v>
      </c>
      <c r="AR7" s="47">
        <f>GEOMEAN(R:R)</f>
        <v>36.219084320617227</v>
      </c>
      <c r="AS7" s="47" t="s">
        <v>105</v>
      </c>
      <c r="AT7" s="47">
        <f>GEOMEAN(U:U)</f>
        <v>6.6302058193080722</v>
      </c>
      <c r="AU7" s="47" t="s">
        <v>105</v>
      </c>
      <c r="AV7" s="47">
        <f>GEOMEAN(X:X)</f>
        <v>31.367863601663053</v>
      </c>
      <c r="AW7" s="47" t="s">
        <v>105</v>
      </c>
      <c r="AX7" s="47">
        <f>GEOMEAN(AA:AA)</f>
        <v>24.640118183005622</v>
      </c>
      <c r="AY7" s="47" t="s">
        <v>105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104</v>
      </c>
      <c r="AH8" s="47">
        <f>GEOMEAN(A:A)</f>
        <v>1.7737225217310972</v>
      </c>
      <c r="AI8" s="47" t="s">
        <v>106</v>
      </c>
      <c r="AJ8" s="47">
        <f>GEOMEAN(E:E)</f>
        <v>5.4401904795278941</v>
      </c>
      <c r="AK8" s="47" t="s">
        <v>106</v>
      </c>
      <c r="AL8" s="47">
        <f>GEOMEAN(H:H)</f>
        <v>4.6919285302082026</v>
      </c>
      <c r="AM8" s="47" t="s">
        <v>106</v>
      </c>
      <c r="AN8" s="47">
        <f>GEOMEAN(K:K)</f>
        <v>1.8989428021364014</v>
      </c>
      <c r="AO8" s="47" t="s">
        <v>106</v>
      </c>
      <c r="AP8" s="47">
        <f>GEOMEAN(N:N)</f>
        <v>3.3998828649854564</v>
      </c>
      <c r="AQ8" s="47" t="s">
        <v>106</v>
      </c>
      <c r="AR8" s="47">
        <f>GEOMEAN(Q:Q)</f>
        <v>3.5924229035027637</v>
      </c>
      <c r="AS8" s="47" t="s">
        <v>106</v>
      </c>
      <c r="AT8" s="47">
        <f>GEOMEAN(T:T)</f>
        <v>1.0905077326652577</v>
      </c>
      <c r="AU8" s="47" t="s">
        <v>106</v>
      </c>
      <c r="AV8" s="47">
        <f>GEOMEAN(W:W)</f>
        <v>2.6127765388722151</v>
      </c>
      <c r="AW8" s="47" t="s">
        <v>106</v>
      </c>
      <c r="AX8" s="47">
        <f>GEOMEAN(Z:Z)</f>
        <v>2.2354480276472852</v>
      </c>
      <c r="AY8" s="47" t="s">
        <v>106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107</v>
      </c>
      <c r="AH9" s="47">
        <f>(AH7)/AH8*10</f>
        <v>86.260201114472537</v>
      </c>
      <c r="AI9" s="47" t="s">
        <v>107</v>
      </c>
      <c r="AJ9" s="47">
        <f>(AJ7)/AJ8*10</f>
        <v>77.096322221077656</v>
      </c>
      <c r="AK9" s="47" t="s">
        <v>107</v>
      </c>
      <c r="AL9" s="47">
        <f t="shared" ref="AL9:AZ9" si="0">(AL7)/AL8*10</f>
        <v>128.79701096203445</v>
      </c>
      <c r="AM9" s="47" t="s">
        <v>107</v>
      </c>
      <c r="AN9" s="47">
        <f t="shared" si="0"/>
        <v>87.427686373547033</v>
      </c>
      <c r="AO9" s="47" t="s">
        <v>107</v>
      </c>
      <c r="AP9" s="47">
        <f t="shared" si="0"/>
        <v>134.6498065488201</v>
      </c>
      <c r="AQ9" s="47" t="s">
        <v>107</v>
      </c>
      <c r="AR9" s="47">
        <f t="shared" si="0"/>
        <v>100.82076997477688</v>
      </c>
      <c r="AS9" s="47" t="s">
        <v>107</v>
      </c>
      <c r="AT9" s="47">
        <f t="shared" si="0"/>
        <v>60.799255435846419</v>
      </c>
      <c r="AU9" s="47" t="s">
        <v>107</v>
      </c>
      <c r="AV9" s="47">
        <f t="shared" si="0"/>
        <v>120.05566926593252</v>
      </c>
      <c r="AW9" s="47" t="s">
        <v>107</v>
      </c>
      <c r="AX9" s="47">
        <f t="shared" si="0"/>
        <v>110.22451820961506</v>
      </c>
      <c r="AY9" s="47" t="s">
        <v>107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zoomScale="55" zoomScaleNormal="55" workbookViewId="0">
      <selection activeCell="AN150" sqref="AN150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120</v>
      </c>
      <c r="D2" s="11" t="s">
        <v>7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103</v>
      </c>
      <c r="AH7" s="47">
        <f>GEOMEAN(B:B)</f>
        <v>23.807011062890147</v>
      </c>
      <c r="AI7" s="47" t="s">
        <v>105</v>
      </c>
      <c r="AJ7" s="47">
        <f>GEOMEAN(F:F)</f>
        <v>72.513405455147534</v>
      </c>
      <c r="AK7" s="47" t="s">
        <v>105</v>
      </c>
      <c r="AL7" s="47">
        <f>GEOMEAN(I:I)</f>
        <v>86.265699235975418</v>
      </c>
      <c r="AM7" s="47" t="s">
        <v>105</v>
      </c>
      <c r="AN7" s="47">
        <f>GEOMEAN(L:L)</f>
        <v>22.248962457875951</v>
      </c>
      <c r="AO7" s="47" t="s">
        <v>105</v>
      </c>
      <c r="AP7" s="47">
        <f>GEOMEAN(O:O)</f>
        <v>54.826450581590514</v>
      </c>
      <c r="AQ7" s="47" t="s">
        <v>105</v>
      </c>
      <c r="AR7" s="47">
        <f>GEOMEAN(R:R)</f>
        <v>45.281200896160996</v>
      </c>
      <c r="AS7" s="47" t="s">
        <v>105</v>
      </c>
      <c r="AT7" s="47">
        <f>GEOMEAN(U:U)</f>
        <v>8.3300655885059403</v>
      </c>
      <c r="AU7" s="47" t="s">
        <v>105</v>
      </c>
      <c r="AV7" s="47">
        <f>GEOMEAN(X:X)</f>
        <v>31.418600471856653</v>
      </c>
      <c r="AW7" s="47" t="s">
        <v>105</v>
      </c>
      <c r="AX7" s="47">
        <f>GEOMEAN(AA:AA)</f>
        <v>30.762424679111511</v>
      </c>
      <c r="AY7" s="47" t="s">
        <v>105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104</v>
      </c>
      <c r="AH8" s="47">
        <f>GEOMEAN(A:A)</f>
        <v>2.6336411097923111</v>
      </c>
      <c r="AI8" s="47" t="s">
        <v>106</v>
      </c>
      <c r="AJ8" s="47">
        <f>GEOMEAN(E:E)</f>
        <v>9.1545412890173807</v>
      </c>
      <c r="AK8" s="47" t="s">
        <v>106</v>
      </c>
      <c r="AL8" s="47">
        <f>GEOMEAN(H:H)</f>
        <v>8.4012506297287803</v>
      </c>
      <c r="AM8" s="47" t="s">
        <v>106</v>
      </c>
      <c r="AN8" s="47">
        <f>GEOMEAN(K:K)</f>
        <v>2.9776552686248579</v>
      </c>
      <c r="AO8" s="47" t="s">
        <v>106</v>
      </c>
      <c r="AP8" s="47">
        <f>GEOMEAN(N:N)</f>
        <v>5.0836568103978914</v>
      </c>
      <c r="AQ8" s="47" t="s">
        <v>106</v>
      </c>
      <c r="AR8" s="47">
        <f>GEOMEAN(Q:Q)</f>
        <v>5.1752032581638119</v>
      </c>
      <c r="AS8" s="47" t="s">
        <v>106</v>
      </c>
      <c r="AT8" s="47">
        <f>GEOMEAN(T:T)</f>
        <v>2.1419564784740284</v>
      </c>
      <c r="AU8" s="47" t="s">
        <v>106</v>
      </c>
      <c r="AV8" s="47">
        <f>GEOMEAN(W:W)</f>
        <v>3.7144504875957276</v>
      </c>
      <c r="AW8" s="47" t="s">
        <v>106</v>
      </c>
      <c r="AX8" s="47">
        <f>GEOMEAN(Z:Z)</f>
        <v>3.6145083567124505</v>
      </c>
      <c r="AY8" s="47" t="s">
        <v>106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107</v>
      </c>
      <c r="AH9" s="47">
        <f>(AH7)/AH8*10</f>
        <v>90.395805921967735</v>
      </c>
      <c r="AI9" s="47" t="s">
        <v>107</v>
      </c>
      <c r="AJ9" s="47">
        <f>(AJ7)/AJ8*10</f>
        <v>79.210310124594884</v>
      </c>
      <c r="AK9" s="47" t="s">
        <v>107</v>
      </c>
      <c r="AL9" s="47">
        <f t="shared" ref="AL9:AZ9" si="0">(AL7)/AL8*10</f>
        <v>102.6819732418343</v>
      </c>
      <c r="AM9" s="47" t="s">
        <v>107</v>
      </c>
      <c r="AN9" s="47">
        <f t="shared" si="0"/>
        <v>74.719739025233025</v>
      </c>
      <c r="AO9" s="47" t="s">
        <v>107</v>
      </c>
      <c r="AP9" s="47">
        <f t="shared" si="0"/>
        <v>107.84844970150397</v>
      </c>
      <c r="AQ9" s="47" t="s">
        <v>107</v>
      </c>
      <c r="AR9" s="47">
        <f t="shared" si="0"/>
        <v>87.496468519821946</v>
      </c>
      <c r="AS9" s="47" t="s">
        <v>107</v>
      </c>
      <c r="AT9" s="47">
        <f t="shared" si="0"/>
        <v>38.889985264501931</v>
      </c>
      <c r="AU9" s="47" t="s">
        <v>107</v>
      </c>
      <c r="AV9" s="47">
        <f t="shared" si="0"/>
        <v>84.584787377777502</v>
      </c>
      <c r="AW9" s="47" t="s">
        <v>107</v>
      </c>
      <c r="AX9" s="47">
        <f t="shared" si="0"/>
        <v>85.108185244566016</v>
      </c>
      <c r="AY9" s="47" t="s">
        <v>107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zoomScale="55" zoomScaleNormal="55" workbookViewId="0">
      <selection activeCell="AC3" sqref="AC3:AC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108</v>
      </c>
      <c r="AH1" s="47"/>
      <c r="AI1" s="47" t="s">
        <v>109</v>
      </c>
      <c r="AJ1" s="47"/>
      <c r="AK1" s="47" t="s">
        <v>110</v>
      </c>
      <c r="AL1" s="47"/>
      <c r="AM1" s="47" t="s">
        <v>111</v>
      </c>
      <c r="AN1" s="47"/>
      <c r="AO1" s="47" t="s">
        <v>112</v>
      </c>
      <c r="AP1" s="47"/>
      <c r="AQ1" s="47" t="s">
        <v>113</v>
      </c>
      <c r="AR1" s="47"/>
      <c r="AS1" s="47" t="s">
        <v>114</v>
      </c>
      <c r="AT1" s="47"/>
      <c r="AU1" s="47" t="s">
        <v>115</v>
      </c>
      <c r="AV1" s="47"/>
      <c r="AW1" s="47" t="s">
        <v>116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120</v>
      </c>
      <c r="E2" s="11" t="s">
        <v>4</v>
      </c>
      <c r="F2" s="11" t="s">
        <v>5</v>
      </c>
      <c r="G2" s="11" t="s">
        <v>120</v>
      </c>
      <c r="H2" s="11" t="s">
        <v>4</v>
      </c>
      <c r="I2" s="11" t="s">
        <v>5</v>
      </c>
      <c r="J2" s="11" t="s">
        <v>120</v>
      </c>
      <c r="K2" s="11" t="s">
        <v>4</v>
      </c>
      <c r="L2" s="11" t="s">
        <v>5</v>
      </c>
      <c r="M2" s="11" t="s">
        <v>120</v>
      </c>
      <c r="N2" s="11" t="s">
        <v>4</v>
      </c>
      <c r="O2" s="13" t="s">
        <v>5</v>
      </c>
      <c r="P2" s="11" t="s">
        <v>120</v>
      </c>
      <c r="Q2" s="11" t="s">
        <v>4</v>
      </c>
      <c r="R2" s="11" t="s">
        <v>5</v>
      </c>
      <c r="S2" s="11" t="s">
        <v>120</v>
      </c>
      <c r="T2" s="11" t="s">
        <v>4</v>
      </c>
      <c r="U2" s="13" t="s">
        <v>5</v>
      </c>
      <c r="V2" s="11" t="s">
        <v>120</v>
      </c>
      <c r="W2" s="11" t="s">
        <v>4</v>
      </c>
      <c r="X2" s="11" t="s">
        <v>5</v>
      </c>
      <c r="Y2" s="11" t="s">
        <v>120</v>
      </c>
      <c r="Z2" s="11" t="s">
        <v>4</v>
      </c>
      <c r="AA2" s="11" t="s">
        <v>5</v>
      </c>
      <c r="AB2" s="11" t="s">
        <v>120</v>
      </c>
      <c r="AC2" s="11" t="s">
        <v>4</v>
      </c>
      <c r="AD2" s="11" t="s">
        <v>5</v>
      </c>
      <c r="AE2" s="11" t="s">
        <v>120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103</v>
      </c>
      <c r="AH7" s="47">
        <f>GEOMEAN(B:B)</f>
        <v>56.404938517530034</v>
      </c>
      <c r="AI7" s="47" t="s">
        <v>105</v>
      </c>
      <c r="AJ7" s="47">
        <f>GEOMEAN(F:F)</f>
        <v>87.95383253269425</v>
      </c>
      <c r="AK7" s="47" t="s">
        <v>105</v>
      </c>
      <c r="AL7" s="47">
        <f>GEOMEAN(I:I)</f>
        <v>127.56635236884325</v>
      </c>
      <c r="AM7" s="47" t="s">
        <v>105</v>
      </c>
      <c r="AN7" s="47">
        <f>GEOMEAN(L:L)</f>
        <v>54.646214009307606</v>
      </c>
      <c r="AO7" s="47" t="s">
        <v>105</v>
      </c>
      <c r="AP7" s="47">
        <f>GEOMEAN(O:O)</f>
        <v>90.163601530048368</v>
      </c>
      <c r="AQ7" s="47" t="s">
        <v>105</v>
      </c>
      <c r="AR7" s="47">
        <f>GEOMEAN(R:R)</f>
        <v>77.346381090993916</v>
      </c>
      <c r="AS7" s="47" t="s">
        <v>105</v>
      </c>
      <c r="AT7" s="47">
        <f>GEOMEAN(U:U)</f>
        <v>15.297058540778353</v>
      </c>
      <c r="AU7" s="47" t="s">
        <v>105</v>
      </c>
      <c r="AV7" s="47">
        <f>GEOMEAN(X:X)</f>
        <v>48.409972938889908</v>
      </c>
      <c r="AW7" s="47" t="s">
        <v>105</v>
      </c>
      <c r="AX7" s="47">
        <f>GEOMEAN(AA:AA)</f>
        <v>62.245277149217941</v>
      </c>
      <c r="AY7" s="47" t="s">
        <v>105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104</v>
      </c>
      <c r="AH8" s="47">
        <f>GEOMEAN(A:A)</f>
        <v>6.0711271068662267</v>
      </c>
      <c r="AI8" s="47" t="s">
        <v>106</v>
      </c>
      <c r="AJ8" s="47">
        <f>GEOMEAN(E:E)</f>
        <v>12.557072356438912</v>
      </c>
      <c r="AK8" s="47" t="s">
        <v>106</v>
      </c>
      <c r="AL8" s="47">
        <f>GEOMEAN(H:H)</f>
        <v>13.35230530718556</v>
      </c>
      <c r="AM8" s="47" t="s">
        <v>106</v>
      </c>
      <c r="AN8" s="47">
        <f>GEOMEAN(K:K)</f>
        <v>5.2414827884177928</v>
      </c>
      <c r="AO8" s="47" t="s">
        <v>106</v>
      </c>
      <c r="AP8" s="47">
        <f>GEOMEAN(N:N)</f>
        <v>7.197269037934154</v>
      </c>
      <c r="AQ8" s="47" t="s">
        <v>106</v>
      </c>
      <c r="AR8" s="47">
        <f>GEOMEAN(Q:Q)</f>
        <v>8.923432602237785</v>
      </c>
      <c r="AS8" s="47" t="s">
        <v>106</v>
      </c>
      <c r="AT8" s="47">
        <f>GEOMEAN(T:T)</f>
        <v>3</v>
      </c>
      <c r="AU8" s="47" t="s">
        <v>106</v>
      </c>
      <c r="AV8" s="47">
        <f>GEOMEAN(W:W)</f>
        <v>4.2770180808049334</v>
      </c>
      <c r="AW8" s="47" t="s">
        <v>106</v>
      </c>
      <c r="AX8" s="47">
        <f>GEOMEAN(Z:Z)</f>
        <v>4.5065314633205036</v>
      </c>
      <c r="AY8" s="47" t="s">
        <v>106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107</v>
      </c>
      <c r="AH9" s="47">
        <f>(AH7)/AH8*10</f>
        <v>92.906864779256679</v>
      </c>
      <c r="AI9" s="47" t="s">
        <v>107</v>
      </c>
      <c r="AJ9" s="47">
        <f>(AJ7)/AJ8*10</f>
        <v>70.043263299023678</v>
      </c>
      <c r="AK9" s="47" t="s">
        <v>107</v>
      </c>
      <c r="AL9" s="47">
        <f t="shared" ref="AL9:AZ9" si="0">(AL7)/AL8*10</f>
        <v>95.538822273778635</v>
      </c>
      <c r="AM9" s="47" t="s">
        <v>107</v>
      </c>
      <c r="AN9" s="47">
        <f t="shared" si="0"/>
        <v>104.25716579678638</v>
      </c>
      <c r="AO9" s="47" t="s">
        <v>107</v>
      </c>
      <c r="AP9" s="47">
        <f t="shared" si="0"/>
        <v>125.27474109253001</v>
      </c>
      <c r="AQ9" s="47" t="s">
        <v>107</v>
      </c>
      <c r="AR9" s="47">
        <f t="shared" si="0"/>
        <v>86.677834123605379</v>
      </c>
      <c r="AS9" s="47" t="s">
        <v>107</v>
      </c>
      <c r="AT9" s="47">
        <f t="shared" si="0"/>
        <v>50.990195135927848</v>
      </c>
      <c r="AU9" s="47" t="s">
        <v>107</v>
      </c>
      <c r="AV9" s="47">
        <f t="shared" si="0"/>
        <v>113.18627142623434</v>
      </c>
      <c r="AW9" s="47" t="s">
        <v>107</v>
      </c>
      <c r="AX9" s="47">
        <f t="shared" si="0"/>
        <v>138.12236229979487</v>
      </c>
      <c r="AY9" s="47" t="s">
        <v>107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zoomScale="70" zoomScaleNormal="70" workbookViewId="0">
      <selection activeCell="L17" sqref="L17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LB2023sites</vt:lpstr>
      <vt:lpstr>LB06_2024sites</vt:lpstr>
      <vt:lpstr>LB10_2024sites</vt:lpstr>
      <vt:lpstr>For R</vt:lpstr>
      <vt:lpstr>Beasley Sites All</vt:lpstr>
      <vt:lpstr>Childs Sites All</vt:lpstr>
      <vt:lpstr>Childs10_23sites</vt:lpstr>
      <vt:lpstr>Childs06-24sites</vt:lpstr>
      <vt:lpstr>Childs12-24sites</vt:lpstr>
      <vt:lpstr>1 Row BRAP</vt:lpstr>
      <vt:lpstr>1 Row CHD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2025-04-30T20:43:11Z</dcterms:modified>
</cp:coreProperties>
</file>