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m43\Documents\GitHub\Thesis1\PopfreSurvey\"/>
    </mc:Choice>
  </mc:AlternateContent>
  <xr:revisionPtr revIDLastSave="0" documentId="13_ncr:1_{5AD4E7EA-DAA7-4CF9-B928-B920C0D159B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rge1" sheetId="14" r:id="rId1"/>
    <sheet name="Merged" sheetId="16" r:id="rId2"/>
    <sheet name="VerdeDendro2023Table" sheetId="1" r:id="rId3"/>
    <sheet name="DendorSheet" sheetId="18" r:id="rId4"/>
  </sheets>
  <definedNames>
    <definedName name="_xlnm.Database">VerdeDendro2023Table!$B$6:$F$80</definedName>
    <definedName name="ExternalData_1" localSheetId="0" hidden="1">Merge1!$A$1:$K$191</definedName>
    <definedName name="ExternalData_2" localSheetId="1" hidden="1">Merged!$A$1:$I$191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8" l="1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2" i="18"/>
  <c r="B3" i="18"/>
  <c r="B4" i="18"/>
  <c r="F4" i="18" s="1"/>
  <c r="B5" i="18"/>
  <c r="B6" i="18"/>
  <c r="B7" i="18"/>
  <c r="B8" i="18"/>
  <c r="B9" i="18"/>
  <c r="F9" i="18" s="1"/>
  <c r="B10" i="18"/>
  <c r="B11" i="18"/>
  <c r="B12" i="18"/>
  <c r="F12" i="18" s="1"/>
  <c r="B13" i="18"/>
  <c r="F13" i="18" s="1"/>
  <c r="B14" i="18"/>
  <c r="B15" i="18"/>
  <c r="B16" i="18"/>
  <c r="B17" i="18"/>
  <c r="B18" i="18"/>
  <c r="B19" i="18"/>
  <c r="B20" i="18"/>
  <c r="F20" i="18" s="1"/>
  <c r="B21" i="18"/>
  <c r="F21" i="18" s="1"/>
  <c r="B22" i="18"/>
  <c r="F22" i="18" s="1"/>
  <c r="B23" i="18"/>
  <c r="B24" i="18"/>
  <c r="B25" i="18"/>
  <c r="F25" i="18" s="1"/>
  <c r="B26" i="18"/>
  <c r="B27" i="18"/>
  <c r="B28" i="18"/>
  <c r="F28" i="18" s="1"/>
  <c r="B29" i="18"/>
  <c r="F29" i="18" s="1"/>
  <c r="B30" i="18"/>
  <c r="F30" i="18" s="1"/>
  <c r="B31" i="18"/>
  <c r="B32" i="18"/>
  <c r="B33" i="18"/>
  <c r="F33" i="18" s="1"/>
  <c r="B34" i="18"/>
  <c r="B35" i="18"/>
  <c r="B36" i="18"/>
  <c r="F36" i="18" s="1"/>
  <c r="B37" i="18"/>
  <c r="F37" i="18" s="1"/>
  <c r="B38" i="18"/>
  <c r="F38" i="18" s="1"/>
  <c r="B39" i="18"/>
  <c r="B40" i="18"/>
  <c r="B2" i="18"/>
  <c r="F2" i="18" s="1"/>
  <c r="V4" i="1"/>
  <c r="V3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H2" i="1"/>
  <c r="H6" i="1"/>
  <c r="H25" i="1"/>
  <c r="H35" i="1"/>
  <c r="H55" i="1"/>
  <c r="H69" i="1"/>
  <c r="H72" i="1"/>
  <c r="H74" i="1"/>
  <c r="H84" i="1"/>
  <c r="H95" i="1"/>
  <c r="H104" i="1"/>
  <c r="H105" i="1"/>
  <c r="H106" i="1"/>
  <c r="H108" i="1"/>
  <c r="H110" i="1"/>
  <c r="H116" i="1"/>
  <c r="H119" i="1"/>
  <c r="H121" i="1"/>
  <c r="H123" i="1"/>
  <c r="H142" i="1"/>
  <c r="H150" i="1"/>
  <c r="H152" i="1"/>
  <c r="H153" i="1"/>
  <c r="H154" i="1"/>
  <c r="H191" i="1"/>
  <c r="H192" i="1"/>
  <c r="U3" i="1"/>
  <c r="G112" i="1"/>
  <c r="H112" i="1" s="1"/>
  <c r="G111" i="1"/>
  <c r="H111" i="1" s="1"/>
  <c r="G136" i="1"/>
  <c r="H136" i="1" s="1"/>
  <c r="G115" i="1"/>
  <c r="H115" i="1" s="1"/>
  <c r="G17" i="1"/>
  <c r="H17" i="1" s="1"/>
  <c r="G39" i="1"/>
  <c r="H39" i="1" s="1"/>
  <c r="G12" i="1"/>
  <c r="H12" i="1" s="1"/>
  <c r="G30" i="1"/>
  <c r="H30" i="1" s="1"/>
  <c r="G96" i="1"/>
  <c r="H96" i="1" s="1"/>
  <c r="G133" i="1"/>
  <c r="H133" i="1" s="1"/>
  <c r="G36" i="1"/>
  <c r="H36" i="1" s="1"/>
  <c r="G101" i="1"/>
  <c r="H101" i="1" s="1"/>
  <c r="G3" i="1"/>
  <c r="H3" i="1" s="1"/>
  <c r="G90" i="1"/>
  <c r="H90" i="1" s="1"/>
  <c r="G93" i="1"/>
  <c r="H93" i="1" s="1"/>
  <c r="G141" i="1"/>
  <c r="H141" i="1" s="1"/>
  <c r="G120" i="1"/>
  <c r="H120" i="1" s="1"/>
  <c r="G158" i="1"/>
  <c r="H158" i="1" s="1"/>
  <c r="G127" i="1"/>
  <c r="H127" i="1" s="1"/>
  <c r="G99" i="1"/>
  <c r="H99" i="1" s="1"/>
  <c r="G191" i="1"/>
  <c r="G187" i="1"/>
  <c r="H187" i="1" s="1"/>
  <c r="G188" i="1"/>
  <c r="H188" i="1" s="1"/>
  <c r="G189" i="1"/>
  <c r="H189" i="1" s="1"/>
  <c r="G190" i="1"/>
  <c r="H190" i="1" s="1"/>
  <c r="G186" i="1"/>
  <c r="H186" i="1" s="1"/>
  <c r="Q48" i="16"/>
  <c r="V2" i="16"/>
  <c r="U3" i="16"/>
  <c r="V3" i="16" s="1"/>
  <c r="P2" i="16"/>
  <c r="Q2" i="16" s="1"/>
  <c r="O3" i="16"/>
  <c r="P3" i="16" s="1"/>
  <c r="Q3" i="16" s="1"/>
  <c r="G48" i="1"/>
  <c r="H48" i="1" s="1"/>
  <c r="G44" i="1"/>
  <c r="H44" i="1" s="1"/>
  <c r="G140" i="1"/>
  <c r="H140" i="1" s="1"/>
  <c r="G126" i="1"/>
  <c r="H126" i="1" s="1"/>
  <c r="G131" i="1"/>
  <c r="H131" i="1" s="1"/>
  <c r="G109" i="1"/>
  <c r="H109" i="1" s="1"/>
  <c r="U4" i="1"/>
  <c r="T5" i="1"/>
  <c r="U5" i="1" s="1"/>
  <c r="G149" i="1"/>
  <c r="H149" i="1" s="1"/>
  <c r="G129" i="1"/>
  <c r="H129" i="1" s="1"/>
  <c r="G132" i="1"/>
  <c r="H132" i="1" s="1"/>
  <c r="G137" i="1"/>
  <c r="H137" i="1" s="1"/>
  <c r="G144" i="1"/>
  <c r="H144" i="1" s="1"/>
  <c r="G130" i="1"/>
  <c r="H130" i="1" s="1"/>
  <c r="G128" i="1"/>
  <c r="H128" i="1" s="1"/>
  <c r="G146" i="1"/>
  <c r="H146" i="1" s="1"/>
  <c r="G147" i="1"/>
  <c r="H147" i="1" s="1"/>
  <c r="G113" i="1"/>
  <c r="H113" i="1" s="1"/>
  <c r="G125" i="1"/>
  <c r="H125" i="1" s="1"/>
  <c r="G151" i="1"/>
  <c r="H151" i="1" s="1"/>
  <c r="G71" i="1"/>
  <c r="H71" i="1" s="1"/>
  <c r="G59" i="1"/>
  <c r="H59" i="1" s="1"/>
  <c r="G28" i="1"/>
  <c r="H28" i="1" s="1"/>
  <c r="G23" i="1"/>
  <c r="H23" i="1" s="1"/>
  <c r="G18" i="1"/>
  <c r="H18" i="1" s="1"/>
  <c r="G9" i="1"/>
  <c r="H9" i="1" s="1"/>
  <c r="G124" i="1"/>
  <c r="H124" i="1" s="1"/>
  <c r="G11" i="1"/>
  <c r="H11" i="1" s="1"/>
  <c r="G70" i="1"/>
  <c r="H70" i="1" s="1"/>
  <c r="G27" i="1"/>
  <c r="H27" i="1" s="1"/>
  <c r="G5" i="1"/>
  <c r="H5" i="1" s="1"/>
  <c r="G21" i="1"/>
  <c r="H21" i="1" s="1"/>
  <c r="G24" i="1"/>
  <c r="H24" i="1" s="1"/>
  <c r="G94" i="1"/>
  <c r="H94" i="1" s="1"/>
  <c r="G165" i="1"/>
  <c r="H165" i="1" s="1"/>
  <c r="G84" i="1"/>
  <c r="G100" i="1"/>
  <c r="H100" i="1" s="1"/>
  <c r="G89" i="1"/>
  <c r="H89" i="1" s="1"/>
  <c r="G86" i="1"/>
  <c r="H86" i="1" s="1"/>
  <c r="G85" i="1"/>
  <c r="H85" i="1" s="1"/>
  <c r="G83" i="1"/>
  <c r="H83" i="1" s="1"/>
  <c r="G81" i="1"/>
  <c r="H81" i="1" s="1"/>
  <c r="G80" i="1"/>
  <c r="H80" i="1" s="1"/>
  <c r="G7" i="1"/>
  <c r="H7" i="1" s="1"/>
  <c r="G8" i="1"/>
  <c r="H8" i="1" s="1"/>
  <c r="G10" i="1"/>
  <c r="H10" i="1" s="1"/>
  <c r="G13" i="1"/>
  <c r="H13" i="1" s="1"/>
  <c r="G14" i="1"/>
  <c r="H14" i="1" s="1"/>
  <c r="G15" i="1"/>
  <c r="H15" i="1" s="1"/>
  <c r="G16" i="1"/>
  <c r="H16" i="1" s="1"/>
  <c r="G19" i="1"/>
  <c r="H19" i="1" s="1"/>
  <c r="G20" i="1"/>
  <c r="H20" i="1" s="1"/>
  <c r="G22" i="1"/>
  <c r="H22" i="1" s="1"/>
  <c r="G26" i="1"/>
  <c r="H26" i="1" s="1"/>
  <c r="G29" i="1"/>
  <c r="H29" i="1" s="1"/>
  <c r="G31" i="1"/>
  <c r="H31" i="1" s="1"/>
  <c r="G32" i="1"/>
  <c r="H32" i="1" s="1"/>
  <c r="G33" i="1"/>
  <c r="H33" i="1" s="1"/>
  <c r="G34" i="1"/>
  <c r="H34" i="1" s="1"/>
  <c r="G37" i="1"/>
  <c r="H37" i="1" s="1"/>
  <c r="G38" i="1"/>
  <c r="H38" i="1" s="1"/>
  <c r="G40" i="1"/>
  <c r="H40" i="1" s="1"/>
  <c r="G41" i="1"/>
  <c r="H41" i="1" s="1"/>
  <c r="G42" i="1"/>
  <c r="H42" i="1" s="1"/>
  <c r="G43" i="1"/>
  <c r="H43" i="1" s="1"/>
  <c r="G45" i="1"/>
  <c r="H45" i="1" s="1"/>
  <c r="G46" i="1"/>
  <c r="H46" i="1" s="1"/>
  <c r="G47" i="1"/>
  <c r="H47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6" i="1"/>
  <c r="H56" i="1" s="1"/>
  <c r="G57" i="1"/>
  <c r="H57" i="1" s="1"/>
  <c r="G58" i="1"/>
  <c r="H58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114" i="1"/>
  <c r="H114" i="1" s="1"/>
  <c r="G117" i="1"/>
  <c r="H117" i="1" s="1"/>
  <c r="G118" i="1"/>
  <c r="H118" i="1" s="1"/>
  <c r="G122" i="1"/>
  <c r="H122" i="1" s="1"/>
  <c r="G134" i="1"/>
  <c r="H134" i="1" s="1"/>
  <c r="G135" i="1"/>
  <c r="H135" i="1" s="1"/>
  <c r="G138" i="1"/>
  <c r="H138" i="1" s="1"/>
  <c r="G139" i="1"/>
  <c r="H139" i="1" s="1"/>
  <c r="G143" i="1"/>
  <c r="H143" i="1" s="1"/>
  <c r="G145" i="1"/>
  <c r="H145" i="1" s="1"/>
  <c r="G148" i="1"/>
  <c r="H148" i="1" s="1"/>
  <c r="G4" i="1"/>
  <c r="H4" i="1" s="1"/>
  <c r="G75" i="1"/>
  <c r="H75" i="1" s="1"/>
  <c r="G73" i="1"/>
  <c r="H73" i="1" s="1"/>
  <c r="G170" i="1"/>
  <c r="H170" i="1" s="1"/>
  <c r="G163" i="1"/>
  <c r="H163" i="1" s="1"/>
  <c r="G160" i="1"/>
  <c r="H160" i="1" s="1"/>
  <c r="G162" i="1"/>
  <c r="H162" i="1" s="1"/>
  <c r="G164" i="1"/>
  <c r="H164" i="1" s="1"/>
  <c r="G166" i="1"/>
  <c r="H166" i="1" s="1"/>
  <c r="G167" i="1"/>
  <c r="H167" i="1" s="1"/>
  <c r="G168" i="1"/>
  <c r="H168" i="1" s="1"/>
  <c r="G169" i="1"/>
  <c r="H169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55" i="1"/>
  <c r="H155" i="1" s="1"/>
  <c r="G156" i="1"/>
  <c r="H156" i="1" s="1"/>
  <c r="G157" i="1"/>
  <c r="H157" i="1" s="1"/>
  <c r="G159" i="1"/>
  <c r="H159" i="1" s="1"/>
  <c r="G76" i="1"/>
  <c r="H76" i="1" s="1"/>
  <c r="G77" i="1"/>
  <c r="H77" i="1" s="1"/>
  <c r="G78" i="1"/>
  <c r="H78" i="1" s="1"/>
  <c r="G79" i="1"/>
  <c r="H79" i="1" s="1"/>
  <c r="G82" i="1"/>
  <c r="H82" i="1" s="1"/>
  <c r="G87" i="1"/>
  <c r="H87" i="1" s="1"/>
  <c r="G88" i="1"/>
  <c r="H88" i="1" s="1"/>
  <c r="G91" i="1"/>
  <c r="H91" i="1" s="1"/>
  <c r="G92" i="1"/>
  <c r="H92" i="1" s="1"/>
  <c r="G97" i="1"/>
  <c r="H97" i="1" s="1"/>
  <c r="G98" i="1"/>
  <c r="H98" i="1" s="1"/>
  <c r="G102" i="1"/>
  <c r="H102" i="1" s="1"/>
  <c r="G103" i="1"/>
  <c r="H103" i="1" s="1"/>
  <c r="G107" i="1"/>
  <c r="H107" i="1" s="1"/>
  <c r="G161" i="1"/>
  <c r="H161" i="1" s="1"/>
  <c r="F34" i="18" l="1"/>
  <c r="F26" i="18"/>
  <c r="F18" i="18"/>
  <c r="F10" i="18"/>
  <c r="F40" i="18"/>
  <c r="F32" i="18"/>
  <c r="F24" i="18"/>
  <c r="F16" i="18"/>
  <c r="F8" i="18"/>
  <c r="F17" i="18"/>
  <c r="F39" i="18"/>
  <c r="F31" i="18"/>
  <c r="F23" i="18"/>
  <c r="F15" i="18"/>
  <c r="F7" i="18"/>
  <c r="F14" i="18"/>
  <c r="F6" i="18"/>
  <c r="F5" i="18"/>
  <c r="F35" i="18"/>
  <c r="F27" i="18"/>
  <c r="F19" i="18"/>
  <c r="F11" i="18"/>
  <c r="F3" i="18"/>
  <c r="J37" i="18" s="1"/>
  <c r="V5" i="1"/>
  <c r="U4" i="16"/>
  <c r="O4" i="16"/>
  <c r="T6" i="1"/>
  <c r="V6" i="1" s="1"/>
  <c r="U6" i="1" l="1"/>
  <c r="U5" i="16"/>
  <c r="V4" i="16"/>
  <c r="O5" i="16"/>
  <c r="P4" i="16"/>
  <c r="Q4" i="16" s="1"/>
  <c r="T7" i="1"/>
  <c r="V7" i="1" s="1"/>
  <c r="U6" i="16" l="1"/>
  <c r="V5" i="16"/>
  <c r="O6" i="16"/>
  <c r="P5" i="16"/>
  <c r="Q5" i="16" s="1"/>
  <c r="T8" i="1"/>
  <c r="V8" i="1" s="1"/>
  <c r="U7" i="1"/>
  <c r="U7" i="16" l="1"/>
  <c r="V6" i="16"/>
  <c r="O7" i="16"/>
  <c r="P6" i="16"/>
  <c r="Q6" i="16" s="1"/>
  <c r="T9" i="1"/>
  <c r="V9" i="1" s="1"/>
  <c r="U8" i="1"/>
  <c r="U8" i="16" l="1"/>
  <c r="V7" i="16"/>
  <c r="O8" i="16"/>
  <c r="P7" i="16"/>
  <c r="Q7" i="16" s="1"/>
  <c r="T10" i="1"/>
  <c r="V10" i="1" s="1"/>
  <c r="U9" i="1"/>
  <c r="U9" i="16" l="1"/>
  <c r="V8" i="16"/>
  <c r="P8" i="16"/>
  <c r="Q8" i="16" s="1"/>
  <c r="O9" i="16"/>
  <c r="T11" i="1"/>
  <c r="V11" i="1" s="1"/>
  <c r="U10" i="1"/>
  <c r="U10" i="16" l="1"/>
  <c r="V9" i="16"/>
  <c r="O10" i="16"/>
  <c r="P9" i="16"/>
  <c r="Q9" i="16" s="1"/>
  <c r="T12" i="1"/>
  <c r="V12" i="1" s="1"/>
  <c r="U11" i="1"/>
  <c r="U11" i="16" l="1"/>
  <c r="V10" i="16"/>
  <c r="O11" i="16"/>
  <c r="P10" i="16"/>
  <c r="Q10" i="16" s="1"/>
  <c r="T13" i="1"/>
  <c r="V13" i="1" s="1"/>
  <c r="U12" i="1"/>
  <c r="U12" i="16" l="1"/>
  <c r="V11" i="16"/>
  <c r="P11" i="16"/>
  <c r="Q11" i="16" s="1"/>
  <c r="O12" i="16"/>
  <c r="T14" i="1"/>
  <c r="V14" i="1" s="1"/>
  <c r="U13" i="1"/>
  <c r="U13" i="16" l="1"/>
  <c r="V12" i="16"/>
  <c r="P12" i="16"/>
  <c r="Q12" i="16" s="1"/>
  <c r="O13" i="16"/>
  <c r="T15" i="1"/>
  <c r="V15" i="1" s="1"/>
  <c r="U14" i="1"/>
  <c r="V13" i="16" l="1"/>
  <c r="U14" i="16"/>
  <c r="O14" i="16"/>
  <c r="P13" i="16"/>
  <c r="Q13" i="16" s="1"/>
  <c r="T16" i="1"/>
  <c r="V16" i="1" s="1"/>
  <c r="U15" i="1"/>
  <c r="V14" i="16" l="1"/>
  <c r="U15" i="16"/>
  <c r="O15" i="16"/>
  <c r="P14" i="16"/>
  <c r="Q14" i="16" s="1"/>
  <c r="T17" i="1"/>
  <c r="V17" i="1" s="1"/>
  <c r="U16" i="1"/>
  <c r="U16" i="16" l="1"/>
  <c r="V15" i="16"/>
  <c r="O16" i="16"/>
  <c r="P15" i="16"/>
  <c r="Q15" i="16" s="1"/>
  <c r="T18" i="1"/>
  <c r="V18" i="1" s="1"/>
  <c r="U17" i="1"/>
  <c r="U17" i="16" l="1"/>
  <c r="V16" i="16"/>
  <c r="O17" i="16"/>
  <c r="P16" i="16"/>
  <c r="Q16" i="16" s="1"/>
  <c r="T19" i="1"/>
  <c r="V19" i="1" s="1"/>
  <c r="U18" i="1"/>
  <c r="U18" i="16" l="1"/>
  <c r="V17" i="16"/>
  <c r="O18" i="16"/>
  <c r="P17" i="16"/>
  <c r="Q17" i="16" s="1"/>
  <c r="T20" i="1"/>
  <c r="V20" i="1" s="1"/>
  <c r="U19" i="1"/>
  <c r="U19" i="16" l="1"/>
  <c r="V18" i="16"/>
  <c r="O19" i="16"/>
  <c r="P18" i="16"/>
  <c r="Q18" i="16" s="1"/>
  <c r="T21" i="1"/>
  <c r="V21" i="1" s="1"/>
  <c r="U20" i="1"/>
  <c r="U20" i="16" l="1"/>
  <c r="V19" i="16"/>
  <c r="O20" i="16"/>
  <c r="P19" i="16"/>
  <c r="Q19" i="16" s="1"/>
  <c r="T22" i="1"/>
  <c r="V22" i="1" s="1"/>
  <c r="U21" i="1"/>
  <c r="U21" i="16" l="1"/>
  <c r="V20" i="16"/>
  <c r="O21" i="16"/>
  <c r="P20" i="16"/>
  <c r="Q20" i="16" s="1"/>
  <c r="T23" i="1"/>
  <c r="V23" i="1" s="1"/>
  <c r="U22" i="1"/>
  <c r="U22" i="16" l="1"/>
  <c r="V21" i="16"/>
  <c r="O22" i="16"/>
  <c r="P21" i="16"/>
  <c r="Q21" i="16" s="1"/>
  <c r="T24" i="1"/>
  <c r="V24" i="1" s="1"/>
  <c r="U23" i="1"/>
  <c r="U23" i="16" l="1"/>
  <c r="V22" i="16"/>
  <c r="O23" i="16"/>
  <c r="P22" i="16"/>
  <c r="Q22" i="16" s="1"/>
  <c r="T25" i="1"/>
  <c r="V25" i="1" s="1"/>
  <c r="U24" i="1"/>
  <c r="U24" i="16" l="1"/>
  <c r="V23" i="16"/>
  <c r="O24" i="16"/>
  <c r="P23" i="16"/>
  <c r="Q23" i="16" s="1"/>
  <c r="T26" i="1"/>
  <c r="V26" i="1" s="1"/>
  <c r="U25" i="1"/>
  <c r="U26" i="1" l="1"/>
  <c r="U25" i="16"/>
  <c r="V24" i="16"/>
  <c r="O25" i="16"/>
  <c r="P24" i="16"/>
  <c r="Q24" i="16" s="1"/>
  <c r="T27" i="1"/>
  <c r="V27" i="1" s="1"/>
  <c r="U26" i="16" l="1"/>
  <c r="V25" i="16"/>
  <c r="O26" i="16"/>
  <c r="P25" i="16"/>
  <c r="Q25" i="16" s="1"/>
  <c r="T28" i="1"/>
  <c r="V28" i="1" s="1"/>
  <c r="U27" i="1"/>
  <c r="U27" i="16" l="1"/>
  <c r="V26" i="16"/>
  <c r="O27" i="16"/>
  <c r="P26" i="16"/>
  <c r="Q26" i="16" s="1"/>
  <c r="T29" i="1"/>
  <c r="V29" i="1" s="1"/>
  <c r="U28" i="1"/>
  <c r="U28" i="16" l="1"/>
  <c r="V27" i="16"/>
  <c r="O28" i="16"/>
  <c r="P27" i="16"/>
  <c r="Q27" i="16" s="1"/>
  <c r="T30" i="1"/>
  <c r="V30" i="1" s="1"/>
  <c r="U29" i="1"/>
  <c r="U29" i="16" l="1"/>
  <c r="V28" i="16"/>
  <c r="O29" i="16"/>
  <c r="P28" i="16"/>
  <c r="Q28" i="16" s="1"/>
  <c r="U30" i="1"/>
  <c r="T31" i="1"/>
  <c r="V31" i="1" s="1"/>
  <c r="U30" i="16" l="1"/>
  <c r="V29" i="16"/>
  <c r="O30" i="16"/>
  <c r="P29" i="16"/>
  <c r="Q29" i="16" s="1"/>
  <c r="T32" i="1"/>
  <c r="V32" i="1" s="1"/>
  <c r="U31" i="1"/>
  <c r="U31" i="16" l="1"/>
  <c r="V30" i="16"/>
  <c r="O31" i="16"/>
  <c r="P30" i="16"/>
  <c r="Q30" i="16" s="1"/>
  <c r="T33" i="1"/>
  <c r="V33" i="1" s="1"/>
  <c r="U32" i="1"/>
  <c r="U32" i="16" l="1"/>
  <c r="V31" i="16"/>
  <c r="P31" i="16"/>
  <c r="Q31" i="16" s="1"/>
  <c r="O32" i="16"/>
  <c r="T34" i="1"/>
  <c r="V34" i="1" s="1"/>
  <c r="U33" i="1"/>
  <c r="U33" i="16" l="1"/>
  <c r="V32" i="16"/>
  <c r="O33" i="16"/>
  <c r="P32" i="16"/>
  <c r="Q32" i="16" s="1"/>
  <c r="T35" i="1"/>
  <c r="V35" i="1" s="1"/>
  <c r="U34" i="1"/>
  <c r="U34" i="16" l="1"/>
  <c r="V33" i="16"/>
  <c r="P33" i="16"/>
  <c r="Q33" i="16" s="1"/>
  <c r="O34" i="16"/>
  <c r="T36" i="1"/>
  <c r="V36" i="1" s="1"/>
  <c r="U35" i="1"/>
  <c r="U35" i="16" l="1"/>
  <c r="V34" i="16"/>
  <c r="P34" i="16"/>
  <c r="Q34" i="16" s="1"/>
  <c r="O35" i="16"/>
  <c r="T37" i="1"/>
  <c r="V37" i="1" s="1"/>
  <c r="U36" i="1"/>
  <c r="U36" i="16" l="1"/>
  <c r="V35" i="16"/>
  <c r="O36" i="16"/>
  <c r="P35" i="16"/>
  <c r="Q35" i="16" s="1"/>
  <c r="T38" i="1"/>
  <c r="V38" i="1" s="1"/>
  <c r="U37" i="1"/>
  <c r="U37" i="16" l="1"/>
  <c r="V36" i="16"/>
  <c r="P36" i="16"/>
  <c r="Q36" i="16" s="1"/>
  <c r="O37" i="16"/>
  <c r="T39" i="1"/>
  <c r="V39" i="1" s="1"/>
  <c r="U38" i="1"/>
  <c r="U38" i="16" l="1"/>
  <c r="V37" i="16"/>
  <c r="P37" i="16"/>
  <c r="Q37" i="16" s="1"/>
  <c r="O38" i="16"/>
  <c r="U39" i="1"/>
  <c r="T40" i="1"/>
  <c r="V40" i="1" s="1"/>
  <c r="U39" i="16" l="1"/>
  <c r="V38" i="16"/>
  <c r="O39" i="16"/>
  <c r="P38" i="16"/>
  <c r="Q38" i="16" s="1"/>
  <c r="T41" i="1"/>
  <c r="V41" i="1" s="1"/>
  <c r="V42" i="1" s="1"/>
  <c r="U40" i="1"/>
  <c r="U41" i="1" l="1"/>
  <c r="U42" i="1" s="1"/>
  <c r="U40" i="16"/>
  <c r="V39" i="16"/>
  <c r="P39" i="16"/>
  <c r="Q39" i="16" s="1"/>
  <c r="O40" i="16"/>
  <c r="U41" i="16" l="1"/>
  <c r="V40" i="16"/>
  <c r="P40" i="16"/>
  <c r="Q40" i="16" s="1"/>
  <c r="O41" i="16"/>
  <c r="U42" i="16" l="1"/>
  <c r="V41" i="16"/>
  <c r="P41" i="16"/>
  <c r="Q41" i="16" s="1"/>
  <c r="O42" i="16"/>
  <c r="U43" i="16" l="1"/>
  <c r="V42" i="16"/>
  <c r="O43" i="16"/>
  <c r="P42" i="16"/>
  <c r="Q42" i="16" s="1"/>
  <c r="U44" i="16" l="1"/>
  <c r="V43" i="16"/>
  <c r="O44" i="16"/>
  <c r="P43" i="16"/>
  <c r="Q43" i="16" s="1"/>
  <c r="U45" i="16" l="1"/>
  <c r="V44" i="16"/>
  <c r="O45" i="16"/>
  <c r="P45" i="16" s="1"/>
  <c r="Q45" i="16" s="1"/>
  <c r="P44" i="16"/>
  <c r="Q44" i="16" s="1"/>
  <c r="Q47" i="16" l="1"/>
  <c r="U46" i="16"/>
  <c r="V45" i="16"/>
  <c r="S2" i="16"/>
  <c r="U47" i="16" l="1"/>
  <c r="V47" i="16" s="1"/>
  <c r="V46" i="16"/>
  <c r="X2" i="1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D2D6F5-6E98-447D-8474-DAB22571BF42}" keepAlive="1" name="Query - Merge1(1)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525476F3-BBAC-4EFE-B2BA-27B774FFA448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  <connection id="3" xr16:uid="{21BC841D-8DD3-4C1C-B3D5-7E0317BA10DB}" keepAlive="1" name="Query - Table10" description="Connection to the 'Table10' query in the workbook." type="5" refreshedVersion="0" background="1">
    <dbPr connection="Provider=Microsoft.Mashup.OleDb.1;Data Source=$Workbook$;Location=Table10;Extended Properties=&quot;&quot;" command="SELECT * FROM [Table10]"/>
  </connection>
  <connection id="4" xr16:uid="{6501B3D9-6252-4190-93F9-9DD78E984D3D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5" xr16:uid="{CE638BDD-F81E-4994-8E4C-112E7FEB9B59}" keepAlive="1" name="Query - Table5 (2)" description="Connection to the 'Table5 (2)' query in the workbook." type="5" refreshedVersion="0" background="1">
    <dbPr connection="Provider=Microsoft.Mashup.OleDb.1;Data Source=$Workbook$;Location=&quot;Table5 (2)&quot;;Extended Properties=&quot;&quot;" command="SELECT * FROM [Table5 (2)]"/>
  </connection>
</connections>
</file>

<file path=xl/sharedStrings.xml><?xml version="1.0" encoding="utf-8"?>
<sst xmlns="http://schemas.openxmlformats.org/spreadsheetml/2006/main" count="1538" uniqueCount="490">
  <si>
    <t>AM</t>
  </si>
  <si>
    <t>PM</t>
  </si>
  <si>
    <t>LB6realWpt</t>
  </si>
  <si>
    <t>C37Popfre</t>
  </si>
  <si>
    <t>S45Popfre</t>
  </si>
  <si>
    <t>S34Popfre</t>
  </si>
  <si>
    <t>LB14Popfre</t>
  </si>
  <si>
    <t>S38Popfre</t>
  </si>
  <si>
    <t>C66Popfre</t>
  </si>
  <si>
    <t>C30Popfre</t>
  </si>
  <si>
    <t>C69Popfre</t>
  </si>
  <si>
    <t>C57Popfre</t>
  </si>
  <si>
    <t>C54Popfre</t>
  </si>
  <si>
    <t>C48Popfre</t>
  </si>
  <si>
    <t>C28Popfre</t>
  </si>
  <si>
    <t>C15Popfre</t>
  </si>
  <si>
    <t>C64Popfre</t>
  </si>
  <si>
    <t>LB32Salgoo</t>
  </si>
  <si>
    <t>UB49Popfre</t>
  </si>
  <si>
    <t>C7Popfre</t>
  </si>
  <si>
    <t>S14Popfre</t>
  </si>
  <si>
    <t>UB66Popfre</t>
  </si>
  <si>
    <t>C43Popfre</t>
  </si>
  <si>
    <t>LB6Popfre</t>
  </si>
  <si>
    <t>C41Popfre</t>
  </si>
  <si>
    <t>C21Popfre</t>
  </si>
  <si>
    <t>UB52Popfre</t>
  </si>
  <si>
    <t>UB53Popfre</t>
  </si>
  <si>
    <t>UB68Popfre</t>
  </si>
  <si>
    <t>C55Popfre</t>
  </si>
  <si>
    <t>UB59Popfre</t>
  </si>
  <si>
    <t>C23Popfre</t>
  </si>
  <si>
    <t>C1Popfre</t>
  </si>
  <si>
    <t>C56Popfre</t>
  </si>
  <si>
    <t>UB65Popfre</t>
  </si>
  <si>
    <t>UB63Popfre</t>
  </si>
  <si>
    <t>C17Popfre</t>
  </si>
  <si>
    <t>C60Popfre</t>
  </si>
  <si>
    <t>UB41Popfre</t>
  </si>
  <si>
    <t>UB46Popfre</t>
  </si>
  <si>
    <t>C65Popfre</t>
  </si>
  <si>
    <t>UB56Popfre</t>
  </si>
  <si>
    <t>C22Popfre</t>
  </si>
  <si>
    <t>UB61Popfre</t>
  </si>
  <si>
    <t>C62Popfre</t>
  </si>
  <si>
    <t>UB67Popfre</t>
  </si>
  <si>
    <t>UB54Popfre</t>
  </si>
  <si>
    <t>C25Popfre</t>
  </si>
  <si>
    <t>UB62Popfre</t>
  </si>
  <si>
    <t>C8Popfre</t>
  </si>
  <si>
    <t>C35Popdel</t>
  </si>
  <si>
    <t>C51Popfre</t>
  </si>
  <si>
    <t>C47Popfre</t>
  </si>
  <si>
    <t>C50Popfre</t>
  </si>
  <si>
    <t>C33Popfre</t>
  </si>
  <si>
    <t>C38Popfre</t>
  </si>
  <si>
    <t>C70Popfre</t>
  </si>
  <si>
    <t>UB47Popfre</t>
  </si>
  <si>
    <t>LB7</t>
  </si>
  <si>
    <t>C36Popfre</t>
  </si>
  <si>
    <t>C59Popfre</t>
  </si>
  <si>
    <t>UB57Popfre</t>
  </si>
  <si>
    <t>C58Popfre</t>
  </si>
  <si>
    <t>C52Popfre</t>
  </si>
  <si>
    <t>C67Popfre</t>
  </si>
  <si>
    <t>UB40Popfre</t>
  </si>
  <si>
    <t>LB24Popfre</t>
  </si>
  <si>
    <t>C44Popfre</t>
  </si>
  <si>
    <t>C68Popfre</t>
  </si>
  <si>
    <t>C14Popfre</t>
  </si>
  <si>
    <t>C61Popfre</t>
  </si>
  <si>
    <t>C11Popfre</t>
  </si>
  <si>
    <t>LB16Popfre</t>
  </si>
  <si>
    <t>LB17Popfre</t>
  </si>
  <si>
    <t>LB29Popfre</t>
  </si>
  <si>
    <t>UB70Popfre</t>
  </si>
  <si>
    <t>S6Popfre</t>
  </si>
  <si>
    <t>S40Popfre</t>
  </si>
  <si>
    <t>S37Popfre</t>
  </si>
  <si>
    <t>S19Popfre</t>
  </si>
  <si>
    <t>S8Popfre</t>
  </si>
  <si>
    <t>S11Popfre</t>
  </si>
  <si>
    <t>LB38Popfre</t>
  </si>
  <si>
    <t>LB36Popfre</t>
  </si>
  <si>
    <t>S42Popfre</t>
  </si>
  <si>
    <t>S1Popfre</t>
  </si>
  <si>
    <t>S5Popfre</t>
  </si>
  <si>
    <t>UB69Popfre</t>
  </si>
  <si>
    <t>S44Popfre</t>
  </si>
  <si>
    <t>UB60Popfre</t>
  </si>
  <si>
    <t>C26Popfre</t>
  </si>
  <si>
    <t>LB1Popfre</t>
  </si>
  <si>
    <t>UB43Popfre</t>
  </si>
  <si>
    <t>UB39Popfre</t>
  </si>
  <si>
    <t>LB15Popfre</t>
  </si>
  <si>
    <t>LB25Popfre</t>
  </si>
  <si>
    <t>LB28Popfre</t>
  </si>
  <si>
    <t>C19Popfre</t>
  </si>
  <si>
    <t>ID</t>
  </si>
  <si>
    <t>InnerRing</t>
  </si>
  <si>
    <t>UB44Popfre</t>
  </si>
  <si>
    <t>UB48Popfre</t>
  </si>
  <si>
    <t>UB55Popfre</t>
  </si>
  <si>
    <t>UB64Popfre</t>
  </si>
  <si>
    <t>LB4</t>
  </si>
  <si>
    <t>LB8</t>
  </si>
  <si>
    <t>LB11Popfre</t>
  </si>
  <si>
    <t>LB13Popfre</t>
  </si>
  <si>
    <t>LB18Popfre</t>
  </si>
  <si>
    <t>LB19Popfre</t>
  </si>
  <si>
    <t>LB20Popfre</t>
  </si>
  <si>
    <t>LB4Salgoo</t>
  </si>
  <si>
    <t>LB8Popfre</t>
  </si>
  <si>
    <t>LB23Popfre</t>
  </si>
  <si>
    <t>LB26Popfre</t>
  </si>
  <si>
    <t>LB3Popfre</t>
  </si>
  <si>
    <t>LB3</t>
  </si>
  <si>
    <t>LB10Popfre</t>
  </si>
  <si>
    <t>LB10</t>
  </si>
  <si>
    <t>LB34Salgoo</t>
  </si>
  <si>
    <t>LB21Popfre</t>
  </si>
  <si>
    <t>LB22Popfre</t>
  </si>
  <si>
    <t>UB50Popfre</t>
  </si>
  <si>
    <t>LB2Popfre</t>
  </si>
  <si>
    <t>LB12Popfre</t>
  </si>
  <si>
    <t>LB12</t>
  </si>
  <si>
    <t>C2Popfre</t>
  </si>
  <si>
    <t>C9Popfre</t>
  </si>
  <si>
    <t>C27Popfre</t>
  </si>
  <si>
    <t>C12Popfre</t>
  </si>
  <si>
    <t>C31Popfre</t>
  </si>
  <si>
    <t>C91Popfre</t>
  </si>
  <si>
    <t>ID???</t>
  </si>
  <si>
    <t>C18Popfre</t>
  </si>
  <si>
    <t>S22Popfre</t>
  </si>
  <si>
    <t>C13</t>
  </si>
  <si>
    <t>C16</t>
  </si>
  <si>
    <t>C24</t>
  </si>
  <si>
    <t>C3</t>
  </si>
  <si>
    <t>C4</t>
  </si>
  <si>
    <t>C6</t>
  </si>
  <si>
    <t>S18</t>
  </si>
  <si>
    <t>S13</t>
  </si>
  <si>
    <t>S16</t>
  </si>
  <si>
    <t>S21</t>
  </si>
  <si>
    <t>C13Popfre</t>
  </si>
  <si>
    <t>C29Popfre</t>
  </si>
  <si>
    <t>C3Popfre</t>
  </si>
  <si>
    <t>C32Popfre</t>
  </si>
  <si>
    <t>C4Popfre</t>
  </si>
  <si>
    <t>C40Popfre</t>
  </si>
  <si>
    <t>C6Popfre</t>
  </si>
  <si>
    <t>C63Popfre</t>
  </si>
  <si>
    <t>C96Popfre</t>
  </si>
  <si>
    <t>S7Popfre</t>
  </si>
  <si>
    <t>S54Popfre</t>
  </si>
  <si>
    <t>S23Popfre</t>
  </si>
  <si>
    <t>S10Popfre</t>
  </si>
  <si>
    <t>S18Popfre</t>
  </si>
  <si>
    <t>S43Popfre</t>
  </si>
  <si>
    <t>S??Salgoo</t>
  </si>
  <si>
    <t>S13Popfre</t>
  </si>
  <si>
    <t>S27Popfre</t>
  </si>
  <si>
    <t>S29Salgoo</t>
  </si>
  <si>
    <t>S41Popfre</t>
  </si>
  <si>
    <t>S36Popfre</t>
  </si>
  <si>
    <t>S16Popfre</t>
  </si>
  <si>
    <t>S31Salgoo</t>
  </si>
  <si>
    <t>S28Salgoo</t>
  </si>
  <si>
    <t>S46Popfre</t>
  </si>
  <si>
    <t>S21Popfre</t>
  </si>
  <si>
    <t>Date</t>
  </si>
  <si>
    <t>Diameter (CM)</t>
  </si>
  <si>
    <t>PithHand</t>
  </si>
  <si>
    <t>PithCalc</t>
  </si>
  <si>
    <t>Year</t>
  </si>
  <si>
    <t>Count</t>
  </si>
  <si>
    <t>Min Age</t>
  </si>
  <si>
    <t>LB9Popfre</t>
  </si>
  <si>
    <t>S30Salgoo</t>
  </si>
  <si>
    <t>No pith</t>
  </si>
  <si>
    <t>Notes</t>
  </si>
  <si>
    <t>S25Salgoo</t>
  </si>
  <si>
    <t>C1</t>
  </si>
  <si>
    <t>LB31Salgoo</t>
  </si>
  <si>
    <t>S15Popfre</t>
  </si>
  <si>
    <t>S33Popfre</t>
  </si>
  <si>
    <t>UB71Popfre</t>
  </si>
  <si>
    <t>UB51Popfre</t>
  </si>
  <si>
    <t>S7</t>
  </si>
  <si>
    <t>S6</t>
  </si>
  <si>
    <t>S8</t>
  </si>
  <si>
    <t>S1</t>
  </si>
  <si>
    <t>LB6</t>
  </si>
  <si>
    <t>C9</t>
  </si>
  <si>
    <t>S39Popfre</t>
  </si>
  <si>
    <t>S5</t>
  </si>
  <si>
    <t>S4Popfre</t>
  </si>
  <si>
    <t>S4</t>
  </si>
  <si>
    <t>C49Popfre</t>
  </si>
  <si>
    <t>C53Popfre</t>
  </si>
  <si>
    <t>LowerBeasley Flat</t>
  </si>
  <si>
    <t>LB1</t>
  </si>
  <si>
    <t>LB2</t>
  </si>
  <si>
    <t>LB5Popfre</t>
  </si>
  <si>
    <t>LB5</t>
  </si>
  <si>
    <t>LB6POpfre</t>
  </si>
  <si>
    <t>LB7Popfre</t>
  </si>
  <si>
    <t>LB9</t>
  </si>
  <si>
    <t>LB10POpfre</t>
  </si>
  <si>
    <t>LB11</t>
  </si>
  <si>
    <t>resprout beaver</t>
  </si>
  <si>
    <t>LB13</t>
  </si>
  <si>
    <t>LB14</t>
  </si>
  <si>
    <t>LB15</t>
  </si>
  <si>
    <t>LB16</t>
  </si>
  <si>
    <t>LB17</t>
  </si>
  <si>
    <t>LB18</t>
  </si>
  <si>
    <t>LB19</t>
  </si>
  <si>
    <t>LB20</t>
  </si>
  <si>
    <t>LB21</t>
  </si>
  <si>
    <t>LB22</t>
  </si>
  <si>
    <t>LB23</t>
  </si>
  <si>
    <t>LB24</t>
  </si>
  <si>
    <t>LB25</t>
  </si>
  <si>
    <t>LB26</t>
  </si>
  <si>
    <t>LB27Popfre</t>
  </si>
  <si>
    <t>LB27</t>
  </si>
  <si>
    <t>LB28</t>
  </si>
  <si>
    <t>LB29</t>
  </si>
  <si>
    <t>LB30Popfre</t>
  </si>
  <si>
    <t>LB30</t>
  </si>
  <si>
    <t>LB31SalgooWpt</t>
  </si>
  <si>
    <t>LB31</t>
  </si>
  <si>
    <t>LB32</t>
  </si>
  <si>
    <t>LB33Salgoo</t>
  </si>
  <si>
    <t>LB33</t>
  </si>
  <si>
    <t>LB34</t>
  </si>
  <si>
    <t>LB35Salgoo</t>
  </si>
  <si>
    <t>LB35</t>
  </si>
  <si>
    <t>LB36</t>
  </si>
  <si>
    <t>LB37Popfre</t>
  </si>
  <si>
    <t>LB37</t>
  </si>
  <si>
    <t>LB38</t>
  </si>
  <si>
    <t>Childs</t>
  </si>
  <si>
    <t>Chil</t>
  </si>
  <si>
    <t>C2</t>
  </si>
  <si>
    <t>C5Popfre</t>
  </si>
  <si>
    <t>C5</t>
  </si>
  <si>
    <t>C7</t>
  </si>
  <si>
    <t>C8</t>
  </si>
  <si>
    <t>C10Popfre</t>
  </si>
  <si>
    <t>C10</t>
  </si>
  <si>
    <t>C11</t>
  </si>
  <si>
    <t>C12</t>
  </si>
  <si>
    <t>C14</t>
  </si>
  <si>
    <t>C15</t>
  </si>
  <si>
    <t>C16Popfre</t>
  </si>
  <si>
    <t>C17</t>
  </si>
  <si>
    <t>C18</t>
  </si>
  <si>
    <t>C19</t>
  </si>
  <si>
    <t>C20Popfre</t>
  </si>
  <si>
    <t>C20</t>
  </si>
  <si>
    <t>C21</t>
  </si>
  <si>
    <t>C22</t>
  </si>
  <si>
    <t>C23</t>
  </si>
  <si>
    <t>C24Popfre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</si>
  <si>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</si>
  <si>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</si>
  <si>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</si>
  <si>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</si>
  <si>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</si>
  <si>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</si>
  <si>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</si>
  <si>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</si>
  <si>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</si>
  <si>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C34Popfre</t>
  </si>
  <si>
    <t>C34</t>
  </si>
  <si>
    <t>C35</t>
  </si>
  <si>
    <t>C36</t>
  </si>
  <si>
    <t>C37</t>
  </si>
  <si>
    <t>C38</t>
  </si>
  <si>
    <t>C39Popfre</t>
  </si>
  <si>
    <t>C39</t>
  </si>
  <si>
    <t>C40</t>
  </si>
  <si>
    <t>C41</t>
  </si>
  <si>
    <t>C42Popfre</t>
  </si>
  <si>
    <t>C42</t>
  </si>
  <si>
    <t>C43</t>
  </si>
  <si>
    <t>C44</t>
  </si>
  <si>
    <t>C45Popfre</t>
  </si>
  <si>
    <t>C45</t>
  </si>
  <si>
    <t>C46Popfre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</si>
  <si>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</si>
  <si>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</si>
  <si>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</si>
  <si>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</si>
  <si>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</si>
  <si>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</si>
  <si>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</si>
  <si>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</si>
  <si>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</si>
  <si>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</si>
  <si>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</si>
  <si>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</si>
  <si>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</si>
  <si>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</si>
  <si>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</si>
  <si>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</si>
  <si>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</si>
  <si>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</si>
  <si>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</si>
  <si>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</si>
  <si>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</si>
  <si>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</si>
  <si>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</si>
  <si>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</si>
  <si>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</si>
  <si>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C7P</t>
  </si>
  <si>
    <t>Sheep Bridge</t>
  </si>
  <si>
    <t>She</t>
  </si>
  <si>
    <t>S1P</t>
  </si>
  <si>
    <t>S2Popfre</t>
  </si>
  <si>
    <t>S2P</t>
  </si>
  <si>
    <t>S3Popfre</t>
  </si>
  <si>
    <t>S3P</t>
  </si>
  <si>
    <t>S4P</t>
  </si>
  <si>
    <t>S5P</t>
  </si>
  <si>
    <t>S6P</t>
  </si>
  <si>
    <t>S7P</t>
  </si>
  <si>
    <t>S8P</t>
  </si>
  <si>
    <t>S9Popfre</t>
  </si>
  <si>
    <t>S9P</t>
  </si>
  <si>
    <t>rotten</t>
  </si>
  <si>
    <t>S10</t>
  </si>
  <si>
    <t>S11</t>
  </si>
  <si>
    <t>S12Popfre</t>
  </si>
  <si>
    <t>S12</t>
  </si>
  <si>
    <t>S14</t>
  </si>
  <si>
    <t>S15Popdel</t>
  </si>
  <si>
    <t>S15</t>
  </si>
  <si>
    <t>S17Popfre</t>
  </si>
  <si>
    <t>S17</t>
  </si>
  <si>
    <t>S19</t>
  </si>
  <si>
    <t>S20Popfre</t>
  </si>
  <si>
    <t>S20</t>
  </si>
  <si>
    <t>S22</t>
  </si>
  <si>
    <t>S23</t>
  </si>
  <si>
    <t>S24Popfre</t>
  </si>
  <si>
    <t>S24</t>
  </si>
  <si>
    <t>at campsite</t>
  </si>
  <si>
    <t>S25</t>
  </si>
  <si>
    <t>not sure where these coordinates went. Need to check Ipad</t>
  </si>
  <si>
    <t>S26Salgoo</t>
  </si>
  <si>
    <t>S26</t>
  </si>
  <si>
    <t>"</t>
  </si>
  <si>
    <t>S27Salgoo</t>
  </si>
  <si>
    <t>S27</t>
  </si>
  <si>
    <t>S28</t>
  </si>
  <si>
    <t>S29</t>
  </si>
  <si>
    <t>S30</t>
  </si>
  <si>
    <t>S31</t>
  </si>
  <si>
    <t>S32Salgoo</t>
  </si>
  <si>
    <t>S32</t>
  </si>
  <si>
    <t>S33Popfte</t>
  </si>
  <si>
    <t>S33</t>
  </si>
  <si>
    <t>S34</t>
  </si>
  <si>
    <t>S35Popfre</t>
  </si>
  <si>
    <t>S35</t>
  </si>
  <si>
    <t>S36</t>
  </si>
  <si>
    <t>S37</t>
  </si>
  <si>
    <t>mostly live some dead</t>
  </si>
  <si>
    <t>S38</t>
  </si>
  <si>
    <t>dead</t>
  </si>
  <si>
    <t>S39</t>
  </si>
  <si>
    <t>S40</t>
  </si>
  <si>
    <t>S41</t>
  </si>
  <si>
    <t>S42</t>
  </si>
  <si>
    <t>S43</t>
  </si>
  <si>
    <t>S44</t>
  </si>
  <si>
    <t>S45</t>
  </si>
  <si>
    <t>S46</t>
  </si>
  <si>
    <t>UB39</t>
  </si>
  <si>
    <t>partial rotten</t>
  </si>
  <si>
    <t>UB40</t>
  </si>
  <si>
    <t>UB41</t>
  </si>
  <si>
    <t>UB42Popfre</t>
  </si>
  <si>
    <t>UB42</t>
  </si>
  <si>
    <t>UB43</t>
  </si>
  <si>
    <t>UB44</t>
  </si>
  <si>
    <t>UB45Popfre</t>
  </si>
  <si>
    <t>UB45</t>
  </si>
  <si>
    <t>UB46</t>
  </si>
  <si>
    <t>UB47</t>
  </si>
  <si>
    <t>UB48</t>
  </si>
  <si>
    <t>UB49</t>
  </si>
  <si>
    <t>UB50</t>
  </si>
  <si>
    <t>UB51Popdel</t>
  </si>
  <si>
    <t>UB51</t>
  </si>
  <si>
    <t>UB52</t>
  </si>
  <si>
    <t>UB53</t>
  </si>
  <si>
    <t>UB54</t>
  </si>
  <si>
    <t>UB55</t>
  </si>
  <si>
    <t>UB56</t>
  </si>
  <si>
    <t>UB57</t>
  </si>
  <si>
    <t>UB58Popfre</t>
  </si>
  <si>
    <t>UB58</t>
  </si>
  <si>
    <t>UB59</t>
  </si>
  <si>
    <t>UB60</t>
  </si>
  <si>
    <t>UB61</t>
  </si>
  <si>
    <t>UB62</t>
  </si>
  <si>
    <t>UB63</t>
  </si>
  <si>
    <t>UB64</t>
  </si>
  <si>
    <t>UB65</t>
  </si>
  <si>
    <t>UB66</t>
  </si>
  <si>
    <t>UB67</t>
  </si>
  <si>
    <t>UB68</t>
  </si>
  <si>
    <t>UB69</t>
  </si>
  <si>
    <t>UB70</t>
  </si>
  <si>
    <t>UB71Pofre</t>
  </si>
  <si>
    <t>UB71</t>
  </si>
  <si>
    <t>Column1</t>
  </si>
  <si>
    <t>Column3</t>
  </si>
  <si>
    <t>Column4</t>
  </si>
  <si>
    <t>Column5</t>
  </si>
  <si>
    <t>Table5.Column6</t>
  </si>
  <si>
    <t>Table5.Column7</t>
  </si>
  <si>
    <t>Easting</t>
  </si>
  <si>
    <t>Northing</t>
  </si>
  <si>
    <t>Diameter</t>
  </si>
  <si>
    <t>S9</t>
  </si>
  <si>
    <t>Pith hand</t>
  </si>
  <si>
    <t>Pith Calc</t>
  </si>
  <si>
    <t>DBH</t>
  </si>
  <si>
    <t>Species</t>
  </si>
  <si>
    <t>ID2</t>
  </si>
  <si>
    <t>Inner Ring</t>
  </si>
  <si>
    <t>Pith Hand</t>
  </si>
  <si>
    <t>Min age</t>
  </si>
  <si>
    <t>pith missing</t>
  </si>
  <si>
    <t>broken pith</t>
  </si>
  <si>
    <t>broken at pith</t>
  </si>
  <si>
    <t>broken at pith, rotten</t>
  </si>
  <si>
    <t>N</t>
  </si>
  <si>
    <t>Weighted average</t>
  </si>
  <si>
    <t>at campsite, no pith</t>
  </si>
  <si>
    <t>Pith missing</t>
  </si>
  <si>
    <t>no pith</t>
  </si>
  <si>
    <t>No pith, rotten</t>
  </si>
  <si>
    <t>2006, no pith</t>
  </si>
  <si>
    <t>bad core and no pith</t>
  </si>
  <si>
    <t>WCC_B_1</t>
  </si>
  <si>
    <t>WCC_B_2</t>
  </si>
  <si>
    <t>WCC_B_3</t>
  </si>
  <si>
    <t>WCC_B_4</t>
  </si>
  <si>
    <t>WCC_B_5</t>
  </si>
  <si>
    <t>WCC_B_6</t>
  </si>
  <si>
    <t>Core</t>
  </si>
  <si>
    <t>Time</t>
  </si>
  <si>
    <t>minage</t>
  </si>
  <si>
    <t>Broken at pith</t>
  </si>
  <si>
    <t>NA</t>
  </si>
  <si>
    <t>missing segment by bark</t>
  </si>
  <si>
    <t>rotten, no pit</t>
  </si>
  <si>
    <t>broken</t>
  </si>
  <si>
    <t>Rotten</t>
  </si>
  <si>
    <t>??</t>
  </si>
  <si>
    <t>Na</t>
  </si>
  <si>
    <t>rotten center</t>
  </si>
  <si>
    <t>C23BPopfre</t>
  </si>
  <si>
    <t>rotten sections</t>
  </si>
  <si>
    <t>rotten center and broken</t>
  </si>
  <si>
    <t>rotten, broken</t>
  </si>
  <si>
    <t>large rotten sections</t>
  </si>
  <si>
    <t>Species?</t>
  </si>
  <si>
    <t>rotten and broken</t>
  </si>
  <si>
    <t>S2</t>
  </si>
  <si>
    <t>Species??</t>
  </si>
  <si>
    <t>rotten section</t>
  </si>
  <si>
    <t>S9Salgoo</t>
  </si>
  <si>
    <t>Scanned</t>
  </si>
  <si>
    <t>Y</t>
  </si>
  <si>
    <t>y</t>
  </si>
  <si>
    <t>Count Total</t>
  </si>
  <si>
    <t>Count Childs</t>
  </si>
  <si>
    <t>Count Sheep</t>
  </si>
  <si>
    <t>Sheep</t>
  </si>
  <si>
    <t>Upper Beasley</t>
  </si>
  <si>
    <t>Lower Beasley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</si>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</sst>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65" fontId="0" fillId="0" borderId="0" xfId="0" applyNumberFormat="1"/>
    <xf numFmtId="0" fontId="0" fillId="33" borderId="0" xfId="0" applyFill="1"/>
    <xf numFmtId="0" fontId="14" fillId="33" borderId="0" xfId="0" applyFont="1" applyFill="1"/>
    <xf numFmtId="0" fontId="0" fillId="34" borderId="0" xfId="0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64" formatCode="m/d/yy;@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Merged!$O$2:$O$45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Merged!$P$2:$P$45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13</c:v>
                </c:pt>
                <c:pt idx="18">
                  <c:v>13</c:v>
                </c:pt>
                <c:pt idx="19">
                  <c:v>10</c:v>
                </c:pt>
                <c:pt idx="20">
                  <c:v>6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  <c:pt idx="24">
                  <c:v>1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3-4534-B850-232AA286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11487"/>
        <c:axId val="12777074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Min Age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Merged!$V$2:$V$47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FF3-457E-B542-69DA85AE0E73}"/>
                  </c:ext>
                </c:extLst>
              </c15:ser>
            </c15:filteredBarSeries>
          </c:ext>
        </c:extLst>
      </c:barChart>
      <c:catAx>
        <c:axId val="1096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07471"/>
        <c:crosses val="autoZero"/>
        <c:auto val="1"/>
        <c:lblAlgn val="ctr"/>
        <c:lblOffset val="100"/>
        <c:noMultiLvlLbl val="0"/>
      </c:catAx>
      <c:valAx>
        <c:axId val="12777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VerdeDendro2023Table!$U$2</c:f>
              <c:strCache>
                <c:ptCount val="1"/>
                <c:pt idx="0">
                  <c:v>Count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VerdeDendro2023Table!$T$3:$T$41</c:f>
              <c:numCache>
                <c:formatCode>General</c:formatCod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numCache>
            </c:numRef>
          </c:cat>
          <c:val>
            <c:numRef>
              <c:f>VerdeDendro2023Table!$U$3:$U$41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1</c:v>
                </c:pt>
                <c:pt idx="12">
                  <c:v>14</c:v>
                </c:pt>
                <c:pt idx="13">
                  <c:v>17</c:v>
                </c:pt>
                <c:pt idx="14">
                  <c:v>11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9</c:v>
                </c:pt>
                <c:pt idx="19">
                  <c:v>1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6-44EA-8647-BD06DB5D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516352"/>
        <c:axId val="215549200"/>
      </c:barChart>
      <c:catAx>
        <c:axId val="21075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Pith Hand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49200"/>
        <c:crosses val="autoZero"/>
        <c:auto val="1"/>
        <c:lblAlgn val="ctr"/>
        <c:lblOffset val="100"/>
        <c:noMultiLvlLbl val="0"/>
      </c:catAx>
      <c:valAx>
        <c:axId val="2155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1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Childs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DendorSheet!$A$2:$A$40</c:f>
              <c:numCache>
                <c:formatCode>General</c:formatCod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numCache>
            </c:numRef>
          </c:cat>
          <c:val>
            <c:numRef>
              <c:f>DendorSheet!$B$2:$B$40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11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7-47FA-8687-761BB11DD004}"/>
            </c:ext>
          </c:extLst>
        </c:ser>
        <c:ser>
          <c:idx val="1"/>
          <c:order val="1"/>
          <c:tx>
            <c:v>Sheep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DendorSheet!$C$2:$C$40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7-47FA-8687-761BB11DD004}"/>
            </c:ext>
          </c:extLst>
        </c:ser>
        <c:ser>
          <c:idx val="2"/>
          <c:order val="2"/>
          <c:tx>
            <c:v>UB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DendorSheet!$D$2:$D$40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77-47FA-8687-761BB11DD004}"/>
            </c:ext>
          </c:extLst>
        </c:ser>
        <c:ser>
          <c:idx val="3"/>
          <c:order val="3"/>
          <c:tx>
            <c:v>LB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DendorSheet!$E$2:$E$40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7-47FA-8687-761BB11D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9338367"/>
        <c:axId val="1059336927"/>
      </c:barChart>
      <c:lineChart>
        <c:grouping val="standard"/>
        <c:varyColors val="0"/>
        <c:ser>
          <c:idx val="4"/>
          <c:order val="4"/>
          <c:tx>
            <c:v>All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DendorSheet!$F$2:$F$40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1</c:v>
                </c:pt>
                <c:pt idx="12">
                  <c:v>14</c:v>
                </c:pt>
                <c:pt idx="13">
                  <c:v>17</c:v>
                </c:pt>
                <c:pt idx="14">
                  <c:v>10</c:v>
                </c:pt>
                <c:pt idx="15">
                  <c:v>6</c:v>
                </c:pt>
                <c:pt idx="16">
                  <c:v>10</c:v>
                </c:pt>
                <c:pt idx="17">
                  <c:v>6</c:v>
                </c:pt>
                <c:pt idx="18">
                  <c:v>5</c:v>
                </c:pt>
                <c:pt idx="19">
                  <c:v>1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77-47FA-8687-761BB11D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38367"/>
        <c:axId val="1059336927"/>
      </c:lineChart>
      <c:catAx>
        <c:axId val="10593383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6927"/>
        <c:crosses val="autoZero"/>
        <c:auto val="1"/>
        <c:lblAlgn val="ctr"/>
        <c:lblOffset val="100"/>
        <c:noMultiLvlLbl val="0"/>
      </c:catAx>
      <c:valAx>
        <c:axId val="10593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312243</xdr:colOff>
      <xdr:row>15</xdr:row>
      <xdr:rowOff>89135</xdr:rowOff>
    </xdr:from>
    <xdr:to>
      <xdr:col>39</xdr:col>
      <xdr:colOff>83644</xdr:colOff>
      <xdr:row>35</xdr:row>
      <xdr:rowOff>136804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5DFF1E-CAD7-8345-6C36-2E254F579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372671</xdr:colOff>
      <xdr:row>20</xdr:row>
      <xdr:rowOff>19154</xdr:rowOff>
    </xdr:from>
    <xdr:to>
      <xdr:col>35</xdr:col>
      <xdr:colOff>328950</xdr:colOff>
      <xdr:row>36</xdr:row>
      <xdr:rowOff>129499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81A10-8C8F-A7D9-21EA-CC3470291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318405</xdr:colOff>
      <xdr:row>7</xdr:row>
      <xdr:rowOff>59871</xdr:rowOff>
    </xdr:from>
    <xdr:to>
      <xdr:col>26</xdr:col>
      <xdr:colOff>408213</xdr:colOff>
      <xdr:row>28</xdr:row>
      <xdr:rowOff>179614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FB03F-B0DB-39E6-509E-885CD9AC2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427C93-6B2B-4968-9DE5-BA049D0BFA4E}" autoFormatId="16" applyNumberFormats="0" applyBorderFormats="0" applyFontFormats="0" applyPatternFormats="0" applyAlignmentFormats="0" applyWidthHeightFormats="0">
  <queryTableRefresh nextId="17">
    <queryTableFields count="11">
      <queryTableField id="1" name="LowerBeasley Flat" tableColumnId="1"/>
      <queryTableField id="2" name="Column1" tableColumnId="2"/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13" name="Table5.Column6" tableColumnId="13"/>
      <queryTableField id="14" name="Table5.Column7" tableColumnId="14"/>
      <queryTableField id="15" name="Table5.Column8" tableColumnId="15"/>
      <queryTableField id="16" name="Table5.Column9" tableColumnId="16"/>
    </queryTableFields>
    <queryTableDeletedFields count="5">
      <deletedField name="Table5.Column3"/>
      <deletedField name="Table5.Column4"/>
      <deletedField name="Table5.Column2"/>
      <deletedField name="Table5.Column5"/>
      <deletedField name="Table5.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3504449-4A54-4EE6-B47B-59D7FB4A38AE}" autoFormatId="16" applyNumberFormats="0" applyBorderFormats="0" applyFontFormats="0" applyPatternFormats="0" applyAlignmentFormats="0" applyWidthHeightFormats="0">
  <queryTableRefresh nextId="21" unboundColumnsRight="2">
    <queryTableFields count="11">
      <queryTableField id="1" name="LowerBeasley Flat" tableColumnId="1"/>
      <queryTableField id="2" name="Column1" tableColumnId="2"/>
      <queryTableField id="3" name="Column2" tableColumnId="3"/>
      <queryTableField id="5" name="Column4" tableColumnId="5"/>
      <queryTableField id="6" name="Column5" tableColumnId="6"/>
      <queryTableField id="7" name="Column6" tableColumnId="7"/>
      <queryTableField id="13" name="Table5 (2).Column6" tableColumnId="13"/>
      <queryTableField id="15" name="Table5 (2).Column8" tableColumnId="15"/>
      <queryTableField id="16" name="Table5 (2).Column9" tableColumnId="16"/>
      <queryTableField id="20" dataBound="0" tableColumnId="9"/>
      <queryTableField id="18" dataBound="0" tableColumnId="8"/>
    </queryTableFields>
    <queryTableDeletedFields count="7">
      <deletedField name="Table5 (2).Column1"/>
      <deletedField name="Table5 (2).Column3"/>
      <deletedField name="Table5 (2).Column4"/>
      <deletedField name="Table5 (2).Column5"/>
      <deletedField name="Table5 (2).Column7"/>
      <deletedField name="Column3"/>
      <deletedField name="Table5 (2).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CB52D34-6A82-45ED-AE53-C0E03C3141E6}" name="Merge1" displayName="Merge1" ref="A1:K191" tableType="queryTable" totalsRowShown="0">
  <autoFilter ref="A1:K191" xr:uid="{BCB52D34-6A82-45ED-AE53-C0E03C3141E6}"/>
  <sortState xmlns:xlrd2="http://schemas.microsoft.com/office/spreadsheetml/2017/richdata2" ref="A2:K191">
    <sortCondition descending="1" ref="B1:B191"/>
  </sortState>
  <tableColumns count="11">
    <tableColumn id="1" xr3:uid="{A5219156-E977-4C12-BA34-03C96A53F7DC}" uniqueName="1" name="LowerBeasley Flat" queryTableFieldId="1" dataDxfId="18"/>
    <tableColumn id="2" xr3:uid="{C90EAE07-88B7-4F5F-A26B-64B675F741CF}" uniqueName="2" name="Column1" queryTableFieldId="2" dataDxfId="17"/>
    <tableColumn id="3" xr3:uid="{3A22646C-3FB6-484D-A17E-E5625CF9DD55}" uniqueName="3" name="Diameter" queryTableFieldId="3"/>
    <tableColumn id="4" xr3:uid="{38482C83-7D1B-4A35-9C6F-60E82D1749D8}" uniqueName="4" name="Column3" queryTableFieldId="4"/>
    <tableColumn id="5" xr3:uid="{BC9A62F0-6939-4170-9AE9-E871C7917D93}" uniqueName="5" name="Easting" queryTableFieldId="5"/>
    <tableColumn id="6" xr3:uid="{ADAD3D0D-ECAA-417F-A988-02CE4699C7E9}" uniqueName="6" name="Northing" queryTableFieldId="6"/>
    <tableColumn id="7" xr3:uid="{0287AE36-D3BD-4369-8595-2825A2954A7E}" uniqueName="7" name="Notes" queryTableFieldId="7" dataDxfId="16"/>
    <tableColumn id="13" xr3:uid="{921ED453-B1EB-48DA-95CC-5C07E353899A}" uniqueName="13" name="Table5.Column6" queryTableFieldId="13" dataDxfId="15"/>
    <tableColumn id="14" xr3:uid="{EA6022FE-1FB6-4371-B7FE-232ABB3D5351}" uniqueName="14" name="Table5.Column7" queryTableFieldId="14"/>
    <tableColumn id="15" xr3:uid="{509104DF-B631-4837-9CEB-01ACD8D61D17}" uniqueName="15" name="Pith hand" queryTableFieldId="15"/>
    <tableColumn id="16" xr3:uid="{F643D427-5798-47BE-835B-53BF3313C423}" uniqueName="16" name="Pith Calc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314BCA-F52C-496F-BCAB-786B8462B76D}" name="Merge2" displayName="Merge2" ref="A1:K191" tableType="queryTable" totalsRowShown="0">
  <autoFilter ref="A1:K191" xr:uid="{01314BCA-F52C-496F-BCAB-786B8462B76D}"/>
  <sortState xmlns:xlrd2="http://schemas.microsoft.com/office/spreadsheetml/2017/richdata2" ref="A2:K191">
    <sortCondition ref="B1:B191"/>
  </sortState>
  <tableColumns count="11">
    <tableColumn id="1" xr3:uid="{93969BD7-F4D7-4E32-8DFD-E7EB930A9290}" uniqueName="1" name="Species" queryTableFieldId="1" dataDxfId="14"/>
    <tableColumn id="2" xr3:uid="{4F7905B0-24CB-4C47-9A97-DDC3CC66C472}" uniqueName="2" name="ID" queryTableFieldId="2" dataDxfId="13"/>
    <tableColumn id="3" xr3:uid="{A8BE455E-A2AD-4854-B70B-39616D36616A}" uniqueName="3" name="DBH" queryTableFieldId="3"/>
    <tableColumn id="5" xr3:uid="{8FB54A89-904D-4DE5-8E99-40866B80C1A4}" uniqueName="5" name="Column4" queryTableFieldId="5"/>
    <tableColumn id="6" xr3:uid="{44D6D06E-82F5-4525-8CEC-18E30F6141ED}" uniqueName="6" name="Column5" queryTableFieldId="6"/>
    <tableColumn id="7" xr3:uid="{AE77B1FB-BF3D-4EE7-A9CA-582E4FABC992}" uniqueName="7" name="Notes" queryTableFieldId="7" dataDxfId="12"/>
    <tableColumn id="13" xr3:uid="{BA6ABB86-11FD-417F-B9AA-CAF95484B1D8}" uniqueName="13" name="ID2" queryTableFieldId="13" dataDxfId="11"/>
    <tableColumn id="15" xr3:uid="{85880C50-1845-4CC0-84F1-83CF24D5D9DE}" uniqueName="15" name="Inner Ring" queryTableFieldId="15"/>
    <tableColumn id="16" xr3:uid="{EBAB19B1-E7FD-4D1E-9A83-0FBDB3CD76B4}" uniqueName="16" name="Pith Hand" queryTableFieldId="16"/>
    <tableColumn id="9" xr3:uid="{F0BAD020-EA89-4FB0-8A74-6F6AD2A05489}" uniqueName="9" name="Pith Calc" queryTableFieldId="20"/>
    <tableColumn id="8" xr3:uid="{D1A4E6FE-0A58-4DF4-835C-1FF46E3D6295}" uniqueName="8" name="Min age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9686A9-4CF8-435D-A062-42E2F9DCD7F2}" name="Table5" displayName="Table5" ref="B1:K192" totalsRowShown="0" headerRowDxfId="10">
  <autoFilter ref="B1:K192" xr:uid="{769686A9-4CF8-435D-A062-42E2F9DCD7F2}"/>
  <sortState xmlns:xlrd2="http://schemas.microsoft.com/office/spreadsheetml/2017/richdata2" ref="B2:K192">
    <sortCondition ref="G1:G192"/>
  </sortState>
  <tableColumns count="10">
    <tableColumn id="1" xr3:uid="{0BADE5FB-EDC5-4C87-8388-28CBEAD29F7C}" name="Core" dataDxfId="9"/>
    <tableColumn id="2" xr3:uid="{8660CA71-C0E3-4D26-BF9D-F81219A7F53E}" name="Date" dataDxfId="8"/>
    <tableColumn id="3" xr3:uid="{986C682C-F6BF-4B0E-A7C7-AF5DCF7B85A0}" name="Time" dataDxfId="7"/>
    <tableColumn id="4" xr3:uid="{CBB5B37E-7E8A-4E80-81EF-D5025C031164}" name="Easting" dataDxfId="6"/>
    <tableColumn id="5" xr3:uid="{01AE7D3F-B378-4662-9CF7-D5D7C3314ACD}" name="Northing" dataDxfId="5"/>
    <tableColumn id="6" xr3:uid="{1029A397-F91D-4665-AA12-4B4C0E266008}" name="ID">
      <calculatedColumnFormula>LEFT(B2,4)</calculatedColumnFormula>
    </tableColumn>
    <tableColumn id="10" xr3:uid="{4C730153-8F02-46A8-AF19-0BFBE638BF4A}" name="ID2" dataDxfId="4">
      <calculatedColumnFormula>LEFT(Table5[[#This Row],[ID]],1)</calculatedColumnFormula>
    </tableColumn>
    <tableColumn id="7" xr3:uid="{EB020776-EA3A-4401-8519-10756A4B6891}" name="Diameter (CM)" dataDxfId="3"/>
    <tableColumn id="8" xr3:uid="{0CAF6784-53EA-43E8-90E8-C77660906ACB}" name="InnerRing" dataDxfId="2"/>
    <tableColumn id="9" xr3:uid="{EACC56A0-7E85-4DE0-8EC4-6D6DFDEA2C93}" name="PithHand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9A28F-11C7-42D1-BCFF-1DB96A04BEFB}" name="Table2" displayName="Table2" ref="L1:O1048576" totalsRowShown="0" headerRowDxfId="0">
  <autoFilter ref="L1:O1048576" xr:uid="{4409A28F-11C7-42D1-BCFF-1DB96A04BEFB}"/>
  <tableColumns count="4">
    <tableColumn id="1" xr3:uid="{F3C84F6A-2176-4B7C-AD87-9F7B9BAACDF6}" name="PithCalc"/>
    <tableColumn id="2" xr3:uid="{CED14E87-09B8-48F0-BA16-CAC1C49D0E12}" name="minage"/>
    <tableColumn id="3" xr3:uid="{6C212405-A59E-4ABD-A790-FDDDD94DA997}" name="Notes"/>
    <tableColumn id="4" xr3:uid="{5A8DD167-7C9A-4B0F-875C-1B6E322ED369}" name="Scann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6EFE-90BB-4385-8771-DF25686001F5}">
  <dimension ref="A1:K191"/>
  <sheetViews>
    <sheetView zoomScale="58" workbookViewId="0">
      <selection activeCell="J2" sqref="J2:J191"/>
    </sheetView>
  </sheetViews>
  <sheetFormatPr defaultRowHeight="15" x14ac:dyDescent="0.25"/>
  <cols>
    <col min="1" max="1" width="18.28515625" bestFit="1" customWidth="1"/>
    <col min="2" max="2" width="10.7109375" bestFit="1" customWidth="1"/>
    <col min="3" max="3" width="15.28515625" customWidth="1"/>
    <col min="4" max="4" width="10.7109375" bestFit="1" customWidth="1"/>
    <col min="5" max="5" width="15.7109375" customWidth="1"/>
    <col min="6" max="6" width="10.7109375" bestFit="1" customWidth="1"/>
    <col min="7" max="7" width="19.28515625" bestFit="1" customWidth="1"/>
    <col min="8" max="11" width="17" bestFit="1" customWidth="1"/>
  </cols>
  <sheetData>
    <row r="1" spans="1:11" x14ac:dyDescent="0.25">
      <c r="A1" t="s">
        <v>201</v>
      </c>
      <c r="B1" t="s">
        <v>421</v>
      </c>
      <c r="C1" t="s">
        <v>429</v>
      </c>
      <c r="D1" t="s">
        <v>422</v>
      </c>
      <c r="E1" t="s">
        <v>427</v>
      </c>
      <c r="F1" t="s">
        <v>428</v>
      </c>
      <c r="G1" t="s">
        <v>181</v>
      </c>
      <c r="H1" t="s">
        <v>425</v>
      </c>
      <c r="I1" t="s">
        <v>426</v>
      </c>
      <c r="J1" t="s">
        <v>431</v>
      </c>
      <c r="K1" t="s">
        <v>432</v>
      </c>
    </row>
    <row r="2" spans="1:11" x14ac:dyDescent="0.25">
      <c r="A2" t="s">
        <v>419</v>
      </c>
      <c r="B2" t="s">
        <v>420</v>
      </c>
      <c r="C2">
        <v>21</v>
      </c>
      <c r="D2">
        <v>45217</v>
      </c>
      <c r="E2">
        <v>3815640</v>
      </c>
      <c r="F2">
        <v>425475</v>
      </c>
      <c r="H2" t="s">
        <v>420</v>
      </c>
      <c r="I2">
        <v>21</v>
      </c>
      <c r="J2">
        <v>1997</v>
      </c>
      <c r="K2">
        <v>1997</v>
      </c>
    </row>
    <row r="3" spans="1:11" x14ac:dyDescent="0.25">
      <c r="A3" t="s">
        <v>75</v>
      </c>
      <c r="B3" t="s">
        <v>418</v>
      </c>
      <c r="C3">
        <v>34</v>
      </c>
      <c r="D3">
        <v>45217</v>
      </c>
      <c r="E3">
        <v>3815641</v>
      </c>
      <c r="F3">
        <v>425475</v>
      </c>
      <c r="H3" t="s">
        <v>418</v>
      </c>
      <c r="I3">
        <v>34</v>
      </c>
      <c r="J3">
        <v>2001</v>
      </c>
      <c r="K3">
        <v>2000</v>
      </c>
    </row>
    <row r="4" spans="1:11" x14ac:dyDescent="0.25">
      <c r="A4" t="s">
        <v>87</v>
      </c>
      <c r="B4" t="s">
        <v>417</v>
      </c>
      <c r="C4">
        <v>16</v>
      </c>
      <c r="D4">
        <v>45217</v>
      </c>
      <c r="E4">
        <v>3815651</v>
      </c>
      <c r="F4">
        <v>425500</v>
      </c>
      <c r="H4" t="s">
        <v>417</v>
      </c>
    </row>
    <row r="5" spans="1:11" x14ac:dyDescent="0.25">
      <c r="A5" t="s">
        <v>28</v>
      </c>
      <c r="B5" t="s">
        <v>416</v>
      </c>
      <c r="C5">
        <v>58</v>
      </c>
      <c r="D5">
        <v>45217</v>
      </c>
      <c r="E5">
        <v>3815624</v>
      </c>
      <c r="F5">
        <v>425499</v>
      </c>
      <c r="H5" t="s">
        <v>416</v>
      </c>
      <c r="I5">
        <v>58</v>
      </c>
      <c r="J5">
        <v>2007</v>
      </c>
      <c r="K5">
        <v>2003</v>
      </c>
    </row>
    <row r="6" spans="1:11" x14ac:dyDescent="0.25">
      <c r="A6" t="s">
        <v>45</v>
      </c>
      <c r="B6" t="s">
        <v>415</v>
      </c>
      <c r="C6">
        <v>27</v>
      </c>
      <c r="D6">
        <v>45217</v>
      </c>
      <c r="E6">
        <v>3815625</v>
      </c>
      <c r="F6">
        <v>425500</v>
      </c>
      <c r="H6" t="s">
        <v>415</v>
      </c>
      <c r="I6">
        <v>27</v>
      </c>
      <c r="J6">
        <v>2008</v>
      </c>
      <c r="K6">
        <v>2004</v>
      </c>
    </row>
    <row r="7" spans="1:11" x14ac:dyDescent="0.25">
      <c r="A7" t="s">
        <v>21</v>
      </c>
      <c r="B7" t="s">
        <v>414</v>
      </c>
      <c r="C7">
        <v>17.5</v>
      </c>
      <c r="D7">
        <v>45217</v>
      </c>
      <c r="E7">
        <v>3815631</v>
      </c>
      <c r="F7">
        <v>425498</v>
      </c>
      <c r="H7" t="s">
        <v>414</v>
      </c>
      <c r="I7">
        <v>17.5</v>
      </c>
      <c r="J7">
        <v>1998</v>
      </c>
      <c r="K7">
        <v>1998</v>
      </c>
    </row>
    <row r="8" spans="1:11" x14ac:dyDescent="0.25">
      <c r="A8" t="s">
        <v>34</v>
      </c>
      <c r="B8" t="s">
        <v>413</v>
      </c>
      <c r="C8">
        <v>35</v>
      </c>
      <c r="D8">
        <v>45217</v>
      </c>
      <c r="E8">
        <v>3815629</v>
      </c>
      <c r="F8">
        <v>425504</v>
      </c>
      <c r="H8" t="s">
        <v>413</v>
      </c>
      <c r="I8">
        <v>35</v>
      </c>
      <c r="J8">
        <v>1999</v>
      </c>
      <c r="K8">
        <v>1998</v>
      </c>
    </row>
    <row r="9" spans="1:11" x14ac:dyDescent="0.25">
      <c r="A9" t="s">
        <v>103</v>
      </c>
      <c r="B9" t="s">
        <v>412</v>
      </c>
      <c r="C9">
        <v>16.5</v>
      </c>
      <c r="D9">
        <v>45217</v>
      </c>
      <c r="E9">
        <v>3815630</v>
      </c>
      <c r="F9">
        <v>425508</v>
      </c>
      <c r="H9" t="s">
        <v>412</v>
      </c>
      <c r="I9">
        <v>16.5</v>
      </c>
      <c r="J9">
        <v>1999</v>
      </c>
      <c r="K9">
        <v>1997</v>
      </c>
    </row>
    <row r="10" spans="1:11" x14ac:dyDescent="0.25">
      <c r="A10" t="s">
        <v>35</v>
      </c>
      <c r="B10" t="s">
        <v>411</v>
      </c>
      <c r="C10">
        <v>45</v>
      </c>
      <c r="D10">
        <v>45217</v>
      </c>
      <c r="E10">
        <v>3815632</v>
      </c>
      <c r="F10">
        <v>425514</v>
      </c>
      <c r="H10" t="s">
        <v>411</v>
      </c>
    </row>
    <row r="11" spans="1:11" x14ac:dyDescent="0.25">
      <c r="A11" t="s">
        <v>48</v>
      </c>
      <c r="B11" t="s">
        <v>410</v>
      </c>
      <c r="C11">
        <v>38.5</v>
      </c>
      <c r="D11">
        <v>45217</v>
      </c>
      <c r="E11">
        <v>3815622</v>
      </c>
      <c r="F11">
        <v>425517</v>
      </c>
      <c r="H11" t="s">
        <v>410</v>
      </c>
      <c r="I11">
        <v>38.6</v>
      </c>
      <c r="J11">
        <v>2003</v>
      </c>
      <c r="K11">
        <v>2001</v>
      </c>
    </row>
    <row r="12" spans="1:11" x14ac:dyDescent="0.25">
      <c r="A12" t="s">
        <v>43</v>
      </c>
      <c r="B12" t="s">
        <v>409</v>
      </c>
      <c r="C12">
        <v>42.3</v>
      </c>
      <c r="D12">
        <v>45217</v>
      </c>
      <c r="E12">
        <v>3815626</v>
      </c>
      <c r="F12">
        <v>425517</v>
      </c>
      <c r="H12" t="s">
        <v>409</v>
      </c>
      <c r="I12">
        <v>42.3</v>
      </c>
      <c r="J12">
        <v>2002</v>
      </c>
      <c r="K12">
        <v>2000</v>
      </c>
    </row>
    <row r="13" spans="1:11" x14ac:dyDescent="0.25">
      <c r="A13" t="s">
        <v>89</v>
      </c>
      <c r="B13" t="s">
        <v>408</v>
      </c>
      <c r="C13">
        <v>62.8</v>
      </c>
      <c r="D13">
        <v>45217</v>
      </c>
      <c r="E13">
        <v>3815623</v>
      </c>
      <c r="F13">
        <v>425523</v>
      </c>
      <c r="H13" t="s">
        <v>408</v>
      </c>
      <c r="I13">
        <v>62.8</v>
      </c>
      <c r="J13">
        <v>2009</v>
      </c>
      <c r="K13">
        <v>2008</v>
      </c>
    </row>
    <row r="14" spans="1:11" x14ac:dyDescent="0.25">
      <c r="A14" t="s">
        <v>30</v>
      </c>
      <c r="B14" t="s">
        <v>407</v>
      </c>
      <c r="C14">
        <v>14.8</v>
      </c>
      <c r="D14">
        <v>45217</v>
      </c>
      <c r="E14">
        <v>3815618</v>
      </c>
      <c r="F14">
        <v>425542</v>
      </c>
      <c r="H14" t="s">
        <v>407</v>
      </c>
      <c r="I14">
        <v>14.8</v>
      </c>
      <c r="J14">
        <v>2002</v>
      </c>
      <c r="K14">
        <v>2002</v>
      </c>
    </row>
    <row r="15" spans="1:11" x14ac:dyDescent="0.25">
      <c r="A15" t="s">
        <v>405</v>
      </c>
      <c r="B15" t="s">
        <v>406</v>
      </c>
      <c r="C15">
        <v>23</v>
      </c>
      <c r="E15">
        <v>3815623</v>
      </c>
      <c r="F15">
        <v>425532</v>
      </c>
    </row>
    <row r="16" spans="1:11" x14ac:dyDescent="0.25">
      <c r="A16" t="s">
        <v>61</v>
      </c>
      <c r="B16" t="s">
        <v>404</v>
      </c>
      <c r="C16">
        <v>53.7</v>
      </c>
      <c r="D16">
        <v>45217</v>
      </c>
      <c r="E16">
        <v>3815623</v>
      </c>
      <c r="F16">
        <v>425532</v>
      </c>
      <c r="H16" t="s">
        <v>404</v>
      </c>
    </row>
    <row r="17" spans="1:11" x14ac:dyDescent="0.25">
      <c r="A17" t="s">
        <v>41</v>
      </c>
      <c r="B17" t="s">
        <v>403</v>
      </c>
      <c r="C17">
        <v>47</v>
      </c>
      <c r="D17">
        <v>45217</v>
      </c>
      <c r="E17">
        <v>3815625</v>
      </c>
      <c r="F17">
        <v>425551</v>
      </c>
      <c r="H17" t="s">
        <v>403</v>
      </c>
      <c r="I17">
        <v>46</v>
      </c>
      <c r="J17">
        <v>1999</v>
      </c>
      <c r="K17">
        <v>1997</v>
      </c>
    </row>
    <row r="18" spans="1:11" x14ac:dyDescent="0.25">
      <c r="A18" t="s">
        <v>102</v>
      </c>
      <c r="B18" t="s">
        <v>402</v>
      </c>
      <c r="C18">
        <v>53.5</v>
      </c>
      <c r="H18" t="s">
        <v>402</v>
      </c>
      <c r="I18">
        <v>53.5</v>
      </c>
      <c r="J18">
        <v>1997</v>
      </c>
      <c r="K18">
        <v>1993</v>
      </c>
    </row>
    <row r="19" spans="1:11" x14ac:dyDescent="0.25">
      <c r="A19" t="s">
        <v>46</v>
      </c>
      <c r="B19" t="s">
        <v>401</v>
      </c>
      <c r="C19">
        <v>75</v>
      </c>
      <c r="D19">
        <v>45217</v>
      </c>
      <c r="E19">
        <v>3815621</v>
      </c>
      <c r="F19">
        <v>425546</v>
      </c>
      <c r="H19" t="s">
        <v>401</v>
      </c>
      <c r="I19">
        <v>75</v>
      </c>
      <c r="J19">
        <v>1994</v>
      </c>
      <c r="K19">
        <v>1991</v>
      </c>
    </row>
    <row r="20" spans="1:11" x14ac:dyDescent="0.25">
      <c r="A20" t="s">
        <v>27</v>
      </c>
      <c r="B20" t="s">
        <v>400</v>
      </c>
      <c r="C20">
        <v>57</v>
      </c>
      <c r="D20">
        <v>45215</v>
      </c>
      <c r="E20">
        <v>3815619</v>
      </c>
      <c r="F20">
        <v>425607</v>
      </c>
      <c r="H20" t="s">
        <v>400</v>
      </c>
    </row>
    <row r="21" spans="1:11" x14ac:dyDescent="0.25">
      <c r="A21" t="s">
        <v>26</v>
      </c>
      <c r="B21" t="s">
        <v>399</v>
      </c>
      <c r="C21">
        <v>50.2</v>
      </c>
      <c r="D21">
        <v>45215</v>
      </c>
      <c r="E21">
        <v>3815628</v>
      </c>
      <c r="F21">
        <v>425597</v>
      </c>
      <c r="H21" t="s">
        <v>399</v>
      </c>
      <c r="I21">
        <v>50.2</v>
      </c>
      <c r="J21">
        <v>1993</v>
      </c>
      <c r="K21">
        <v>1993</v>
      </c>
    </row>
    <row r="22" spans="1:11" x14ac:dyDescent="0.25">
      <c r="A22" t="s">
        <v>397</v>
      </c>
      <c r="B22" t="s">
        <v>398</v>
      </c>
      <c r="C22">
        <v>36.200000000000003</v>
      </c>
      <c r="D22">
        <v>45215</v>
      </c>
      <c r="E22">
        <v>3815616</v>
      </c>
      <c r="F22">
        <v>425597</v>
      </c>
      <c r="H22" t="s">
        <v>398</v>
      </c>
      <c r="I22">
        <v>36.200000000000003</v>
      </c>
    </row>
    <row r="23" spans="1:11" x14ac:dyDescent="0.25">
      <c r="A23" t="s">
        <v>122</v>
      </c>
      <c r="B23" t="s">
        <v>396</v>
      </c>
      <c r="C23">
        <v>16.8</v>
      </c>
      <c r="E23">
        <v>3815624</v>
      </c>
      <c r="F23">
        <v>425595</v>
      </c>
      <c r="H23" t="s">
        <v>396</v>
      </c>
      <c r="I23">
        <v>16.8</v>
      </c>
      <c r="J23">
        <v>2002</v>
      </c>
      <c r="K23">
        <v>1999</v>
      </c>
    </row>
    <row r="24" spans="1:11" x14ac:dyDescent="0.25">
      <c r="A24" t="s">
        <v>18</v>
      </c>
      <c r="B24" t="s">
        <v>395</v>
      </c>
      <c r="C24">
        <v>22</v>
      </c>
      <c r="D24">
        <v>45215</v>
      </c>
      <c r="E24">
        <v>3815624</v>
      </c>
      <c r="F24">
        <v>425595</v>
      </c>
      <c r="H24" t="s">
        <v>395</v>
      </c>
      <c r="I24">
        <v>22</v>
      </c>
      <c r="J24">
        <v>1998</v>
      </c>
      <c r="K24">
        <v>1998</v>
      </c>
    </row>
    <row r="25" spans="1:11" x14ac:dyDescent="0.25">
      <c r="A25" t="s">
        <v>101</v>
      </c>
      <c r="B25" t="s">
        <v>394</v>
      </c>
      <c r="C25">
        <v>26.2</v>
      </c>
      <c r="E25">
        <v>3815609</v>
      </c>
      <c r="F25">
        <v>425585</v>
      </c>
      <c r="H25" t="s">
        <v>394</v>
      </c>
      <c r="I25">
        <v>26.2</v>
      </c>
      <c r="J25">
        <v>1994</v>
      </c>
      <c r="K25">
        <v>1993</v>
      </c>
    </row>
    <row r="26" spans="1:11" x14ac:dyDescent="0.25">
      <c r="A26" t="s">
        <v>57</v>
      </c>
      <c r="B26" t="s">
        <v>393</v>
      </c>
      <c r="C26">
        <v>35.5</v>
      </c>
      <c r="D26">
        <v>45215</v>
      </c>
      <c r="E26">
        <v>3815609</v>
      </c>
      <c r="F26">
        <v>425585</v>
      </c>
      <c r="H26" t="s">
        <v>393</v>
      </c>
    </row>
    <row r="27" spans="1:11" x14ac:dyDescent="0.25">
      <c r="A27" t="s">
        <v>39</v>
      </c>
      <c r="B27" t="s">
        <v>392</v>
      </c>
      <c r="C27">
        <v>39</v>
      </c>
      <c r="D27">
        <v>45215</v>
      </c>
      <c r="E27">
        <v>3815619</v>
      </c>
      <c r="F27">
        <v>425594</v>
      </c>
      <c r="H27" t="s">
        <v>392</v>
      </c>
      <c r="I27">
        <v>39</v>
      </c>
      <c r="J27">
        <v>1993</v>
      </c>
      <c r="K27">
        <v>1991</v>
      </c>
    </row>
    <row r="28" spans="1:11" x14ac:dyDescent="0.25">
      <c r="A28" t="s">
        <v>390</v>
      </c>
      <c r="B28" t="s">
        <v>391</v>
      </c>
      <c r="C28">
        <v>38.5</v>
      </c>
      <c r="E28">
        <v>3815621</v>
      </c>
      <c r="F28">
        <v>425579</v>
      </c>
    </row>
    <row r="29" spans="1:11" x14ac:dyDescent="0.25">
      <c r="A29" t="s">
        <v>100</v>
      </c>
      <c r="B29" t="s">
        <v>389</v>
      </c>
      <c r="C29">
        <v>30.4</v>
      </c>
      <c r="E29">
        <v>3815621</v>
      </c>
      <c r="F29">
        <v>425579</v>
      </c>
      <c r="H29" t="s">
        <v>389</v>
      </c>
      <c r="I29">
        <v>30.4</v>
      </c>
      <c r="J29">
        <v>1996</v>
      </c>
      <c r="K29">
        <v>1995</v>
      </c>
    </row>
    <row r="30" spans="1:11" x14ac:dyDescent="0.25">
      <c r="A30" t="s">
        <v>92</v>
      </c>
      <c r="B30" t="s">
        <v>388</v>
      </c>
      <c r="C30">
        <v>30.9</v>
      </c>
      <c r="D30">
        <v>45215</v>
      </c>
      <c r="E30">
        <v>3815621</v>
      </c>
      <c r="F30">
        <v>425579</v>
      </c>
      <c r="H30" t="s">
        <v>388</v>
      </c>
      <c r="I30">
        <v>30.9</v>
      </c>
      <c r="J30">
        <v>1994</v>
      </c>
      <c r="K30">
        <v>1993</v>
      </c>
    </row>
    <row r="31" spans="1:11" x14ac:dyDescent="0.25">
      <c r="A31" t="s">
        <v>386</v>
      </c>
      <c r="B31" t="s">
        <v>387</v>
      </c>
      <c r="C31">
        <v>27.3</v>
      </c>
      <c r="E31">
        <v>3815621</v>
      </c>
      <c r="F31">
        <v>425585</v>
      </c>
    </row>
    <row r="32" spans="1:11" x14ac:dyDescent="0.25">
      <c r="A32" t="s">
        <v>38</v>
      </c>
      <c r="B32" t="s">
        <v>385</v>
      </c>
      <c r="C32">
        <v>32.200000000000003</v>
      </c>
      <c r="D32">
        <v>45215</v>
      </c>
      <c r="E32">
        <v>3815621</v>
      </c>
      <c r="F32">
        <v>425585</v>
      </c>
      <c r="H32" t="s">
        <v>385</v>
      </c>
    </row>
    <row r="33" spans="1:11" x14ac:dyDescent="0.25">
      <c r="A33" t="s">
        <v>65</v>
      </c>
      <c r="B33" t="s">
        <v>384</v>
      </c>
      <c r="C33">
        <v>42</v>
      </c>
      <c r="D33">
        <v>45215</v>
      </c>
      <c r="E33">
        <v>3815614</v>
      </c>
      <c r="F33">
        <v>425588</v>
      </c>
      <c r="H33" t="s">
        <v>384</v>
      </c>
    </row>
    <row r="34" spans="1:11" x14ac:dyDescent="0.25">
      <c r="A34" t="s">
        <v>93</v>
      </c>
      <c r="B34" t="s">
        <v>382</v>
      </c>
      <c r="C34">
        <v>38.200000000000003</v>
      </c>
      <c r="D34">
        <v>45215</v>
      </c>
      <c r="E34">
        <v>3815628</v>
      </c>
      <c r="F34">
        <v>425590</v>
      </c>
      <c r="G34" t="s">
        <v>383</v>
      </c>
      <c r="H34" t="s">
        <v>382</v>
      </c>
    </row>
    <row r="35" spans="1:11" x14ac:dyDescent="0.25">
      <c r="A35" t="s">
        <v>331</v>
      </c>
      <c r="B35" t="s">
        <v>430</v>
      </c>
      <c r="C35">
        <v>23</v>
      </c>
      <c r="E35">
        <v>3771350</v>
      </c>
      <c r="F35">
        <v>434730</v>
      </c>
      <c r="G35" t="s">
        <v>333</v>
      </c>
    </row>
    <row r="36" spans="1:11" x14ac:dyDescent="0.25">
      <c r="A36" t="s">
        <v>80</v>
      </c>
      <c r="B36" t="s">
        <v>191</v>
      </c>
      <c r="C36">
        <v>55.5</v>
      </c>
      <c r="D36">
        <v>45217</v>
      </c>
      <c r="E36">
        <v>3771350</v>
      </c>
      <c r="F36">
        <v>434730</v>
      </c>
    </row>
    <row r="37" spans="1:11" x14ac:dyDescent="0.25">
      <c r="A37" t="s">
        <v>154</v>
      </c>
      <c r="B37" t="s">
        <v>189</v>
      </c>
      <c r="C37">
        <v>24.5</v>
      </c>
      <c r="E37">
        <v>3771375</v>
      </c>
      <c r="F37">
        <v>434718</v>
      </c>
    </row>
    <row r="38" spans="1:11" x14ac:dyDescent="0.25">
      <c r="A38" t="s">
        <v>76</v>
      </c>
      <c r="B38" t="s">
        <v>190</v>
      </c>
      <c r="C38">
        <v>42.3</v>
      </c>
      <c r="D38">
        <v>45217</v>
      </c>
      <c r="E38">
        <v>3771375</v>
      </c>
      <c r="F38">
        <v>434718</v>
      </c>
    </row>
    <row r="39" spans="1:11" x14ac:dyDescent="0.25">
      <c r="A39" t="s">
        <v>86</v>
      </c>
      <c r="B39" t="s">
        <v>196</v>
      </c>
      <c r="C39">
        <v>85</v>
      </c>
      <c r="D39">
        <v>45217</v>
      </c>
      <c r="E39">
        <v>3771400</v>
      </c>
      <c r="F39">
        <v>434696</v>
      </c>
    </row>
    <row r="40" spans="1:11" x14ac:dyDescent="0.25">
      <c r="A40" t="s">
        <v>169</v>
      </c>
      <c r="B40" t="s">
        <v>381</v>
      </c>
      <c r="C40">
        <v>21</v>
      </c>
      <c r="E40">
        <v>3771533</v>
      </c>
      <c r="F40">
        <v>434619</v>
      </c>
      <c r="H40" t="s">
        <v>381</v>
      </c>
      <c r="I40">
        <v>21</v>
      </c>
      <c r="J40">
        <v>2006</v>
      </c>
      <c r="K40">
        <v>2006</v>
      </c>
    </row>
    <row r="41" spans="1:11" x14ac:dyDescent="0.25">
      <c r="A41" t="s">
        <v>4</v>
      </c>
      <c r="B41" t="s">
        <v>380</v>
      </c>
      <c r="C41">
        <v>27</v>
      </c>
      <c r="D41">
        <v>45218</v>
      </c>
      <c r="E41">
        <v>3771533</v>
      </c>
      <c r="F41">
        <v>434619</v>
      </c>
      <c r="H41" t="s">
        <v>380</v>
      </c>
      <c r="I41">
        <v>27</v>
      </c>
      <c r="J41">
        <v>2000</v>
      </c>
      <c r="K41">
        <v>1999</v>
      </c>
    </row>
    <row r="42" spans="1:11" x14ac:dyDescent="0.25">
      <c r="A42" t="s">
        <v>88</v>
      </c>
      <c r="B42" t="s">
        <v>379</v>
      </c>
      <c r="C42">
        <v>45.2</v>
      </c>
      <c r="D42">
        <v>45218</v>
      </c>
      <c r="E42">
        <v>3771595</v>
      </c>
      <c r="F42">
        <v>434558</v>
      </c>
      <c r="H42" t="s">
        <v>379</v>
      </c>
      <c r="I42">
        <v>95.2</v>
      </c>
      <c r="J42">
        <v>1991</v>
      </c>
      <c r="K42">
        <v>1987</v>
      </c>
    </row>
    <row r="43" spans="1:11" x14ac:dyDescent="0.25">
      <c r="A43" t="s">
        <v>159</v>
      </c>
      <c r="B43" t="s">
        <v>378</v>
      </c>
      <c r="C43">
        <v>66.5</v>
      </c>
      <c r="E43">
        <v>3771814</v>
      </c>
      <c r="F43">
        <v>434427</v>
      </c>
      <c r="H43" t="s">
        <v>378</v>
      </c>
      <c r="I43">
        <v>66.5</v>
      </c>
      <c r="J43">
        <v>2001</v>
      </c>
      <c r="K43">
        <v>1999</v>
      </c>
    </row>
    <row r="44" spans="1:11" x14ac:dyDescent="0.25">
      <c r="A44" t="s">
        <v>84</v>
      </c>
      <c r="B44" t="s">
        <v>377</v>
      </c>
      <c r="C44">
        <v>56</v>
      </c>
      <c r="D44">
        <v>45218</v>
      </c>
      <c r="E44">
        <v>3771814</v>
      </c>
      <c r="F44">
        <v>434427</v>
      </c>
      <c r="H44" t="s">
        <v>377</v>
      </c>
      <c r="I44">
        <v>56</v>
      </c>
      <c r="J44">
        <v>2005</v>
      </c>
      <c r="K44">
        <v>2002</v>
      </c>
    </row>
    <row r="45" spans="1:11" x14ac:dyDescent="0.25">
      <c r="A45" t="s">
        <v>164</v>
      </c>
      <c r="B45" t="s">
        <v>376</v>
      </c>
      <c r="C45">
        <v>16</v>
      </c>
      <c r="E45">
        <v>3771740</v>
      </c>
      <c r="F45">
        <v>434486</v>
      </c>
      <c r="H45" t="s">
        <v>376</v>
      </c>
      <c r="I45">
        <v>16</v>
      </c>
      <c r="J45">
        <v>2012</v>
      </c>
      <c r="K45">
        <v>2007</v>
      </c>
    </row>
    <row r="46" spans="1:11" x14ac:dyDescent="0.25">
      <c r="A46" t="s">
        <v>77</v>
      </c>
      <c r="B46" t="s">
        <v>375</v>
      </c>
      <c r="C46">
        <v>38</v>
      </c>
      <c r="D46">
        <v>45218</v>
      </c>
      <c r="E46">
        <v>3771740</v>
      </c>
      <c r="F46">
        <v>434486</v>
      </c>
      <c r="H46" t="s">
        <v>375</v>
      </c>
      <c r="I46">
        <v>38</v>
      </c>
      <c r="J46">
        <v>2012</v>
      </c>
      <c r="K46">
        <v>2010</v>
      </c>
    </row>
    <row r="47" spans="1:11" x14ac:dyDescent="0.25">
      <c r="A47" t="s">
        <v>197</v>
      </c>
      <c r="B47" t="s">
        <v>198</v>
      </c>
      <c r="C47">
        <v>35.5</v>
      </c>
      <c r="E47">
        <v>3771449</v>
      </c>
      <c r="F47">
        <v>434661</v>
      </c>
    </row>
    <row r="48" spans="1:11" x14ac:dyDescent="0.25">
      <c r="A48" t="s">
        <v>324</v>
      </c>
      <c r="B48" t="s">
        <v>325</v>
      </c>
      <c r="C48">
        <v>22</v>
      </c>
      <c r="E48">
        <v>3771449</v>
      </c>
      <c r="F48">
        <v>434661</v>
      </c>
    </row>
    <row r="49" spans="1:11" x14ac:dyDescent="0.25">
      <c r="A49" t="s">
        <v>195</v>
      </c>
      <c r="B49" t="s">
        <v>374</v>
      </c>
      <c r="C49">
        <v>47.2</v>
      </c>
      <c r="E49">
        <v>3771740</v>
      </c>
      <c r="F49">
        <v>434486</v>
      </c>
      <c r="H49" t="s">
        <v>374</v>
      </c>
      <c r="I49">
        <v>47.2</v>
      </c>
      <c r="J49">
        <v>2011</v>
      </c>
      <c r="K49">
        <v>2008</v>
      </c>
    </row>
    <row r="50" spans="1:11" x14ac:dyDescent="0.25">
      <c r="A50" t="s">
        <v>7</v>
      </c>
      <c r="B50" t="s">
        <v>372</v>
      </c>
      <c r="C50">
        <v>46</v>
      </c>
      <c r="D50">
        <v>45218</v>
      </c>
      <c r="E50">
        <v>3771683</v>
      </c>
      <c r="F50">
        <v>434518</v>
      </c>
      <c r="G50" t="s">
        <v>373</v>
      </c>
      <c r="H50" t="s">
        <v>372</v>
      </c>
    </row>
    <row r="51" spans="1:11" x14ac:dyDescent="0.25">
      <c r="A51" t="s">
        <v>78</v>
      </c>
      <c r="B51" t="s">
        <v>370</v>
      </c>
      <c r="C51">
        <v>57.5</v>
      </c>
      <c r="D51">
        <v>45218</v>
      </c>
      <c r="E51">
        <v>3771692</v>
      </c>
      <c r="F51">
        <v>434515</v>
      </c>
      <c r="G51" t="s">
        <v>371</v>
      </c>
      <c r="H51" t="s">
        <v>370</v>
      </c>
      <c r="I51">
        <v>57.5</v>
      </c>
      <c r="J51">
        <v>2014</v>
      </c>
      <c r="K51">
        <v>2007</v>
      </c>
    </row>
    <row r="52" spans="1:11" x14ac:dyDescent="0.25">
      <c r="A52" t="s">
        <v>165</v>
      </c>
      <c r="B52" t="s">
        <v>369</v>
      </c>
      <c r="C52">
        <v>30.5</v>
      </c>
      <c r="E52">
        <v>3771658</v>
      </c>
      <c r="F52">
        <v>434542</v>
      </c>
      <c r="H52" t="s">
        <v>369</v>
      </c>
      <c r="I52">
        <v>30.5</v>
      </c>
      <c r="J52">
        <v>2012</v>
      </c>
      <c r="K52">
        <v>2010</v>
      </c>
    </row>
    <row r="53" spans="1:11" x14ac:dyDescent="0.25">
      <c r="A53" t="s">
        <v>367</v>
      </c>
      <c r="B53" t="s">
        <v>368</v>
      </c>
      <c r="C53">
        <v>37</v>
      </c>
      <c r="E53">
        <v>3771658</v>
      </c>
      <c r="F53">
        <v>434542</v>
      </c>
    </row>
    <row r="54" spans="1:11" x14ac:dyDescent="0.25">
      <c r="A54" t="s">
        <v>5</v>
      </c>
      <c r="B54" t="s">
        <v>366</v>
      </c>
      <c r="C54">
        <v>28.5</v>
      </c>
      <c r="D54">
        <v>45218</v>
      </c>
      <c r="E54">
        <v>3771658</v>
      </c>
      <c r="F54">
        <v>434542</v>
      </c>
      <c r="H54" t="s">
        <v>366</v>
      </c>
      <c r="I54">
        <v>28.5</v>
      </c>
      <c r="J54">
        <v>2012</v>
      </c>
      <c r="K54">
        <v>2011</v>
      </c>
    </row>
    <row r="55" spans="1:11" x14ac:dyDescent="0.25">
      <c r="A55" t="s">
        <v>364</v>
      </c>
      <c r="B55" t="s">
        <v>365</v>
      </c>
      <c r="C55">
        <v>44.5</v>
      </c>
      <c r="D55">
        <v>45218</v>
      </c>
      <c r="E55">
        <v>3771655</v>
      </c>
      <c r="F55">
        <v>434546</v>
      </c>
      <c r="H55" t="s">
        <v>365</v>
      </c>
    </row>
    <row r="56" spans="1:11" x14ac:dyDescent="0.25">
      <c r="A56" t="s">
        <v>362</v>
      </c>
      <c r="B56" t="s">
        <v>363</v>
      </c>
      <c r="C56">
        <v>16.8</v>
      </c>
      <c r="E56" t="s">
        <v>355</v>
      </c>
    </row>
    <row r="57" spans="1:11" x14ac:dyDescent="0.25">
      <c r="A57" t="s">
        <v>167</v>
      </c>
      <c r="B57" t="s">
        <v>361</v>
      </c>
      <c r="C57">
        <v>25.5</v>
      </c>
      <c r="E57" t="s">
        <v>355</v>
      </c>
      <c r="H57" t="s">
        <v>361</v>
      </c>
      <c r="I57">
        <v>25.5</v>
      </c>
      <c r="J57">
        <v>2007</v>
      </c>
      <c r="K57">
        <v>2001</v>
      </c>
    </row>
    <row r="58" spans="1:11" x14ac:dyDescent="0.25">
      <c r="A58" t="s">
        <v>179</v>
      </c>
      <c r="B58" t="s">
        <v>360</v>
      </c>
      <c r="C58">
        <v>40.700000000000003</v>
      </c>
      <c r="E58" t="s">
        <v>355</v>
      </c>
      <c r="H58" t="s">
        <v>360</v>
      </c>
      <c r="I58">
        <v>40.700000000000003</v>
      </c>
    </row>
    <row r="59" spans="1:11" x14ac:dyDescent="0.25">
      <c r="A59" t="s">
        <v>322</v>
      </c>
      <c r="B59" t="s">
        <v>323</v>
      </c>
      <c r="C59">
        <v>46.4</v>
      </c>
      <c r="E59">
        <v>3771449</v>
      </c>
      <c r="F59">
        <v>434661</v>
      </c>
    </row>
    <row r="60" spans="1:11" x14ac:dyDescent="0.25">
      <c r="A60" t="s">
        <v>163</v>
      </c>
      <c r="B60" t="s">
        <v>359</v>
      </c>
      <c r="C60">
        <v>27.5</v>
      </c>
      <c r="E60" t="s">
        <v>355</v>
      </c>
      <c r="H60" t="s">
        <v>359</v>
      </c>
      <c r="I60">
        <v>27.5</v>
      </c>
      <c r="J60">
        <v>2012</v>
      </c>
      <c r="K60">
        <v>2009</v>
      </c>
    </row>
    <row r="61" spans="1:11" x14ac:dyDescent="0.25">
      <c r="A61" t="s">
        <v>168</v>
      </c>
      <c r="B61" t="s">
        <v>358</v>
      </c>
      <c r="C61">
        <v>13</v>
      </c>
      <c r="E61" t="s">
        <v>355</v>
      </c>
      <c r="H61" t="s">
        <v>358</v>
      </c>
      <c r="I61">
        <v>13</v>
      </c>
      <c r="J61">
        <v>2006</v>
      </c>
      <c r="K61">
        <v>2006</v>
      </c>
    </row>
    <row r="62" spans="1:11" x14ac:dyDescent="0.25">
      <c r="A62" t="s">
        <v>356</v>
      </c>
      <c r="B62" t="s">
        <v>357</v>
      </c>
      <c r="C62">
        <v>29</v>
      </c>
      <c r="E62" t="s">
        <v>355</v>
      </c>
      <c r="H62" t="s">
        <v>357</v>
      </c>
      <c r="I62">
        <v>18</v>
      </c>
      <c r="J62">
        <v>2007</v>
      </c>
      <c r="K62">
        <v>2006</v>
      </c>
    </row>
    <row r="63" spans="1:11" x14ac:dyDescent="0.25">
      <c r="A63" t="s">
        <v>353</v>
      </c>
      <c r="B63" t="s">
        <v>354</v>
      </c>
      <c r="C63">
        <v>32</v>
      </c>
      <c r="E63" t="s">
        <v>355</v>
      </c>
    </row>
    <row r="64" spans="1:11" x14ac:dyDescent="0.25">
      <c r="A64" t="s">
        <v>182</v>
      </c>
      <c r="B64" t="s">
        <v>351</v>
      </c>
      <c r="C64">
        <v>41</v>
      </c>
      <c r="E64" t="s">
        <v>352</v>
      </c>
      <c r="H64" t="s">
        <v>351</v>
      </c>
    </row>
    <row r="65" spans="1:11" x14ac:dyDescent="0.25">
      <c r="A65" t="s">
        <v>348</v>
      </c>
      <c r="B65" t="s">
        <v>349</v>
      </c>
      <c r="C65">
        <v>61.7</v>
      </c>
      <c r="E65">
        <v>3770887.42</v>
      </c>
      <c r="F65">
        <v>434533.76</v>
      </c>
      <c r="G65" t="s">
        <v>350</v>
      </c>
    </row>
    <row r="66" spans="1:11" x14ac:dyDescent="0.25">
      <c r="A66" t="s">
        <v>156</v>
      </c>
      <c r="B66" t="s">
        <v>347</v>
      </c>
      <c r="C66">
        <v>42.5</v>
      </c>
      <c r="H66" t="s">
        <v>347</v>
      </c>
      <c r="I66">
        <v>42.5</v>
      </c>
      <c r="J66">
        <v>2006</v>
      </c>
      <c r="K66">
        <v>2002</v>
      </c>
    </row>
    <row r="67" spans="1:11" x14ac:dyDescent="0.25">
      <c r="A67" t="s">
        <v>134</v>
      </c>
      <c r="B67" t="s">
        <v>346</v>
      </c>
      <c r="C67">
        <v>15</v>
      </c>
      <c r="E67">
        <v>3771319</v>
      </c>
      <c r="F67">
        <v>434762</v>
      </c>
      <c r="H67" t="s">
        <v>346</v>
      </c>
      <c r="I67">
        <v>15</v>
      </c>
      <c r="J67">
        <v>2008</v>
      </c>
      <c r="K67">
        <v>2005</v>
      </c>
    </row>
    <row r="68" spans="1:11" x14ac:dyDescent="0.25">
      <c r="A68" t="s">
        <v>170</v>
      </c>
      <c r="B68" t="s">
        <v>144</v>
      </c>
      <c r="C68">
        <v>28</v>
      </c>
      <c r="E68">
        <v>3771319</v>
      </c>
      <c r="F68">
        <v>434762</v>
      </c>
      <c r="H68" t="s">
        <v>144</v>
      </c>
      <c r="I68">
        <v>28</v>
      </c>
      <c r="J68">
        <v>1994</v>
      </c>
      <c r="K68">
        <v>1994</v>
      </c>
    </row>
    <row r="69" spans="1:11" x14ac:dyDescent="0.25">
      <c r="A69" t="s">
        <v>344</v>
      </c>
      <c r="B69" t="s">
        <v>345</v>
      </c>
      <c r="C69">
        <v>44</v>
      </c>
      <c r="E69">
        <v>3771319</v>
      </c>
      <c r="F69">
        <v>434762</v>
      </c>
    </row>
    <row r="70" spans="1:11" x14ac:dyDescent="0.25">
      <c r="A70" t="s">
        <v>85</v>
      </c>
      <c r="B70" t="s">
        <v>321</v>
      </c>
      <c r="C70">
        <v>31.8</v>
      </c>
      <c r="D70">
        <v>45217</v>
      </c>
      <c r="E70">
        <v>3771449</v>
      </c>
      <c r="F70">
        <v>434661</v>
      </c>
    </row>
    <row r="71" spans="1:11" x14ac:dyDescent="0.25">
      <c r="A71" t="s">
        <v>79</v>
      </c>
      <c r="B71" t="s">
        <v>343</v>
      </c>
      <c r="C71">
        <v>22.5</v>
      </c>
      <c r="D71">
        <v>45217</v>
      </c>
      <c r="E71">
        <v>3771319</v>
      </c>
      <c r="F71">
        <v>434762</v>
      </c>
      <c r="H71" t="s">
        <v>343</v>
      </c>
      <c r="I71">
        <v>22.8</v>
      </c>
      <c r="J71">
        <v>2003</v>
      </c>
      <c r="K71">
        <v>2001</v>
      </c>
    </row>
    <row r="72" spans="1:11" x14ac:dyDescent="0.25">
      <c r="A72" t="s">
        <v>158</v>
      </c>
      <c r="B72" t="s">
        <v>141</v>
      </c>
      <c r="C72">
        <v>39.299999999999997</v>
      </c>
      <c r="E72">
        <v>3771316</v>
      </c>
      <c r="F72">
        <v>434758</v>
      </c>
      <c r="H72" t="s">
        <v>141</v>
      </c>
      <c r="I72">
        <v>39.299999999999997</v>
      </c>
      <c r="J72">
        <v>1996</v>
      </c>
      <c r="K72">
        <v>1994</v>
      </c>
    </row>
    <row r="73" spans="1:11" x14ac:dyDescent="0.25">
      <c r="A73" t="s">
        <v>341</v>
      </c>
      <c r="B73" t="s">
        <v>342</v>
      </c>
      <c r="C73">
        <v>29</v>
      </c>
      <c r="E73">
        <v>3771316</v>
      </c>
      <c r="F73">
        <v>434758</v>
      </c>
    </row>
    <row r="74" spans="1:11" x14ac:dyDescent="0.25">
      <c r="A74" t="s">
        <v>166</v>
      </c>
      <c r="B74" t="s">
        <v>143</v>
      </c>
      <c r="C74">
        <v>18.399999999999999</v>
      </c>
      <c r="E74">
        <v>3771316</v>
      </c>
      <c r="F74">
        <v>434758</v>
      </c>
      <c r="H74" t="s">
        <v>143</v>
      </c>
      <c r="I74">
        <v>18.399999999999999</v>
      </c>
      <c r="J74">
        <v>1999</v>
      </c>
      <c r="K74">
        <v>1998</v>
      </c>
    </row>
    <row r="75" spans="1:11" x14ac:dyDescent="0.25">
      <c r="A75" t="s">
        <v>339</v>
      </c>
      <c r="B75" t="s">
        <v>340</v>
      </c>
      <c r="C75">
        <v>32.4</v>
      </c>
      <c r="D75">
        <v>45217</v>
      </c>
      <c r="E75">
        <v>3771316</v>
      </c>
      <c r="F75">
        <v>434758</v>
      </c>
      <c r="H75" t="s">
        <v>340</v>
      </c>
      <c r="I75">
        <v>32.4</v>
      </c>
      <c r="J75">
        <v>1999</v>
      </c>
      <c r="K75">
        <v>1997</v>
      </c>
    </row>
    <row r="76" spans="1:11" x14ac:dyDescent="0.25">
      <c r="A76" t="s">
        <v>20</v>
      </c>
      <c r="B76" t="s">
        <v>338</v>
      </c>
      <c r="C76">
        <v>64.2</v>
      </c>
      <c r="D76">
        <v>45217</v>
      </c>
      <c r="E76">
        <v>3771320</v>
      </c>
      <c r="F76">
        <v>434757</v>
      </c>
      <c r="H76" t="s">
        <v>338</v>
      </c>
      <c r="I76">
        <v>64.2</v>
      </c>
      <c r="J76">
        <v>2000</v>
      </c>
      <c r="K76">
        <v>2000</v>
      </c>
    </row>
    <row r="77" spans="1:11" x14ac:dyDescent="0.25">
      <c r="A77" t="s">
        <v>161</v>
      </c>
      <c r="B77" t="s">
        <v>142</v>
      </c>
      <c r="C77">
        <v>28</v>
      </c>
      <c r="E77">
        <v>3771324</v>
      </c>
      <c r="F77">
        <v>434740</v>
      </c>
      <c r="H77" t="s">
        <v>142</v>
      </c>
      <c r="I77">
        <v>28</v>
      </c>
      <c r="J77">
        <v>2010</v>
      </c>
      <c r="K77">
        <v>2007</v>
      </c>
    </row>
    <row r="78" spans="1:11" x14ac:dyDescent="0.25">
      <c r="A78" t="s">
        <v>336</v>
      </c>
      <c r="B78" t="s">
        <v>337</v>
      </c>
      <c r="C78">
        <v>9.5</v>
      </c>
      <c r="E78">
        <v>3771324</v>
      </c>
      <c r="F78">
        <v>434740</v>
      </c>
    </row>
    <row r="79" spans="1:11" x14ac:dyDescent="0.25">
      <c r="A79" t="s">
        <v>81</v>
      </c>
      <c r="B79" t="s">
        <v>335</v>
      </c>
      <c r="C79">
        <v>49</v>
      </c>
      <c r="D79">
        <v>45217</v>
      </c>
      <c r="E79">
        <v>3771324</v>
      </c>
      <c r="F79">
        <v>434740</v>
      </c>
      <c r="H79" t="s">
        <v>335</v>
      </c>
      <c r="I79">
        <v>49</v>
      </c>
      <c r="J79">
        <v>2001</v>
      </c>
      <c r="K79">
        <v>1998</v>
      </c>
    </row>
    <row r="80" spans="1:11" x14ac:dyDescent="0.25">
      <c r="A80" t="s">
        <v>157</v>
      </c>
      <c r="B80" t="s">
        <v>334</v>
      </c>
      <c r="C80">
        <v>30.5</v>
      </c>
      <c r="E80">
        <v>3771350</v>
      </c>
      <c r="F80">
        <v>434730</v>
      </c>
      <c r="H80" t="s">
        <v>334</v>
      </c>
      <c r="I80">
        <v>30.5</v>
      </c>
      <c r="J80">
        <v>2002</v>
      </c>
      <c r="K80">
        <v>2000</v>
      </c>
    </row>
    <row r="81" spans="1:11" x14ac:dyDescent="0.25">
      <c r="A81" t="s">
        <v>178</v>
      </c>
      <c r="B81" t="s">
        <v>208</v>
      </c>
      <c r="C81">
        <v>47.9</v>
      </c>
      <c r="E81">
        <v>3815783</v>
      </c>
      <c r="F81">
        <v>426587</v>
      </c>
      <c r="H81" t="s">
        <v>208</v>
      </c>
      <c r="I81">
        <v>47.9</v>
      </c>
    </row>
    <row r="82" spans="1:11" x14ac:dyDescent="0.25">
      <c r="A82" t="s">
        <v>112</v>
      </c>
      <c r="B82" t="s">
        <v>105</v>
      </c>
      <c r="C82">
        <v>32.4</v>
      </c>
      <c r="E82">
        <v>3815783</v>
      </c>
      <c r="F82">
        <v>426587</v>
      </c>
      <c r="H82" t="s">
        <v>105</v>
      </c>
      <c r="I82">
        <v>32.4</v>
      </c>
      <c r="J82">
        <v>1999</v>
      </c>
      <c r="K82">
        <v>1997</v>
      </c>
    </row>
    <row r="83" spans="1:11" x14ac:dyDescent="0.25">
      <c r="A83" t="s">
        <v>207</v>
      </c>
      <c r="B83" t="s">
        <v>58</v>
      </c>
      <c r="C83">
        <v>36.4</v>
      </c>
      <c r="D83">
        <v>45215</v>
      </c>
      <c r="E83">
        <v>3815783</v>
      </c>
      <c r="F83">
        <v>426587</v>
      </c>
      <c r="H83" t="s">
        <v>58</v>
      </c>
    </row>
    <row r="84" spans="1:11" x14ac:dyDescent="0.25">
      <c r="A84" t="s">
        <v>206</v>
      </c>
      <c r="B84" t="s">
        <v>193</v>
      </c>
      <c r="C84">
        <v>66</v>
      </c>
      <c r="D84">
        <v>45215</v>
      </c>
      <c r="E84">
        <v>3815792</v>
      </c>
      <c r="F84">
        <v>426558</v>
      </c>
      <c r="H84" t="s">
        <v>193</v>
      </c>
    </row>
    <row r="85" spans="1:11" x14ac:dyDescent="0.25">
      <c r="A85" t="s">
        <v>206</v>
      </c>
      <c r="B85" t="s">
        <v>193</v>
      </c>
      <c r="C85">
        <v>66</v>
      </c>
      <c r="D85">
        <v>45215</v>
      </c>
      <c r="E85">
        <v>3815792</v>
      </c>
      <c r="F85">
        <v>426558</v>
      </c>
      <c r="H85" t="s">
        <v>193</v>
      </c>
    </row>
    <row r="86" spans="1:11" x14ac:dyDescent="0.25">
      <c r="A86" t="s">
        <v>204</v>
      </c>
      <c r="B86" t="s">
        <v>205</v>
      </c>
      <c r="C86">
        <v>28</v>
      </c>
      <c r="E86">
        <v>3815753</v>
      </c>
      <c r="F86">
        <v>426565</v>
      </c>
    </row>
    <row r="87" spans="1:11" x14ac:dyDescent="0.25">
      <c r="A87" t="s">
        <v>111</v>
      </c>
      <c r="B87" t="s">
        <v>104</v>
      </c>
      <c r="C87">
        <v>23.4</v>
      </c>
      <c r="E87">
        <v>3815753</v>
      </c>
      <c r="F87">
        <v>426565</v>
      </c>
      <c r="H87" t="s">
        <v>104</v>
      </c>
      <c r="I87">
        <v>23.9</v>
      </c>
      <c r="J87">
        <v>2000</v>
      </c>
      <c r="K87">
        <v>1999</v>
      </c>
    </row>
    <row r="88" spans="1:11" x14ac:dyDescent="0.25">
      <c r="A88" t="s">
        <v>82</v>
      </c>
      <c r="B88" t="s">
        <v>243</v>
      </c>
      <c r="C88">
        <v>48.4</v>
      </c>
      <c r="D88">
        <v>45215</v>
      </c>
      <c r="E88">
        <v>3815706</v>
      </c>
      <c r="F88">
        <v>426535</v>
      </c>
      <c r="H88" t="s">
        <v>243</v>
      </c>
    </row>
    <row r="89" spans="1:11" x14ac:dyDescent="0.25">
      <c r="A89" t="s">
        <v>241</v>
      </c>
      <c r="B89" t="s">
        <v>242</v>
      </c>
      <c r="C89">
        <v>64.400000000000006</v>
      </c>
      <c r="E89">
        <v>3815737</v>
      </c>
      <c r="F89">
        <v>426539</v>
      </c>
    </row>
    <row r="90" spans="1:11" x14ac:dyDescent="0.25">
      <c r="A90" t="s">
        <v>83</v>
      </c>
      <c r="B90" t="s">
        <v>240</v>
      </c>
      <c r="C90">
        <v>67.8</v>
      </c>
      <c r="D90">
        <v>45215</v>
      </c>
      <c r="E90">
        <v>3815737</v>
      </c>
      <c r="F90">
        <v>426539</v>
      </c>
      <c r="H90" t="s">
        <v>240</v>
      </c>
      <c r="I90">
        <v>67.8</v>
      </c>
      <c r="J90">
        <v>1994</v>
      </c>
      <c r="K90">
        <v>1993</v>
      </c>
    </row>
    <row r="91" spans="1:11" x14ac:dyDescent="0.25">
      <c r="A91" t="s">
        <v>238</v>
      </c>
      <c r="B91" t="s">
        <v>239</v>
      </c>
      <c r="E91">
        <v>3816015</v>
      </c>
      <c r="F91">
        <v>426573</v>
      </c>
    </row>
    <row r="92" spans="1:11" x14ac:dyDescent="0.25">
      <c r="A92" t="s">
        <v>119</v>
      </c>
      <c r="B92" t="s">
        <v>237</v>
      </c>
      <c r="E92">
        <v>3816015</v>
      </c>
      <c r="F92">
        <v>426573</v>
      </c>
      <c r="H92" t="s">
        <v>237</v>
      </c>
      <c r="I92">
        <v>21.3</v>
      </c>
      <c r="J92">
        <v>2002</v>
      </c>
      <c r="K92">
        <v>2001</v>
      </c>
    </row>
    <row r="93" spans="1:11" x14ac:dyDescent="0.25">
      <c r="A93" t="s">
        <v>235</v>
      </c>
      <c r="B93" t="s">
        <v>236</v>
      </c>
      <c r="C93">
        <v>30.4</v>
      </c>
      <c r="E93">
        <v>3816015</v>
      </c>
      <c r="F93">
        <v>426573</v>
      </c>
    </row>
    <row r="94" spans="1:11" x14ac:dyDescent="0.25">
      <c r="A94" t="s">
        <v>17</v>
      </c>
      <c r="B94" t="s">
        <v>234</v>
      </c>
      <c r="C94">
        <v>31</v>
      </c>
      <c r="D94">
        <v>45215</v>
      </c>
      <c r="E94">
        <v>3816015</v>
      </c>
      <c r="F94">
        <v>426573</v>
      </c>
      <c r="H94" t="s">
        <v>234</v>
      </c>
      <c r="I94">
        <v>31</v>
      </c>
      <c r="J94">
        <v>2008</v>
      </c>
      <c r="K94">
        <v>2007</v>
      </c>
    </row>
    <row r="95" spans="1:11" x14ac:dyDescent="0.25">
      <c r="A95" t="s">
        <v>232</v>
      </c>
      <c r="B95" t="s">
        <v>233</v>
      </c>
      <c r="C95">
        <v>33.5</v>
      </c>
      <c r="D95">
        <v>45215</v>
      </c>
      <c r="E95">
        <v>3816018</v>
      </c>
      <c r="F95">
        <v>426575</v>
      </c>
      <c r="H95" t="s">
        <v>233</v>
      </c>
      <c r="I95">
        <v>31.5</v>
      </c>
      <c r="J95">
        <v>2003</v>
      </c>
      <c r="K95">
        <v>2002</v>
      </c>
    </row>
    <row r="96" spans="1:11" x14ac:dyDescent="0.25">
      <c r="A96" t="s">
        <v>230</v>
      </c>
      <c r="B96" t="s">
        <v>231</v>
      </c>
      <c r="C96">
        <v>49.5</v>
      </c>
      <c r="E96">
        <v>3816021</v>
      </c>
      <c r="F96">
        <v>426561</v>
      </c>
    </row>
    <row r="97" spans="1:11" x14ac:dyDescent="0.25">
      <c r="A97" t="s">
        <v>115</v>
      </c>
      <c r="B97" t="s">
        <v>116</v>
      </c>
      <c r="C97">
        <v>37.9</v>
      </c>
      <c r="E97">
        <v>3815753</v>
      </c>
      <c r="F97">
        <v>426565</v>
      </c>
      <c r="H97" t="s">
        <v>116</v>
      </c>
      <c r="I97">
        <v>37.799999999999997</v>
      </c>
      <c r="J97">
        <v>2005</v>
      </c>
      <c r="K97">
        <v>2001</v>
      </c>
    </row>
    <row r="98" spans="1:11" x14ac:dyDescent="0.25">
      <c r="A98" t="s">
        <v>74</v>
      </c>
      <c r="B98" t="s">
        <v>229</v>
      </c>
      <c r="C98">
        <v>48.5</v>
      </c>
      <c r="D98">
        <v>45215</v>
      </c>
      <c r="E98">
        <v>3816021</v>
      </c>
      <c r="F98">
        <v>426561</v>
      </c>
      <c r="H98" t="s">
        <v>229</v>
      </c>
      <c r="I98">
        <v>48.4</v>
      </c>
      <c r="J98">
        <v>1992</v>
      </c>
      <c r="K98">
        <v>1988</v>
      </c>
    </row>
    <row r="99" spans="1:11" x14ac:dyDescent="0.25">
      <c r="A99" t="s">
        <v>96</v>
      </c>
      <c r="B99" t="s">
        <v>228</v>
      </c>
      <c r="C99">
        <v>72.5</v>
      </c>
      <c r="D99">
        <v>45215</v>
      </c>
      <c r="E99">
        <v>3816013</v>
      </c>
      <c r="F99">
        <v>426568</v>
      </c>
      <c r="H99" t="s">
        <v>228</v>
      </c>
      <c r="I99">
        <v>77.5</v>
      </c>
      <c r="J99">
        <v>2001</v>
      </c>
      <c r="K99">
        <v>1997</v>
      </c>
    </row>
    <row r="100" spans="1:11" x14ac:dyDescent="0.25">
      <c r="A100" t="s">
        <v>226</v>
      </c>
      <c r="B100" t="s">
        <v>227</v>
      </c>
      <c r="C100">
        <v>36</v>
      </c>
      <c r="E100">
        <v>3816000</v>
      </c>
      <c r="F100">
        <v>426566</v>
      </c>
    </row>
    <row r="101" spans="1:11" x14ac:dyDescent="0.25">
      <c r="A101" t="s">
        <v>114</v>
      </c>
      <c r="B101" t="s">
        <v>225</v>
      </c>
      <c r="C101">
        <v>36.799999999999997</v>
      </c>
      <c r="E101">
        <v>3816000</v>
      </c>
      <c r="F101">
        <v>426566</v>
      </c>
      <c r="H101" t="s">
        <v>225</v>
      </c>
      <c r="I101">
        <v>36.799999999999997</v>
      </c>
      <c r="J101">
        <v>2003</v>
      </c>
      <c r="K101">
        <v>2001</v>
      </c>
    </row>
    <row r="102" spans="1:11" x14ac:dyDescent="0.25">
      <c r="A102" t="s">
        <v>95</v>
      </c>
      <c r="B102" t="s">
        <v>224</v>
      </c>
      <c r="C102">
        <v>42.3</v>
      </c>
      <c r="D102">
        <v>45215</v>
      </c>
      <c r="E102">
        <v>3816000</v>
      </c>
      <c r="F102">
        <v>426566</v>
      </c>
      <c r="H102" t="s">
        <v>224</v>
      </c>
    </row>
    <row r="103" spans="1:11" x14ac:dyDescent="0.25">
      <c r="A103" t="s">
        <v>66</v>
      </c>
      <c r="B103" t="s">
        <v>223</v>
      </c>
      <c r="C103">
        <v>43.3</v>
      </c>
      <c r="D103">
        <v>45215</v>
      </c>
      <c r="E103">
        <v>3815949</v>
      </c>
      <c r="F103">
        <v>426566</v>
      </c>
      <c r="H103" t="s">
        <v>223</v>
      </c>
      <c r="I103">
        <v>43.3</v>
      </c>
      <c r="J103">
        <v>1994</v>
      </c>
      <c r="K103">
        <v>1994</v>
      </c>
    </row>
    <row r="104" spans="1:11" x14ac:dyDescent="0.25">
      <c r="A104" t="s">
        <v>113</v>
      </c>
      <c r="B104" t="s">
        <v>222</v>
      </c>
      <c r="C104">
        <v>20.2</v>
      </c>
      <c r="E104">
        <v>3815946</v>
      </c>
      <c r="F104">
        <v>426569</v>
      </c>
      <c r="H104" t="s">
        <v>222</v>
      </c>
      <c r="I104">
        <v>20.2</v>
      </c>
      <c r="J104">
        <v>2000</v>
      </c>
      <c r="K104">
        <v>1999</v>
      </c>
    </row>
    <row r="105" spans="1:11" x14ac:dyDescent="0.25">
      <c r="A105" t="s">
        <v>121</v>
      </c>
      <c r="B105" t="s">
        <v>221</v>
      </c>
      <c r="C105">
        <v>55.5</v>
      </c>
      <c r="E105">
        <v>3815946</v>
      </c>
      <c r="F105">
        <v>426569</v>
      </c>
      <c r="H105" t="s">
        <v>221</v>
      </c>
      <c r="I105">
        <v>55.5</v>
      </c>
      <c r="J105">
        <v>1996</v>
      </c>
      <c r="K105">
        <v>1994</v>
      </c>
    </row>
    <row r="106" spans="1:11" x14ac:dyDescent="0.25">
      <c r="A106" t="s">
        <v>120</v>
      </c>
      <c r="B106" t="s">
        <v>220</v>
      </c>
      <c r="C106">
        <v>30.2</v>
      </c>
      <c r="E106">
        <v>3815946</v>
      </c>
      <c r="F106">
        <v>426569</v>
      </c>
      <c r="H106" t="s">
        <v>220</v>
      </c>
      <c r="I106">
        <v>30.2</v>
      </c>
      <c r="J106">
        <v>2003</v>
      </c>
      <c r="K106">
        <v>2002</v>
      </c>
    </row>
    <row r="107" spans="1:11" x14ac:dyDescent="0.25">
      <c r="A107" t="s">
        <v>110</v>
      </c>
      <c r="B107" t="s">
        <v>219</v>
      </c>
      <c r="C107">
        <v>44.5</v>
      </c>
      <c r="E107">
        <v>3815946</v>
      </c>
      <c r="F107">
        <v>426569</v>
      </c>
      <c r="H107" t="s">
        <v>219</v>
      </c>
      <c r="I107">
        <v>44.5</v>
      </c>
      <c r="J107">
        <v>2000</v>
      </c>
      <c r="K107">
        <v>1998</v>
      </c>
    </row>
    <row r="108" spans="1:11" x14ac:dyDescent="0.25">
      <c r="A108" t="s">
        <v>123</v>
      </c>
      <c r="B108" t="s">
        <v>203</v>
      </c>
      <c r="C108">
        <v>47.5</v>
      </c>
      <c r="E108">
        <v>3815753</v>
      </c>
      <c r="F108">
        <v>426565</v>
      </c>
    </row>
    <row r="109" spans="1:11" x14ac:dyDescent="0.25">
      <c r="A109" t="s">
        <v>109</v>
      </c>
      <c r="B109" t="s">
        <v>218</v>
      </c>
      <c r="C109">
        <v>48.4</v>
      </c>
      <c r="E109">
        <v>3815946</v>
      </c>
      <c r="F109">
        <v>426569</v>
      </c>
      <c r="H109" t="s">
        <v>218</v>
      </c>
      <c r="I109">
        <v>48.4</v>
      </c>
      <c r="J109">
        <v>2001</v>
      </c>
      <c r="K109">
        <v>1998</v>
      </c>
    </row>
    <row r="110" spans="1:11" x14ac:dyDescent="0.25">
      <c r="A110" t="s">
        <v>108</v>
      </c>
      <c r="B110" t="s">
        <v>217</v>
      </c>
      <c r="C110">
        <v>25.3</v>
      </c>
      <c r="E110">
        <v>3815946</v>
      </c>
      <c r="F110">
        <v>426569</v>
      </c>
      <c r="H110" t="s">
        <v>217</v>
      </c>
      <c r="I110">
        <v>25.3</v>
      </c>
      <c r="J110">
        <v>1997</v>
      </c>
      <c r="K110">
        <v>1994</v>
      </c>
    </row>
    <row r="111" spans="1:11" x14ac:dyDescent="0.25">
      <c r="A111" t="s">
        <v>73</v>
      </c>
      <c r="B111" t="s">
        <v>216</v>
      </c>
      <c r="C111">
        <v>18</v>
      </c>
      <c r="D111">
        <v>45215</v>
      </c>
      <c r="E111">
        <v>3815946</v>
      </c>
      <c r="F111">
        <v>426569</v>
      </c>
      <c r="H111" t="s">
        <v>216</v>
      </c>
    </row>
    <row r="112" spans="1:11" x14ac:dyDescent="0.25">
      <c r="A112" t="s">
        <v>72</v>
      </c>
      <c r="B112" t="s">
        <v>215</v>
      </c>
      <c r="C112">
        <v>27.3</v>
      </c>
      <c r="D112">
        <v>45215</v>
      </c>
      <c r="E112">
        <v>3815819</v>
      </c>
      <c r="F112">
        <v>426587</v>
      </c>
      <c r="H112" t="s">
        <v>215</v>
      </c>
    </row>
    <row r="113" spans="1:11" x14ac:dyDescent="0.25">
      <c r="A113" t="s">
        <v>94</v>
      </c>
      <c r="B113" t="s">
        <v>214</v>
      </c>
      <c r="C113">
        <v>45.1</v>
      </c>
      <c r="D113">
        <v>45215</v>
      </c>
      <c r="E113">
        <v>3815813</v>
      </c>
      <c r="F113">
        <v>426583</v>
      </c>
      <c r="H113" t="s">
        <v>214</v>
      </c>
    </row>
    <row r="114" spans="1:11" x14ac:dyDescent="0.25">
      <c r="A114" t="s">
        <v>6</v>
      </c>
      <c r="B114" t="s">
        <v>213</v>
      </c>
      <c r="C114">
        <v>28.5</v>
      </c>
      <c r="D114">
        <v>45215</v>
      </c>
      <c r="E114">
        <v>3815782</v>
      </c>
      <c r="F114">
        <v>426593</v>
      </c>
      <c r="H114" t="s">
        <v>213</v>
      </c>
      <c r="I114">
        <v>28.5</v>
      </c>
      <c r="J114">
        <v>2015</v>
      </c>
      <c r="K114">
        <v>2010</v>
      </c>
    </row>
    <row r="115" spans="1:11" x14ac:dyDescent="0.25">
      <c r="A115" t="s">
        <v>107</v>
      </c>
      <c r="B115" t="s">
        <v>212</v>
      </c>
      <c r="C115">
        <v>5.0999999999999996</v>
      </c>
      <c r="E115">
        <v>3815783</v>
      </c>
      <c r="F115">
        <v>426587</v>
      </c>
      <c r="H115" t="s">
        <v>212</v>
      </c>
      <c r="I115">
        <v>5.0999999999999996</v>
      </c>
      <c r="J115">
        <v>2015</v>
      </c>
      <c r="K115">
        <v>2014</v>
      </c>
    </row>
    <row r="116" spans="1:11" x14ac:dyDescent="0.25">
      <c r="A116" t="s">
        <v>124</v>
      </c>
      <c r="B116" t="s">
        <v>125</v>
      </c>
      <c r="C116">
        <v>5.5</v>
      </c>
      <c r="E116">
        <v>3815783</v>
      </c>
      <c r="F116">
        <v>426587</v>
      </c>
      <c r="H116" t="s">
        <v>125</v>
      </c>
      <c r="I116">
        <v>5.5</v>
      </c>
      <c r="J116">
        <v>2016</v>
      </c>
      <c r="K116">
        <v>2016</v>
      </c>
    </row>
    <row r="117" spans="1:11" x14ac:dyDescent="0.25">
      <c r="A117" t="s">
        <v>106</v>
      </c>
      <c r="B117" t="s">
        <v>210</v>
      </c>
      <c r="C117">
        <v>6.9</v>
      </c>
      <c r="E117">
        <v>3815783</v>
      </c>
      <c r="F117">
        <v>426587</v>
      </c>
      <c r="G117" t="s">
        <v>211</v>
      </c>
      <c r="H117" t="s">
        <v>210</v>
      </c>
      <c r="I117">
        <v>6.9</v>
      </c>
      <c r="J117">
        <v>2016</v>
      </c>
      <c r="K117">
        <v>2014</v>
      </c>
    </row>
    <row r="118" spans="1:11" x14ac:dyDescent="0.25">
      <c r="A118" t="s">
        <v>209</v>
      </c>
      <c r="B118" t="s">
        <v>118</v>
      </c>
      <c r="C118">
        <v>43.3</v>
      </c>
      <c r="E118">
        <v>3815783</v>
      </c>
      <c r="F118">
        <v>426587</v>
      </c>
      <c r="H118" t="s">
        <v>118</v>
      </c>
      <c r="I118">
        <v>43.3</v>
      </c>
      <c r="J118">
        <v>1998</v>
      </c>
      <c r="K118">
        <v>1998</v>
      </c>
    </row>
    <row r="119" spans="1:11" x14ac:dyDescent="0.25">
      <c r="A119" t="s">
        <v>91</v>
      </c>
      <c r="B119" t="s">
        <v>202</v>
      </c>
      <c r="C119">
        <v>34.5</v>
      </c>
      <c r="D119">
        <v>45215</v>
      </c>
      <c r="E119">
        <v>3815753</v>
      </c>
      <c r="F119">
        <v>426565</v>
      </c>
    </row>
    <row r="120" spans="1:11" x14ac:dyDescent="0.25">
      <c r="A120" t="s">
        <v>244</v>
      </c>
      <c r="B120" t="s">
        <v>245</v>
      </c>
    </row>
    <row r="121" spans="1:11" x14ac:dyDescent="0.25">
      <c r="A121" t="s">
        <v>127</v>
      </c>
      <c r="B121" t="s">
        <v>194</v>
      </c>
      <c r="C121">
        <v>55.7</v>
      </c>
      <c r="E121">
        <v>3801189</v>
      </c>
      <c r="F121">
        <v>435609</v>
      </c>
      <c r="H121" t="s">
        <v>194</v>
      </c>
      <c r="I121">
        <v>55.7</v>
      </c>
      <c r="J121">
        <v>2000</v>
      </c>
      <c r="K121">
        <v>1997</v>
      </c>
    </row>
    <row r="122" spans="1:11" x14ac:dyDescent="0.25">
      <c r="A122" t="s">
        <v>49</v>
      </c>
      <c r="B122" t="s">
        <v>250</v>
      </c>
      <c r="C122">
        <v>33.299999999999997</v>
      </c>
      <c r="D122">
        <v>45216</v>
      </c>
      <c r="E122">
        <v>3801189</v>
      </c>
      <c r="F122">
        <v>435609</v>
      </c>
    </row>
    <row r="123" spans="1:11" x14ac:dyDescent="0.25">
      <c r="A123" t="s">
        <v>19</v>
      </c>
      <c r="B123" t="s">
        <v>318</v>
      </c>
      <c r="D123">
        <v>45216</v>
      </c>
      <c r="E123">
        <v>3801202</v>
      </c>
      <c r="F123">
        <v>435604</v>
      </c>
      <c r="H123" t="s">
        <v>318</v>
      </c>
      <c r="I123">
        <v>32</v>
      </c>
      <c r="J123">
        <v>1997</v>
      </c>
      <c r="K123">
        <v>1994</v>
      </c>
    </row>
    <row r="124" spans="1:11" x14ac:dyDescent="0.25">
      <c r="A124" t="s">
        <v>56</v>
      </c>
      <c r="B124" t="s">
        <v>317</v>
      </c>
      <c r="C124">
        <v>50.7</v>
      </c>
      <c r="D124">
        <v>45216</v>
      </c>
      <c r="E124">
        <v>3801141</v>
      </c>
      <c r="F124">
        <v>435584</v>
      </c>
      <c r="H124" t="s">
        <v>317</v>
      </c>
    </row>
    <row r="125" spans="1:11" x14ac:dyDescent="0.25">
      <c r="A125" t="s">
        <v>19</v>
      </c>
      <c r="B125" t="s">
        <v>249</v>
      </c>
      <c r="C125">
        <v>32</v>
      </c>
      <c r="E125">
        <v>3801207</v>
      </c>
      <c r="F125">
        <v>435600</v>
      </c>
    </row>
    <row r="126" spans="1:11" x14ac:dyDescent="0.25">
      <c r="A126" t="s">
        <v>10</v>
      </c>
      <c r="B126" t="s">
        <v>316</v>
      </c>
      <c r="C126">
        <v>35</v>
      </c>
      <c r="D126">
        <v>45216</v>
      </c>
      <c r="E126">
        <v>3801151</v>
      </c>
      <c r="F126">
        <v>435577</v>
      </c>
      <c r="H126" t="s">
        <v>316</v>
      </c>
    </row>
    <row r="127" spans="1:11" x14ac:dyDescent="0.25">
      <c r="A127" t="s">
        <v>68</v>
      </c>
      <c r="B127" t="s">
        <v>315</v>
      </c>
      <c r="C127">
        <v>30.5</v>
      </c>
      <c r="D127">
        <v>45216</v>
      </c>
      <c r="E127">
        <v>3801149</v>
      </c>
      <c r="F127">
        <v>435575</v>
      </c>
      <c r="H127" t="s">
        <v>315</v>
      </c>
      <c r="I127">
        <v>20.5</v>
      </c>
      <c r="J127">
        <v>2014</v>
      </c>
      <c r="K127">
        <v>2012</v>
      </c>
    </row>
    <row r="128" spans="1:11" x14ac:dyDescent="0.25">
      <c r="A128" t="s">
        <v>64</v>
      </c>
      <c r="B128" t="s">
        <v>314</v>
      </c>
      <c r="C128">
        <v>45</v>
      </c>
      <c r="D128">
        <v>45216</v>
      </c>
      <c r="E128">
        <v>3801154</v>
      </c>
      <c r="F128">
        <v>435575</v>
      </c>
      <c r="H128" t="s">
        <v>314</v>
      </c>
      <c r="I128">
        <v>45</v>
      </c>
      <c r="J128">
        <v>2007</v>
      </c>
      <c r="K128">
        <v>2007</v>
      </c>
    </row>
    <row r="129" spans="1:11" x14ac:dyDescent="0.25">
      <c r="A129" t="s">
        <v>8</v>
      </c>
      <c r="B129" t="s">
        <v>313</v>
      </c>
      <c r="C129">
        <v>40.799999999999997</v>
      </c>
      <c r="D129">
        <v>45216</v>
      </c>
      <c r="E129">
        <v>3801154</v>
      </c>
      <c r="F129">
        <v>435586</v>
      </c>
      <c r="H129" t="s">
        <v>313</v>
      </c>
      <c r="I129">
        <v>40.799999999999997</v>
      </c>
      <c r="J129">
        <v>2008</v>
      </c>
      <c r="K129">
        <v>2006</v>
      </c>
    </row>
    <row r="130" spans="1:11" x14ac:dyDescent="0.25">
      <c r="A130" t="s">
        <v>40</v>
      </c>
      <c r="B130" t="s">
        <v>312</v>
      </c>
      <c r="C130">
        <v>49.5</v>
      </c>
      <c r="D130">
        <v>45216</v>
      </c>
      <c r="E130">
        <v>3801158</v>
      </c>
      <c r="F130">
        <v>435584</v>
      </c>
      <c r="H130" t="s">
        <v>312</v>
      </c>
      <c r="I130">
        <v>48.5</v>
      </c>
      <c r="J130">
        <v>2008</v>
      </c>
      <c r="K130">
        <v>2003</v>
      </c>
    </row>
    <row r="131" spans="1:11" x14ac:dyDescent="0.25">
      <c r="A131" t="s">
        <v>16</v>
      </c>
      <c r="B131" t="s">
        <v>311</v>
      </c>
      <c r="C131">
        <v>17.5</v>
      </c>
      <c r="D131">
        <v>45216</v>
      </c>
      <c r="E131">
        <v>3801165</v>
      </c>
      <c r="F131">
        <v>435570</v>
      </c>
      <c r="H131" t="s">
        <v>311</v>
      </c>
      <c r="I131">
        <v>17.5</v>
      </c>
      <c r="J131">
        <v>2011</v>
      </c>
      <c r="K131">
        <v>2010</v>
      </c>
    </row>
    <row r="132" spans="1:11" x14ac:dyDescent="0.25">
      <c r="A132" t="s">
        <v>152</v>
      </c>
      <c r="B132" t="s">
        <v>310</v>
      </c>
      <c r="C132">
        <v>28.2</v>
      </c>
      <c r="E132">
        <v>3801166</v>
      </c>
      <c r="F132">
        <v>435561</v>
      </c>
      <c r="H132" t="s">
        <v>310</v>
      </c>
      <c r="I132">
        <v>28.2</v>
      </c>
      <c r="J132">
        <v>2011</v>
      </c>
      <c r="K132">
        <v>2009</v>
      </c>
    </row>
    <row r="133" spans="1:11" x14ac:dyDescent="0.25">
      <c r="A133" t="s">
        <v>44</v>
      </c>
      <c r="B133" t="s">
        <v>309</v>
      </c>
      <c r="C133">
        <v>52</v>
      </c>
      <c r="D133">
        <v>45216</v>
      </c>
      <c r="E133">
        <v>3801166</v>
      </c>
      <c r="F133">
        <v>435561</v>
      </c>
      <c r="H133" t="s">
        <v>309</v>
      </c>
    </row>
    <row r="134" spans="1:11" x14ac:dyDescent="0.25">
      <c r="A134" t="s">
        <v>70</v>
      </c>
      <c r="B134" t="s">
        <v>308</v>
      </c>
      <c r="C134">
        <v>129</v>
      </c>
      <c r="D134">
        <v>45216</v>
      </c>
      <c r="E134">
        <v>3801163</v>
      </c>
      <c r="F134">
        <v>435494</v>
      </c>
      <c r="H134" t="s">
        <v>308</v>
      </c>
    </row>
    <row r="135" spans="1:11" x14ac:dyDescent="0.25">
      <c r="A135" t="s">
        <v>37</v>
      </c>
      <c r="B135" t="s">
        <v>307</v>
      </c>
      <c r="C135">
        <v>49.7</v>
      </c>
      <c r="D135">
        <v>45216</v>
      </c>
      <c r="E135">
        <v>3801304</v>
      </c>
      <c r="F135">
        <v>435421</v>
      </c>
      <c r="H135" t="s">
        <v>307</v>
      </c>
      <c r="I135">
        <v>49.7</v>
      </c>
      <c r="J135">
        <v>2008</v>
      </c>
      <c r="K135">
        <v>2006</v>
      </c>
    </row>
    <row r="136" spans="1:11" x14ac:dyDescent="0.25">
      <c r="A136" t="s">
        <v>151</v>
      </c>
      <c r="B136" t="s">
        <v>140</v>
      </c>
      <c r="C136">
        <v>37.5</v>
      </c>
      <c r="E136">
        <v>3801207</v>
      </c>
      <c r="F136">
        <v>435600</v>
      </c>
      <c r="H136" t="s">
        <v>140</v>
      </c>
      <c r="I136">
        <v>37.5</v>
      </c>
      <c r="J136">
        <v>2000</v>
      </c>
      <c r="K136">
        <v>1999</v>
      </c>
    </row>
    <row r="137" spans="1:11" x14ac:dyDescent="0.25">
      <c r="A137" t="s">
        <v>60</v>
      </c>
      <c r="B137" t="s">
        <v>306</v>
      </c>
      <c r="C137">
        <v>44.5</v>
      </c>
      <c r="D137">
        <v>45216</v>
      </c>
      <c r="E137">
        <v>3801320</v>
      </c>
      <c r="F137">
        <v>435418</v>
      </c>
      <c r="H137" t="s">
        <v>306</v>
      </c>
    </row>
    <row r="138" spans="1:11" x14ac:dyDescent="0.25">
      <c r="A138" t="s">
        <v>62</v>
      </c>
      <c r="B138" t="s">
        <v>305</v>
      </c>
      <c r="C138">
        <v>80</v>
      </c>
      <c r="D138">
        <v>45216</v>
      </c>
      <c r="E138">
        <v>3801309</v>
      </c>
      <c r="F138">
        <v>435425</v>
      </c>
      <c r="H138" t="s">
        <v>305</v>
      </c>
      <c r="I138">
        <v>44.5</v>
      </c>
      <c r="J138">
        <v>2000</v>
      </c>
      <c r="K138">
        <v>1999</v>
      </c>
    </row>
    <row r="139" spans="1:11" x14ac:dyDescent="0.25">
      <c r="A139" t="s">
        <v>11</v>
      </c>
      <c r="B139" t="s">
        <v>304</v>
      </c>
      <c r="C139">
        <v>47</v>
      </c>
      <c r="D139">
        <v>45216</v>
      </c>
      <c r="E139">
        <v>3801320</v>
      </c>
      <c r="F139">
        <v>435422</v>
      </c>
      <c r="H139" t="s">
        <v>304</v>
      </c>
      <c r="I139">
        <v>47</v>
      </c>
      <c r="J139">
        <v>2000</v>
      </c>
      <c r="K139">
        <v>1998</v>
      </c>
    </row>
    <row r="140" spans="1:11" x14ac:dyDescent="0.25">
      <c r="A140" t="s">
        <v>33</v>
      </c>
      <c r="B140" t="s">
        <v>303</v>
      </c>
      <c r="C140">
        <v>35.299999999999997</v>
      </c>
      <c r="D140">
        <v>45216</v>
      </c>
      <c r="E140">
        <v>3801319</v>
      </c>
      <c r="F140">
        <v>435407</v>
      </c>
      <c r="H140" t="s">
        <v>303</v>
      </c>
      <c r="I140">
        <v>35.299999999999997</v>
      </c>
      <c r="J140">
        <v>2001</v>
      </c>
      <c r="K140">
        <v>1997</v>
      </c>
    </row>
    <row r="141" spans="1:11" x14ac:dyDescent="0.25">
      <c r="A141" t="s">
        <v>29</v>
      </c>
      <c r="B141" t="s">
        <v>302</v>
      </c>
      <c r="C141">
        <v>55</v>
      </c>
      <c r="D141">
        <v>45216</v>
      </c>
      <c r="E141">
        <v>3801317</v>
      </c>
      <c r="F141">
        <v>435411</v>
      </c>
      <c r="H141" t="s">
        <v>302</v>
      </c>
    </row>
    <row r="142" spans="1:11" x14ac:dyDescent="0.25">
      <c r="A142" t="s">
        <v>12</v>
      </c>
      <c r="B142" t="s">
        <v>301</v>
      </c>
      <c r="C142">
        <v>56.5</v>
      </c>
      <c r="D142">
        <v>45216</v>
      </c>
      <c r="E142">
        <v>3801324</v>
      </c>
      <c r="F142">
        <v>435409</v>
      </c>
      <c r="H142" t="s">
        <v>301</v>
      </c>
    </row>
    <row r="143" spans="1:11" x14ac:dyDescent="0.25">
      <c r="A143" t="s">
        <v>200</v>
      </c>
      <c r="B143" t="s">
        <v>300</v>
      </c>
      <c r="C143">
        <v>26.5</v>
      </c>
      <c r="E143">
        <v>3801339</v>
      </c>
      <c r="F143">
        <v>435401</v>
      </c>
      <c r="H143" t="s">
        <v>300</v>
      </c>
      <c r="I143">
        <v>26.5</v>
      </c>
      <c r="J143">
        <v>2005</v>
      </c>
      <c r="K143">
        <v>2003</v>
      </c>
    </row>
    <row r="144" spans="1:11" x14ac:dyDescent="0.25">
      <c r="A144" t="s">
        <v>63</v>
      </c>
      <c r="B144" t="s">
        <v>299</v>
      </c>
      <c r="C144">
        <v>31.5</v>
      </c>
      <c r="D144">
        <v>45216</v>
      </c>
      <c r="E144">
        <v>3801339</v>
      </c>
      <c r="F144">
        <v>435401</v>
      </c>
      <c r="H144" t="s">
        <v>299</v>
      </c>
      <c r="I144">
        <v>31.6</v>
      </c>
      <c r="J144">
        <v>2000</v>
      </c>
      <c r="K144">
        <v>1999</v>
      </c>
    </row>
    <row r="145" spans="1:11" x14ac:dyDescent="0.25">
      <c r="A145" t="s">
        <v>51</v>
      </c>
      <c r="B145" t="s">
        <v>298</v>
      </c>
      <c r="C145">
        <v>44.1</v>
      </c>
      <c r="D145">
        <v>45216</v>
      </c>
      <c r="E145">
        <v>3801334</v>
      </c>
      <c r="F145">
        <v>435403</v>
      </c>
      <c r="H145" t="s">
        <v>298</v>
      </c>
    </row>
    <row r="146" spans="1:11" x14ac:dyDescent="0.25">
      <c r="A146" t="s">
        <v>53</v>
      </c>
      <c r="B146" t="s">
        <v>297</v>
      </c>
      <c r="C146">
        <v>35</v>
      </c>
      <c r="D146">
        <v>45216</v>
      </c>
      <c r="E146">
        <v>3801099</v>
      </c>
      <c r="F146">
        <v>435693</v>
      </c>
      <c r="H146" t="s">
        <v>297</v>
      </c>
    </row>
    <row r="147" spans="1:11" x14ac:dyDescent="0.25">
      <c r="A147" t="s">
        <v>247</v>
      </c>
      <c r="B147" t="s">
        <v>248</v>
      </c>
      <c r="C147">
        <v>22.2</v>
      </c>
      <c r="E147">
        <v>3801207</v>
      </c>
      <c r="F147">
        <v>435600</v>
      </c>
    </row>
    <row r="148" spans="1:11" x14ac:dyDescent="0.25">
      <c r="A148" t="s">
        <v>199</v>
      </c>
      <c r="B148" t="s">
        <v>296</v>
      </c>
      <c r="C148">
        <v>24.5</v>
      </c>
      <c r="E148">
        <v>3801099</v>
      </c>
      <c r="F148">
        <v>435679</v>
      </c>
      <c r="H148" t="s">
        <v>296</v>
      </c>
      <c r="I148">
        <v>24.6</v>
      </c>
      <c r="J148">
        <v>1997</v>
      </c>
      <c r="K148">
        <v>1997</v>
      </c>
    </row>
    <row r="149" spans="1:11" x14ac:dyDescent="0.25">
      <c r="A149" t="s">
        <v>13</v>
      </c>
      <c r="B149" t="s">
        <v>295</v>
      </c>
      <c r="C149">
        <v>20.2</v>
      </c>
      <c r="D149">
        <v>45216</v>
      </c>
      <c r="E149">
        <v>3801099</v>
      </c>
      <c r="F149">
        <v>435679</v>
      </c>
      <c r="H149" t="s">
        <v>295</v>
      </c>
    </row>
    <row r="150" spans="1:11" x14ac:dyDescent="0.25">
      <c r="A150" t="s">
        <v>52</v>
      </c>
      <c r="B150" t="s">
        <v>294</v>
      </c>
      <c r="C150">
        <v>24.5</v>
      </c>
      <c r="D150">
        <v>45216</v>
      </c>
      <c r="E150">
        <v>3801108</v>
      </c>
      <c r="F150">
        <v>435679</v>
      </c>
      <c r="H150" t="s">
        <v>294</v>
      </c>
      <c r="I150">
        <v>24.5</v>
      </c>
      <c r="J150">
        <v>1990</v>
      </c>
      <c r="K150">
        <v>1989</v>
      </c>
    </row>
    <row r="151" spans="1:11" x14ac:dyDescent="0.25">
      <c r="A151" t="s">
        <v>292</v>
      </c>
      <c r="B151" t="s">
        <v>293</v>
      </c>
      <c r="C151">
        <v>17</v>
      </c>
      <c r="E151">
        <v>3801106</v>
      </c>
      <c r="F151">
        <v>435671</v>
      </c>
    </row>
    <row r="152" spans="1:11" x14ac:dyDescent="0.25">
      <c r="A152" t="s">
        <v>290</v>
      </c>
      <c r="B152" t="s">
        <v>291</v>
      </c>
      <c r="C152">
        <v>26</v>
      </c>
      <c r="E152">
        <v>3801106</v>
      </c>
      <c r="F152">
        <v>435671</v>
      </c>
    </row>
    <row r="153" spans="1:11" x14ac:dyDescent="0.25">
      <c r="A153" t="s">
        <v>67</v>
      </c>
      <c r="B153" t="s">
        <v>289</v>
      </c>
      <c r="C153">
        <v>16.5</v>
      </c>
      <c r="D153">
        <v>45216</v>
      </c>
      <c r="E153">
        <v>3801106</v>
      </c>
      <c r="F153">
        <v>435671</v>
      </c>
      <c r="H153" t="s">
        <v>289</v>
      </c>
      <c r="I153">
        <v>16.600000000000001</v>
      </c>
      <c r="J153">
        <v>1997</v>
      </c>
      <c r="K153">
        <v>1997</v>
      </c>
    </row>
    <row r="154" spans="1:11" x14ac:dyDescent="0.25">
      <c r="A154" t="s">
        <v>22</v>
      </c>
      <c r="B154" t="s">
        <v>288</v>
      </c>
      <c r="C154">
        <v>18.600000000000001</v>
      </c>
      <c r="D154">
        <v>45216</v>
      </c>
      <c r="E154">
        <v>3801131</v>
      </c>
      <c r="F154">
        <v>435662</v>
      </c>
      <c r="H154" t="s">
        <v>288</v>
      </c>
    </row>
    <row r="155" spans="1:11" x14ac:dyDescent="0.25">
      <c r="A155" t="s">
        <v>286</v>
      </c>
      <c r="B155" t="s">
        <v>287</v>
      </c>
      <c r="C155">
        <v>13</v>
      </c>
      <c r="E155">
        <v>3801138</v>
      </c>
      <c r="F155">
        <v>435664</v>
      </c>
    </row>
    <row r="156" spans="1:11" x14ac:dyDescent="0.25">
      <c r="A156" t="s">
        <v>24</v>
      </c>
      <c r="B156" t="s">
        <v>285</v>
      </c>
      <c r="C156">
        <v>13</v>
      </c>
      <c r="D156">
        <v>45216</v>
      </c>
      <c r="E156">
        <v>3801138</v>
      </c>
      <c r="F156">
        <v>435664</v>
      </c>
      <c r="H156" t="s">
        <v>285</v>
      </c>
    </row>
    <row r="157" spans="1:11" x14ac:dyDescent="0.25">
      <c r="A157" t="s">
        <v>150</v>
      </c>
      <c r="B157" t="s">
        <v>284</v>
      </c>
      <c r="C157">
        <v>11.5</v>
      </c>
      <c r="E157">
        <v>3801138</v>
      </c>
      <c r="F157">
        <v>435667</v>
      </c>
      <c r="H157" t="s">
        <v>284</v>
      </c>
      <c r="I157">
        <v>11.5</v>
      </c>
      <c r="J157">
        <v>2006</v>
      </c>
      <c r="K157">
        <v>2005</v>
      </c>
    </row>
    <row r="158" spans="1:11" x14ac:dyDescent="0.25">
      <c r="A158" t="s">
        <v>149</v>
      </c>
      <c r="B158" t="s">
        <v>139</v>
      </c>
      <c r="C158">
        <v>30.5</v>
      </c>
      <c r="E158">
        <v>3801207</v>
      </c>
      <c r="F158">
        <v>435600</v>
      </c>
      <c r="H158" t="s">
        <v>139</v>
      </c>
      <c r="I158">
        <v>30.5</v>
      </c>
      <c r="J158">
        <v>2003</v>
      </c>
      <c r="K158">
        <v>2001</v>
      </c>
    </row>
    <row r="159" spans="1:11" x14ac:dyDescent="0.25">
      <c r="A159" t="s">
        <v>282</v>
      </c>
      <c r="B159" t="s">
        <v>283</v>
      </c>
      <c r="C159">
        <v>17.5</v>
      </c>
      <c r="E159">
        <v>3801138</v>
      </c>
      <c r="F159">
        <v>435667</v>
      </c>
    </row>
    <row r="160" spans="1:11" x14ac:dyDescent="0.25">
      <c r="A160" t="s">
        <v>55</v>
      </c>
      <c r="B160" t="s">
        <v>281</v>
      </c>
      <c r="C160">
        <v>22.2</v>
      </c>
      <c r="D160">
        <v>45216</v>
      </c>
      <c r="E160">
        <v>3801138</v>
      </c>
      <c r="F160">
        <v>435667</v>
      </c>
      <c r="H160" t="s">
        <v>281</v>
      </c>
      <c r="I160">
        <v>22.2</v>
      </c>
      <c r="J160">
        <v>1996</v>
      </c>
      <c r="K160">
        <v>1995</v>
      </c>
    </row>
    <row r="161" spans="1:11" x14ac:dyDescent="0.25">
      <c r="A161" t="s">
        <v>3</v>
      </c>
      <c r="B161" t="s">
        <v>280</v>
      </c>
      <c r="C161">
        <v>24.5</v>
      </c>
      <c r="D161">
        <v>45216</v>
      </c>
      <c r="E161">
        <v>3801141</v>
      </c>
      <c r="F161">
        <v>435662</v>
      </c>
      <c r="H161" t="s">
        <v>280</v>
      </c>
      <c r="I161">
        <v>24.5</v>
      </c>
      <c r="J161">
        <v>1997</v>
      </c>
      <c r="K161">
        <v>1995</v>
      </c>
    </row>
    <row r="162" spans="1:11" x14ac:dyDescent="0.25">
      <c r="A162" t="s">
        <v>59</v>
      </c>
      <c r="B162" t="s">
        <v>279</v>
      </c>
      <c r="C162">
        <v>15.5</v>
      </c>
      <c r="D162">
        <v>45216</v>
      </c>
      <c r="E162">
        <v>3801142</v>
      </c>
      <c r="F162">
        <v>435660</v>
      </c>
      <c r="H162" t="s">
        <v>279</v>
      </c>
      <c r="I162">
        <v>15.5</v>
      </c>
      <c r="J162">
        <v>2002</v>
      </c>
      <c r="K162">
        <v>2001</v>
      </c>
    </row>
    <row r="163" spans="1:11" x14ac:dyDescent="0.25">
      <c r="A163" t="s">
        <v>50</v>
      </c>
      <c r="B163" t="s">
        <v>278</v>
      </c>
      <c r="C163">
        <v>17</v>
      </c>
      <c r="D163">
        <v>45216</v>
      </c>
      <c r="E163">
        <v>3801144</v>
      </c>
      <c r="F163">
        <v>435655</v>
      </c>
      <c r="H163" t="s">
        <v>278</v>
      </c>
      <c r="I163">
        <v>17</v>
      </c>
      <c r="J163">
        <v>1999</v>
      </c>
      <c r="K163">
        <v>1998</v>
      </c>
    </row>
    <row r="164" spans="1:11" x14ac:dyDescent="0.25">
      <c r="A164" t="s">
        <v>276</v>
      </c>
      <c r="B164" t="s">
        <v>277</v>
      </c>
      <c r="C164">
        <v>19.5</v>
      </c>
      <c r="E164">
        <v>3801140</v>
      </c>
      <c r="F164">
        <v>435648</v>
      </c>
    </row>
    <row r="165" spans="1:11" x14ac:dyDescent="0.25">
      <c r="A165" t="s">
        <v>54</v>
      </c>
      <c r="B165" t="s">
        <v>275</v>
      </c>
      <c r="C165">
        <v>18</v>
      </c>
      <c r="D165">
        <v>45216</v>
      </c>
      <c r="E165">
        <v>3801140</v>
      </c>
      <c r="F165">
        <v>435648</v>
      </c>
      <c r="H165" t="s">
        <v>275</v>
      </c>
    </row>
    <row r="166" spans="1:11" x14ac:dyDescent="0.25">
      <c r="A166" t="s">
        <v>148</v>
      </c>
      <c r="B166" t="s">
        <v>274</v>
      </c>
      <c r="C166">
        <v>29.5</v>
      </c>
      <c r="E166">
        <v>3801162</v>
      </c>
      <c r="F166">
        <v>435633</v>
      </c>
      <c r="H166" t="s">
        <v>274</v>
      </c>
      <c r="I166">
        <v>29.5</v>
      </c>
      <c r="J166">
        <v>1999</v>
      </c>
      <c r="K166">
        <v>1996</v>
      </c>
    </row>
    <row r="167" spans="1:11" x14ac:dyDescent="0.25">
      <c r="A167" t="s">
        <v>130</v>
      </c>
      <c r="B167" t="s">
        <v>273</v>
      </c>
      <c r="C167">
        <v>36</v>
      </c>
      <c r="E167">
        <v>3801162</v>
      </c>
      <c r="F167">
        <v>435633</v>
      </c>
      <c r="H167" t="s">
        <v>273</v>
      </c>
      <c r="I167">
        <v>43.3</v>
      </c>
      <c r="J167">
        <v>1994</v>
      </c>
      <c r="K167">
        <v>1993</v>
      </c>
    </row>
    <row r="168" spans="1:11" x14ac:dyDescent="0.25">
      <c r="A168" t="s">
        <v>9</v>
      </c>
      <c r="B168" t="s">
        <v>272</v>
      </c>
      <c r="C168">
        <v>29.2</v>
      </c>
      <c r="D168">
        <v>45216</v>
      </c>
      <c r="E168">
        <v>3801162</v>
      </c>
      <c r="F168">
        <v>435633</v>
      </c>
      <c r="H168" t="s">
        <v>272</v>
      </c>
      <c r="I168">
        <v>28.2</v>
      </c>
      <c r="J168">
        <v>2000</v>
      </c>
      <c r="K168">
        <v>1997</v>
      </c>
    </row>
    <row r="169" spans="1:11" x14ac:dyDescent="0.25">
      <c r="A169" t="s">
        <v>147</v>
      </c>
      <c r="B169" t="s">
        <v>138</v>
      </c>
      <c r="C169">
        <v>14.2</v>
      </c>
      <c r="E169">
        <v>3801207</v>
      </c>
      <c r="F169">
        <v>435600</v>
      </c>
      <c r="H169" t="s">
        <v>138</v>
      </c>
      <c r="I169">
        <v>14.2</v>
      </c>
      <c r="J169">
        <v>1998</v>
      </c>
      <c r="K169">
        <v>1998</v>
      </c>
    </row>
    <row r="170" spans="1:11" x14ac:dyDescent="0.25">
      <c r="A170" t="s">
        <v>146</v>
      </c>
      <c r="B170" t="s">
        <v>271</v>
      </c>
      <c r="C170">
        <v>26.5</v>
      </c>
      <c r="E170">
        <v>3801163</v>
      </c>
      <c r="F170">
        <v>435638</v>
      </c>
      <c r="H170" t="s">
        <v>271</v>
      </c>
      <c r="I170">
        <v>26.5</v>
      </c>
      <c r="J170">
        <v>2002</v>
      </c>
      <c r="K170">
        <v>2000</v>
      </c>
    </row>
    <row r="171" spans="1:11" x14ac:dyDescent="0.25">
      <c r="A171" t="s">
        <v>14</v>
      </c>
      <c r="B171" t="s">
        <v>270</v>
      </c>
      <c r="C171">
        <v>36.5</v>
      </c>
      <c r="D171">
        <v>45216</v>
      </c>
      <c r="E171">
        <v>3801163</v>
      </c>
      <c r="F171">
        <v>435638</v>
      </c>
      <c r="H171" t="s">
        <v>270</v>
      </c>
      <c r="I171">
        <v>39.6</v>
      </c>
      <c r="J171">
        <v>2000</v>
      </c>
      <c r="K171">
        <v>1999</v>
      </c>
    </row>
    <row r="172" spans="1:11" x14ac:dyDescent="0.25">
      <c r="A172" t="s">
        <v>128</v>
      </c>
      <c r="B172" t="s">
        <v>269</v>
      </c>
      <c r="C172">
        <v>33.5</v>
      </c>
      <c r="E172">
        <v>3801167</v>
      </c>
      <c r="F172">
        <v>435631</v>
      </c>
      <c r="H172" t="s">
        <v>269</v>
      </c>
      <c r="I172">
        <v>33.5</v>
      </c>
      <c r="J172">
        <v>1995</v>
      </c>
      <c r="K172">
        <v>1995</v>
      </c>
    </row>
    <row r="173" spans="1:11" x14ac:dyDescent="0.25">
      <c r="A173" t="s">
        <v>90</v>
      </c>
      <c r="B173" t="s">
        <v>268</v>
      </c>
      <c r="C173">
        <v>56</v>
      </c>
      <c r="D173">
        <v>45216</v>
      </c>
      <c r="E173">
        <v>3801167</v>
      </c>
      <c r="F173">
        <v>435631</v>
      </c>
      <c r="H173" t="s">
        <v>268</v>
      </c>
      <c r="I173">
        <v>65</v>
      </c>
      <c r="J173">
        <v>1993</v>
      </c>
      <c r="K173">
        <v>1993</v>
      </c>
    </row>
    <row r="174" spans="1:11" x14ac:dyDescent="0.25">
      <c r="A174" t="s">
        <v>47</v>
      </c>
      <c r="B174" t="s">
        <v>267</v>
      </c>
      <c r="C174">
        <v>37</v>
      </c>
      <c r="D174">
        <v>45216</v>
      </c>
      <c r="E174">
        <v>3801166</v>
      </c>
      <c r="F174">
        <v>435624</v>
      </c>
      <c r="H174" t="s">
        <v>267</v>
      </c>
      <c r="I174">
        <v>37</v>
      </c>
      <c r="J174">
        <v>1998</v>
      </c>
      <c r="K174">
        <v>1998</v>
      </c>
    </row>
    <row r="175" spans="1:11" x14ac:dyDescent="0.25">
      <c r="A175" t="s">
        <v>266</v>
      </c>
      <c r="B175" t="s">
        <v>137</v>
      </c>
      <c r="C175">
        <v>25.5</v>
      </c>
      <c r="E175">
        <v>3801170</v>
      </c>
      <c r="F175">
        <v>435623</v>
      </c>
      <c r="H175" t="s">
        <v>137</v>
      </c>
      <c r="I175">
        <v>25.5</v>
      </c>
      <c r="J175">
        <v>1993</v>
      </c>
      <c r="K175">
        <v>1992</v>
      </c>
    </row>
    <row r="176" spans="1:11" x14ac:dyDescent="0.25">
      <c r="A176" t="s">
        <v>31</v>
      </c>
      <c r="B176" t="s">
        <v>265</v>
      </c>
      <c r="C176">
        <v>47</v>
      </c>
      <c r="D176">
        <v>45216</v>
      </c>
      <c r="E176">
        <v>3801170</v>
      </c>
      <c r="F176">
        <v>435623</v>
      </c>
      <c r="H176" t="s">
        <v>265</v>
      </c>
    </row>
    <row r="177" spans="1:11" x14ac:dyDescent="0.25">
      <c r="A177" t="s">
        <v>42</v>
      </c>
      <c r="B177" t="s">
        <v>264</v>
      </c>
      <c r="C177">
        <v>40</v>
      </c>
      <c r="D177">
        <v>45216</v>
      </c>
      <c r="E177">
        <v>3801176</v>
      </c>
      <c r="F177">
        <v>435635</v>
      </c>
      <c r="H177" t="s">
        <v>264</v>
      </c>
    </row>
    <row r="178" spans="1:11" x14ac:dyDescent="0.25">
      <c r="A178" t="s">
        <v>25</v>
      </c>
      <c r="B178" t="s">
        <v>263</v>
      </c>
      <c r="C178">
        <v>61</v>
      </c>
      <c r="D178">
        <v>45216</v>
      </c>
      <c r="E178">
        <v>3801175</v>
      </c>
      <c r="F178">
        <v>435614</v>
      </c>
      <c r="H178" t="s">
        <v>263</v>
      </c>
    </row>
    <row r="179" spans="1:11" x14ac:dyDescent="0.25">
      <c r="A179" t="s">
        <v>261</v>
      </c>
      <c r="B179" t="s">
        <v>262</v>
      </c>
      <c r="C179">
        <v>45.5</v>
      </c>
      <c r="E179">
        <v>3801175</v>
      </c>
      <c r="F179">
        <v>435619</v>
      </c>
    </row>
    <row r="180" spans="1:11" x14ac:dyDescent="0.25">
      <c r="A180" t="s">
        <v>126</v>
      </c>
      <c r="B180" t="s">
        <v>246</v>
      </c>
      <c r="C180">
        <v>49.5</v>
      </c>
      <c r="E180">
        <v>3801207</v>
      </c>
      <c r="F180">
        <v>435600</v>
      </c>
    </row>
    <row r="181" spans="1:11" x14ac:dyDescent="0.25">
      <c r="A181" t="s">
        <v>97</v>
      </c>
      <c r="B181" t="s">
        <v>260</v>
      </c>
      <c r="C181">
        <v>30.5</v>
      </c>
      <c r="D181">
        <v>45216</v>
      </c>
      <c r="E181">
        <v>3801175</v>
      </c>
      <c r="F181">
        <v>435619</v>
      </c>
      <c r="H181" t="s">
        <v>260</v>
      </c>
    </row>
    <row r="182" spans="1:11" x14ac:dyDescent="0.25">
      <c r="A182" t="s">
        <v>133</v>
      </c>
      <c r="B182" t="s">
        <v>259</v>
      </c>
      <c r="C182">
        <v>37.299999999999997</v>
      </c>
      <c r="E182">
        <v>3801179</v>
      </c>
      <c r="F182">
        <v>435629</v>
      </c>
      <c r="H182" t="s">
        <v>259</v>
      </c>
      <c r="J182">
        <v>2006</v>
      </c>
      <c r="K182">
        <v>2003</v>
      </c>
    </row>
    <row r="183" spans="1:11" x14ac:dyDescent="0.25">
      <c r="A183" t="s">
        <v>36</v>
      </c>
      <c r="B183" t="s">
        <v>258</v>
      </c>
      <c r="C183">
        <v>32</v>
      </c>
      <c r="D183">
        <v>45216</v>
      </c>
      <c r="E183">
        <v>3801179</v>
      </c>
      <c r="F183">
        <v>435629</v>
      </c>
      <c r="H183" t="s">
        <v>258</v>
      </c>
      <c r="I183">
        <v>32</v>
      </c>
      <c r="J183">
        <v>2004</v>
      </c>
      <c r="K183">
        <v>2002</v>
      </c>
    </row>
    <row r="184" spans="1:11" x14ac:dyDescent="0.25">
      <c r="A184" t="s">
        <v>257</v>
      </c>
      <c r="B184" t="s">
        <v>136</v>
      </c>
      <c r="C184">
        <v>53</v>
      </c>
      <c r="E184">
        <v>3801177</v>
      </c>
      <c r="F184">
        <v>435614</v>
      </c>
      <c r="H184" t="s">
        <v>136</v>
      </c>
      <c r="I184">
        <v>53</v>
      </c>
      <c r="J184">
        <v>1997</v>
      </c>
      <c r="K184">
        <v>1995</v>
      </c>
    </row>
    <row r="185" spans="1:11" x14ac:dyDescent="0.25">
      <c r="A185" t="s">
        <v>15</v>
      </c>
      <c r="B185" t="s">
        <v>256</v>
      </c>
      <c r="C185">
        <v>28</v>
      </c>
      <c r="D185">
        <v>45216</v>
      </c>
      <c r="E185">
        <v>3801177</v>
      </c>
      <c r="F185">
        <v>435614</v>
      </c>
      <c r="H185" t="s">
        <v>256</v>
      </c>
    </row>
    <row r="186" spans="1:11" x14ac:dyDescent="0.25">
      <c r="A186" t="s">
        <v>69</v>
      </c>
      <c r="B186" t="s">
        <v>255</v>
      </c>
      <c r="C186">
        <v>30.5</v>
      </c>
      <c r="D186">
        <v>45216</v>
      </c>
      <c r="E186">
        <v>3801184</v>
      </c>
      <c r="F186">
        <v>435611</v>
      </c>
      <c r="H186" t="s">
        <v>255</v>
      </c>
      <c r="I186">
        <v>30.5</v>
      </c>
      <c r="J186">
        <v>2001</v>
      </c>
      <c r="K186">
        <v>1999</v>
      </c>
    </row>
    <row r="187" spans="1:11" x14ac:dyDescent="0.25">
      <c r="A187" t="s">
        <v>145</v>
      </c>
      <c r="B187" t="s">
        <v>135</v>
      </c>
      <c r="C187">
        <v>44.1</v>
      </c>
      <c r="E187">
        <v>3801184</v>
      </c>
      <c r="F187">
        <v>435611</v>
      </c>
      <c r="H187" t="s">
        <v>135</v>
      </c>
      <c r="I187">
        <v>30.5</v>
      </c>
      <c r="J187">
        <v>1993</v>
      </c>
      <c r="K187">
        <v>1993</v>
      </c>
    </row>
    <row r="188" spans="1:11" x14ac:dyDescent="0.25">
      <c r="A188" t="s">
        <v>129</v>
      </c>
      <c r="B188" t="s">
        <v>254</v>
      </c>
      <c r="C188">
        <v>28</v>
      </c>
      <c r="E188">
        <v>3801190</v>
      </c>
      <c r="F188">
        <v>435609</v>
      </c>
      <c r="H188" t="s">
        <v>254</v>
      </c>
      <c r="I188">
        <v>28</v>
      </c>
      <c r="J188">
        <v>2003</v>
      </c>
      <c r="K188">
        <v>2003</v>
      </c>
    </row>
    <row r="189" spans="1:11" x14ac:dyDescent="0.25">
      <c r="A189" t="s">
        <v>71</v>
      </c>
      <c r="B189" t="s">
        <v>253</v>
      </c>
      <c r="C189">
        <v>44.2</v>
      </c>
      <c r="D189">
        <v>45216</v>
      </c>
      <c r="E189">
        <v>3801190</v>
      </c>
      <c r="F189">
        <v>435609</v>
      </c>
      <c r="H189" t="s">
        <v>253</v>
      </c>
      <c r="I189">
        <v>44.2</v>
      </c>
      <c r="J189">
        <v>2005</v>
      </c>
      <c r="K189">
        <v>2003</v>
      </c>
    </row>
    <row r="190" spans="1:11" x14ac:dyDescent="0.25">
      <c r="A190" t="s">
        <v>251</v>
      </c>
      <c r="B190" t="s">
        <v>252</v>
      </c>
      <c r="C190">
        <v>20.5</v>
      </c>
      <c r="E190">
        <v>3801189</v>
      </c>
      <c r="F190">
        <v>435609</v>
      </c>
    </row>
    <row r="191" spans="1:11" x14ac:dyDescent="0.25">
      <c r="A191" t="s">
        <v>32</v>
      </c>
      <c r="B191" t="s">
        <v>183</v>
      </c>
      <c r="C191">
        <v>53</v>
      </c>
      <c r="D191">
        <v>45216</v>
      </c>
      <c r="E191">
        <v>3801207</v>
      </c>
      <c r="F191">
        <v>435600</v>
      </c>
      <c r="H191" t="s">
        <v>183</v>
      </c>
      <c r="I191">
        <v>53</v>
      </c>
      <c r="J191">
        <v>2005</v>
      </c>
      <c r="K191">
        <v>2003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CF35-F86C-4A56-8133-27B00E76BF34}">
  <dimension ref="A1:X191"/>
  <sheetViews>
    <sheetView topLeftCell="A37" zoomScale="52" zoomScaleNormal="52" workbookViewId="0">
      <selection activeCell="O1" sqref="O1:X1048576"/>
    </sheetView>
  </sheetViews>
  <sheetFormatPr defaultRowHeight="15" x14ac:dyDescent="0.25"/>
  <cols>
    <col min="1" max="1" width="18.28515625" bestFit="1" customWidth="1"/>
    <col min="2" max="3" width="10.7109375" bestFit="1" customWidth="1"/>
    <col min="4" max="4" width="27.7109375" customWidth="1"/>
    <col min="5" max="5" width="10.7109375" bestFit="1" customWidth="1"/>
    <col min="6" max="6" width="19.28515625" bestFit="1" customWidth="1"/>
    <col min="7" max="8" width="19.85546875" bestFit="1" customWidth="1"/>
    <col min="9" max="10" width="19.85546875" customWidth="1"/>
    <col min="11" max="11" width="17.7109375" customWidth="1"/>
    <col min="15" max="15" width="10.5703125" customWidth="1"/>
  </cols>
  <sheetData>
    <row r="1" spans="1:24" x14ac:dyDescent="0.25">
      <c r="A1" t="s">
        <v>434</v>
      </c>
      <c r="B1" t="s">
        <v>98</v>
      </c>
      <c r="C1" t="s">
        <v>433</v>
      </c>
      <c r="D1" t="s">
        <v>423</v>
      </c>
      <c r="E1" t="s">
        <v>424</v>
      </c>
      <c r="F1" t="s">
        <v>181</v>
      </c>
      <c r="G1" t="s">
        <v>435</v>
      </c>
      <c r="H1" t="s">
        <v>436</v>
      </c>
      <c r="I1" t="s">
        <v>437</v>
      </c>
      <c r="J1" t="s">
        <v>432</v>
      </c>
      <c r="K1" t="s">
        <v>438</v>
      </c>
      <c r="O1" t="s">
        <v>437</v>
      </c>
      <c r="P1" t="s">
        <v>176</v>
      </c>
      <c r="S1" t="s">
        <v>443</v>
      </c>
      <c r="U1" t="s">
        <v>177</v>
      </c>
      <c r="X1" t="s">
        <v>443</v>
      </c>
    </row>
    <row r="2" spans="1:24" x14ac:dyDescent="0.25">
      <c r="A2" t="s">
        <v>32</v>
      </c>
      <c r="B2" t="s">
        <v>183</v>
      </c>
      <c r="C2">
        <v>53</v>
      </c>
      <c r="D2">
        <v>3801207</v>
      </c>
      <c r="E2">
        <v>435600</v>
      </c>
      <c r="G2" t="s">
        <v>183</v>
      </c>
      <c r="H2">
        <v>2005</v>
      </c>
      <c r="I2">
        <v>2003</v>
      </c>
      <c r="O2">
        <v>1980</v>
      </c>
      <c r="P2">
        <f t="shared" ref="P2:P45" si="0">COUNTIF(I:I,O2)</f>
        <v>0</v>
      </c>
      <c r="Q2">
        <f>P2*O2</f>
        <v>0</v>
      </c>
      <c r="S2">
        <f>SUM(P2:P45)</f>
        <v>121</v>
      </c>
      <c r="U2">
        <v>1975</v>
      </c>
      <c r="V2">
        <f>COUNTIF(K:K,U2)</f>
        <v>0</v>
      </c>
      <c r="X2">
        <f>SUM(V2:V47)</f>
        <v>15</v>
      </c>
    </row>
    <row r="3" spans="1:24" x14ac:dyDescent="0.25">
      <c r="A3" t="s">
        <v>251</v>
      </c>
      <c r="B3" t="s">
        <v>252</v>
      </c>
      <c r="C3">
        <v>20.5</v>
      </c>
      <c r="D3">
        <v>3801189</v>
      </c>
      <c r="E3">
        <v>435609</v>
      </c>
      <c r="O3">
        <f>O2+1</f>
        <v>1981</v>
      </c>
      <c r="P3">
        <f t="shared" si="0"/>
        <v>0</v>
      </c>
      <c r="Q3">
        <f t="shared" ref="Q3:Q45" si="1">P3*O3</f>
        <v>0</v>
      </c>
      <c r="U3">
        <f>U2+1</f>
        <v>1976</v>
      </c>
      <c r="V3">
        <f t="shared" ref="V3:V47" si="2">COUNTIF(K:K,U3)</f>
        <v>0</v>
      </c>
    </row>
    <row r="4" spans="1:24" x14ac:dyDescent="0.25">
      <c r="A4" t="s">
        <v>71</v>
      </c>
      <c r="B4" t="s">
        <v>253</v>
      </c>
      <c r="C4">
        <v>44.2</v>
      </c>
      <c r="D4">
        <v>3801190</v>
      </c>
      <c r="E4">
        <v>435609</v>
      </c>
      <c r="G4" t="s">
        <v>253</v>
      </c>
      <c r="H4">
        <v>2005</v>
      </c>
      <c r="I4">
        <v>2003</v>
      </c>
      <c r="O4">
        <f t="shared" ref="O4:O45" si="3">O3+1</f>
        <v>1982</v>
      </c>
      <c r="P4">
        <f t="shared" si="0"/>
        <v>0</v>
      </c>
      <c r="Q4">
        <f t="shared" si="1"/>
        <v>0</v>
      </c>
      <c r="U4">
        <f t="shared" ref="U4:U47" si="4">U3+1</f>
        <v>1977</v>
      </c>
      <c r="V4">
        <f t="shared" si="2"/>
        <v>1</v>
      </c>
    </row>
    <row r="5" spans="1:24" x14ac:dyDescent="0.25">
      <c r="A5" t="s">
        <v>129</v>
      </c>
      <c r="B5" t="s">
        <v>254</v>
      </c>
      <c r="C5">
        <v>28</v>
      </c>
      <c r="D5">
        <v>3801190</v>
      </c>
      <c r="E5">
        <v>435609</v>
      </c>
      <c r="G5" t="s">
        <v>254</v>
      </c>
      <c r="H5">
        <v>2003</v>
      </c>
      <c r="I5">
        <v>2003</v>
      </c>
      <c r="O5">
        <f t="shared" si="3"/>
        <v>1983</v>
      </c>
      <c r="P5">
        <f t="shared" si="0"/>
        <v>0</v>
      </c>
      <c r="Q5">
        <f t="shared" si="1"/>
        <v>0</v>
      </c>
      <c r="U5">
        <f t="shared" si="4"/>
        <v>1978</v>
      </c>
      <c r="V5">
        <f t="shared" si="2"/>
        <v>0</v>
      </c>
    </row>
    <row r="6" spans="1:24" x14ac:dyDescent="0.25">
      <c r="A6" t="s">
        <v>145</v>
      </c>
      <c r="B6" t="s">
        <v>135</v>
      </c>
      <c r="C6">
        <v>44.1</v>
      </c>
      <c r="D6">
        <v>3801184</v>
      </c>
      <c r="E6">
        <v>435611</v>
      </c>
      <c r="G6" t="s">
        <v>135</v>
      </c>
      <c r="H6">
        <v>1993</v>
      </c>
      <c r="I6">
        <v>1993</v>
      </c>
      <c r="O6">
        <f t="shared" si="3"/>
        <v>1984</v>
      </c>
      <c r="P6">
        <f t="shared" si="0"/>
        <v>0</v>
      </c>
      <c r="Q6">
        <f t="shared" si="1"/>
        <v>0</v>
      </c>
      <c r="U6">
        <f t="shared" si="4"/>
        <v>1979</v>
      </c>
      <c r="V6">
        <f t="shared" si="2"/>
        <v>0</v>
      </c>
    </row>
    <row r="7" spans="1:24" x14ac:dyDescent="0.25">
      <c r="A7" t="s">
        <v>69</v>
      </c>
      <c r="B7" t="s">
        <v>255</v>
      </c>
      <c r="C7">
        <v>30.5</v>
      </c>
      <c r="D7">
        <v>3801184</v>
      </c>
      <c r="E7">
        <v>435611</v>
      </c>
      <c r="G7" t="s">
        <v>255</v>
      </c>
      <c r="H7">
        <v>2001</v>
      </c>
      <c r="I7">
        <v>1999</v>
      </c>
      <c r="O7">
        <f t="shared" si="3"/>
        <v>1985</v>
      </c>
      <c r="P7">
        <f t="shared" si="0"/>
        <v>0</v>
      </c>
      <c r="Q7">
        <f t="shared" si="1"/>
        <v>0</v>
      </c>
      <c r="U7">
        <f t="shared" si="4"/>
        <v>1980</v>
      </c>
      <c r="V7">
        <f t="shared" si="2"/>
        <v>0</v>
      </c>
    </row>
    <row r="8" spans="1:24" x14ac:dyDescent="0.25">
      <c r="A8" t="s">
        <v>15</v>
      </c>
      <c r="B8" t="s">
        <v>256</v>
      </c>
      <c r="C8">
        <v>28</v>
      </c>
      <c r="D8">
        <v>3801177</v>
      </c>
      <c r="E8">
        <v>435614</v>
      </c>
      <c r="G8" t="s">
        <v>256</v>
      </c>
      <c r="O8">
        <f t="shared" si="3"/>
        <v>1986</v>
      </c>
      <c r="P8">
        <f t="shared" si="0"/>
        <v>0</v>
      </c>
      <c r="Q8">
        <f t="shared" si="1"/>
        <v>0</v>
      </c>
      <c r="U8">
        <f t="shared" si="4"/>
        <v>1981</v>
      </c>
      <c r="V8">
        <f t="shared" si="2"/>
        <v>0</v>
      </c>
    </row>
    <row r="9" spans="1:24" x14ac:dyDescent="0.25">
      <c r="A9" t="s">
        <v>257</v>
      </c>
      <c r="B9" t="s">
        <v>136</v>
      </c>
      <c r="C9">
        <v>53</v>
      </c>
      <c r="D9">
        <v>3801177</v>
      </c>
      <c r="E9">
        <v>435614</v>
      </c>
      <c r="G9" t="s">
        <v>136</v>
      </c>
      <c r="H9">
        <v>1997</v>
      </c>
      <c r="I9">
        <v>1995</v>
      </c>
      <c r="O9">
        <f t="shared" si="3"/>
        <v>1987</v>
      </c>
      <c r="P9">
        <f t="shared" si="0"/>
        <v>1</v>
      </c>
      <c r="Q9">
        <f t="shared" si="1"/>
        <v>1987</v>
      </c>
      <c r="U9">
        <f t="shared" si="4"/>
        <v>1982</v>
      </c>
      <c r="V9">
        <f t="shared" si="2"/>
        <v>0</v>
      </c>
    </row>
    <row r="10" spans="1:24" x14ac:dyDescent="0.25">
      <c r="A10" t="s">
        <v>36</v>
      </c>
      <c r="B10" t="s">
        <v>258</v>
      </c>
      <c r="C10">
        <v>32</v>
      </c>
      <c r="D10">
        <v>3801179</v>
      </c>
      <c r="E10">
        <v>435629</v>
      </c>
      <c r="G10" t="s">
        <v>258</v>
      </c>
      <c r="H10">
        <v>2004</v>
      </c>
      <c r="I10">
        <v>2002</v>
      </c>
      <c r="O10">
        <f t="shared" si="3"/>
        <v>1988</v>
      </c>
      <c r="P10">
        <f t="shared" si="0"/>
        <v>1</v>
      </c>
      <c r="Q10">
        <f t="shared" si="1"/>
        <v>1988</v>
      </c>
      <c r="U10">
        <f t="shared" si="4"/>
        <v>1983</v>
      </c>
      <c r="V10">
        <f t="shared" si="2"/>
        <v>0</v>
      </c>
    </row>
    <row r="11" spans="1:24" x14ac:dyDescent="0.25">
      <c r="A11" t="s">
        <v>133</v>
      </c>
      <c r="B11" t="s">
        <v>259</v>
      </c>
      <c r="C11">
        <v>37.299999999999997</v>
      </c>
      <c r="D11">
        <v>3801179</v>
      </c>
      <c r="E11">
        <v>435629</v>
      </c>
      <c r="G11" t="s">
        <v>259</v>
      </c>
      <c r="H11">
        <v>2006</v>
      </c>
      <c r="I11">
        <v>2003</v>
      </c>
      <c r="O11">
        <f t="shared" si="3"/>
        <v>1989</v>
      </c>
      <c r="P11">
        <f t="shared" si="0"/>
        <v>1</v>
      </c>
      <c r="Q11">
        <f t="shared" si="1"/>
        <v>1989</v>
      </c>
      <c r="U11">
        <f t="shared" si="4"/>
        <v>1984</v>
      </c>
      <c r="V11">
        <f t="shared" si="2"/>
        <v>0</v>
      </c>
    </row>
    <row r="12" spans="1:24" x14ac:dyDescent="0.25">
      <c r="A12" t="s">
        <v>97</v>
      </c>
      <c r="B12" t="s">
        <v>260</v>
      </c>
      <c r="C12">
        <v>30.5</v>
      </c>
      <c r="D12">
        <v>3801175</v>
      </c>
      <c r="E12">
        <v>435619</v>
      </c>
      <c r="G12" t="s">
        <v>260</v>
      </c>
      <c r="O12">
        <f t="shared" si="3"/>
        <v>1990</v>
      </c>
      <c r="P12">
        <f t="shared" si="0"/>
        <v>0</v>
      </c>
      <c r="Q12">
        <f t="shared" si="1"/>
        <v>0</v>
      </c>
      <c r="U12">
        <f t="shared" si="4"/>
        <v>1985</v>
      </c>
      <c r="V12">
        <f t="shared" si="2"/>
        <v>0</v>
      </c>
    </row>
    <row r="13" spans="1:24" x14ac:dyDescent="0.25">
      <c r="A13" t="s">
        <v>126</v>
      </c>
      <c r="B13" t="s">
        <v>246</v>
      </c>
      <c r="C13">
        <v>49.5</v>
      </c>
      <c r="D13">
        <v>3801207</v>
      </c>
      <c r="E13">
        <v>435600</v>
      </c>
      <c r="O13">
        <f t="shared" si="3"/>
        <v>1991</v>
      </c>
      <c r="P13">
        <f t="shared" si="0"/>
        <v>2</v>
      </c>
      <c r="Q13">
        <f t="shared" si="1"/>
        <v>3982</v>
      </c>
      <c r="U13">
        <f t="shared" si="4"/>
        <v>1986</v>
      </c>
      <c r="V13">
        <f t="shared" si="2"/>
        <v>0</v>
      </c>
    </row>
    <row r="14" spans="1:24" x14ac:dyDescent="0.25">
      <c r="A14" t="s">
        <v>261</v>
      </c>
      <c r="B14" t="s">
        <v>262</v>
      </c>
      <c r="C14">
        <v>45.5</v>
      </c>
      <c r="D14">
        <v>3801175</v>
      </c>
      <c r="E14">
        <v>435619</v>
      </c>
      <c r="F14" t="s">
        <v>446</v>
      </c>
      <c r="K14">
        <v>1992</v>
      </c>
      <c r="O14">
        <f t="shared" si="3"/>
        <v>1992</v>
      </c>
      <c r="P14">
        <f t="shared" si="0"/>
        <v>1</v>
      </c>
      <c r="Q14">
        <f t="shared" si="1"/>
        <v>1992</v>
      </c>
      <c r="U14">
        <f t="shared" si="4"/>
        <v>1987</v>
      </c>
      <c r="V14">
        <f t="shared" si="2"/>
        <v>0</v>
      </c>
    </row>
    <row r="15" spans="1:24" x14ac:dyDescent="0.25">
      <c r="A15" t="s">
        <v>25</v>
      </c>
      <c r="B15" t="s">
        <v>263</v>
      </c>
      <c r="C15">
        <v>61</v>
      </c>
      <c r="D15">
        <v>3801175</v>
      </c>
      <c r="E15">
        <v>435614</v>
      </c>
      <c r="G15" t="s">
        <v>263</v>
      </c>
      <c r="O15">
        <f t="shared" si="3"/>
        <v>1993</v>
      </c>
      <c r="P15">
        <f t="shared" si="0"/>
        <v>8</v>
      </c>
      <c r="Q15">
        <f t="shared" si="1"/>
        <v>15944</v>
      </c>
      <c r="U15">
        <f t="shared" si="4"/>
        <v>1988</v>
      </c>
      <c r="V15">
        <f t="shared" si="2"/>
        <v>0</v>
      </c>
    </row>
    <row r="16" spans="1:24" x14ac:dyDescent="0.25">
      <c r="A16" t="s">
        <v>42</v>
      </c>
      <c r="B16" t="s">
        <v>264</v>
      </c>
      <c r="C16">
        <v>40</v>
      </c>
      <c r="D16">
        <v>3801176</v>
      </c>
      <c r="E16">
        <v>435635</v>
      </c>
      <c r="G16" t="s">
        <v>264</v>
      </c>
      <c r="O16">
        <f t="shared" si="3"/>
        <v>1994</v>
      </c>
      <c r="P16">
        <f t="shared" si="0"/>
        <v>6</v>
      </c>
      <c r="Q16">
        <f t="shared" si="1"/>
        <v>11964</v>
      </c>
      <c r="U16">
        <f t="shared" si="4"/>
        <v>1989</v>
      </c>
      <c r="V16">
        <f t="shared" si="2"/>
        <v>0</v>
      </c>
    </row>
    <row r="17" spans="1:22" x14ac:dyDescent="0.25">
      <c r="A17" t="s">
        <v>31</v>
      </c>
      <c r="B17" t="s">
        <v>265</v>
      </c>
      <c r="C17">
        <v>47</v>
      </c>
      <c r="D17">
        <v>3801170</v>
      </c>
      <c r="E17">
        <v>435623</v>
      </c>
      <c r="G17" t="s">
        <v>265</v>
      </c>
      <c r="O17">
        <f t="shared" si="3"/>
        <v>1995</v>
      </c>
      <c r="P17">
        <f t="shared" si="0"/>
        <v>6</v>
      </c>
      <c r="Q17">
        <f t="shared" si="1"/>
        <v>11970</v>
      </c>
      <c r="U17">
        <f t="shared" si="4"/>
        <v>1990</v>
      </c>
      <c r="V17">
        <f t="shared" si="2"/>
        <v>0</v>
      </c>
    </row>
    <row r="18" spans="1:22" x14ac:dyDescent="0.25">
      <c r="A18" t="s">
        <v>266</v>
      </c>
      <c r="B18" t="s">
        <v>137</v>
      </c>
      <c r="C18">
        <v>25.5</v>
      </c>
      <c r="D18">
        <v>3801170</v>
      </c>
      <c r="E18">
        <v>435623</v>
      </c>
      <c r="G18" t="s">
        <v>137</v>
      </c>
      <c r="H18">
        <v>1993</v>
      </c>
      <c r="I18">
        <v>1992</v>
      </c>
      <c r="O18">
        <f t="shared" si="3"/>
        <v>1996</v>
      </c>
      <c r="P18">
        <f t="shared" si="0"/>
        <v>2</v>
      </c>
      <c r="Q18">
        <f t="shared" si="1"/>
        <v>3992</v>
      </c>
      <c r="U18">
        <f t="shared" si="4"/>
        <v>1991</v>
      </c>
      <c r="V18">
        <f t="shared" si="2"/>
        <v>0</v>
      </c>
    </row>
    <row r="19" spans="1:22" x14ac:dyDescent="0.25">
      <c r="A19" t="s">
        <v>47</v>
      </c>
      <c r="B19" t="s">
        <v>267</v>
      </c>
      <c r="C19">
        <v>37</v>
      </c>
      <c r="D19">
        <v>3801166</v>
      </c>
      <c r="E19">
        <v>435624</v>
      </c>
      <c r="G19" t="s">
        <v>267</v>
      </c>
      <c r="H19">
        <v>1998</v>
      </c>
      <c r="I19">
        <v>1998</v>
      </c>
      <c r="O19">
        <f t="shared" si="3"/>
        <v>1997</v>
      </c>
      <c r="P19">
        <f t="shared" si="0"/>
        <v>13</v>
      </c>
      <c r="Q19">
        <f t="shared" si="1"/>
        <v>25961</v>
      </c>
      <c r="U19">
        <f t="shared" si="4"/>
        <v>1992</v>
      </c>
      <c r="V19">
        <f t="shared" si="2"/>
        <v>2</v>
      </c>
    </row>
    <row r="20" spans="1:22" x14ac:dyDescent="0.25">
      <c r="A20" t="s">
        <v>90</v>
      </c>
      <c r="B20" t="s">
        <v>268</v>
      </c>
      <c r="C20">
        <v>56</v>
      </c>
      <c r="D20">
        <v>3801167</v>
      </c>
      <c r="E20">
        <v>435631</v>
      </c>
      <c r="G20" t="s">
        <v>268</v>
      </c>
      <c r="H20">
        <v>1993</v>
      </c>
      <c r="I20">
        <v>1993</v>
      </c>
      <c r="O20">
        <f t="shared" si="3"/>
        <v>1998</v>
      </c>
      <c r="P20">
        <f t="shared" si="0"/>
        <v>13</v>
      </c>
      <c r="Q20">
        <f t="shared" si="1"/>
        <v>25974</v>
      </c>
      <c r="U20">
        <f t="shared" si="4"/>
        <v>1993</v>
      </c>
      <c r="V20">
        <f t="shared" si="2"/>
        <v>1</v>
      </c>
    </row>
    <row r="21" spans="1:22" x14ac:dyDescent="0.25">
      <c r="A21" t="s">
        <v>128</v>
      </c>
      <c r="B21" t="s">
        <v>269</v>
      </c>
      <c r="C21">
        <v>33.5</v>
      </c>
      <c r="D21">
        <v>3801167</v>
      </c>
      <c r="E21">
        <v>435631</v>
      </c>
      <c r="G21" t="s">
        <v>269</v>
      </c>
      <c r="H21">
        <v>1995</v>
      </c>
      <c r="I21">
        <v>1995</v>
      </c>
      <c r="O21">
        <f t="shared" si="3"/>
        <v>1999</v>
      </c>
      <c r="P21">
        <f t="shared" si="0"/>
        <v>10</v>
      </c>
      <c r="Q21">
        <f t="shared" si="1"/>
        <v>19990</v>
      </c>
      <c r="U21">
        <f t="shared" si="4"/>
        <v>1994</v>
      </c>
      <c r="V21">
        <f t="shared" si="2"/>
        <v>0</v>
      </c>
    </row>
    <row r="22" spans="1:22" x14ac:dyDescent="0.25">
      <c r="A22" t="s">
        <v>14</v>
      </c>
      <c r="B22" t="s">
        <v>270</v>
      </c>
      <c r="C22">
        <v>36.5</v>
      </c>
      <c r="D22">
        <v>3801163</v>
      </c>
      <c r="E22">
        <v>435638</v>
      </c>
      <c r="G22" t="s">
        <v>270</v>
      </c>
      <c r="H22">
        <v>2000</v>
      </c>
      <c r="I22">
        <v>1999</v>
      </c>
      <c r="O22">
        <f t="shared" si="3"/>
        <v>2000</v>
      </c>
      <c r="P22">
        <f t="shared" si="0"/>
        <v>6</v>
      </c>
      <c r="Q22">
        <f t="shared" si="1"/>
        <v>12000</v>
      </c>
      <c r="U22">
        <f t="shared" si="4"/>
        <v>1995</v>
      </c>
      <c r="V22">
        <f t="shared" si="2"/>
        <v>0</v>
      </c>
    </row>
    <row r="23" spans="1:22" x14ac:dyDescent="0.25">
      <c r="A23" t="s">
        <v>146</v>
      </c>
      <c r="B23" t="s">
        <v>271</v>
      </c>
      <c r="C23">
        <v>26.5</v>
      </c>
      <c r="D23">
        <v>3801163</v>
      </c>
      <c r="E23">
        <v>435638</v>
      </c>
      <c r="G23" t="s">
        <v>271</v>
      </c>
      <c r="H23">
        <v>2002</v>
      </c>
      <c r="I23">
        <v>2000</v>
      </c>
      <c r="O23">
        <f t="shared" si="3"/>
        <v>2001</v>
      </c>
      <c r="P23">
        <f t="shared" si="0"/>
        <v>9</v>
      </c>
      <c r="Q23">
        <f t="shared" si="1"/>
        <v>18009</v>
      </c>
      <c r="U23">
        <f t="shared" si="4"/>
        <v>1996</v>
      </c>
      <c r="V23">
        <f t="shared" si="2"/>
        <v>0</v>
      </c>
    </row>
    <row r="24" spans="1:22" x14ac:dyDescent="0.25">
      <c r="A24" t="s">
        <v>147</v>
      </c>
      <c r="B24" t="s">
        <v>138</v>
      </c>
      <c r="C24">
        <v>14.2</v>
      </c>
      <c r="D24">
        <v>3801207</v>
      </c>
      <c r="E24">
        <v>435600</v>
      </c>
      <c r="G24" t="s">
        <v>138</v>
      </c>
      <c r="H24">
        <v>1998</v>
      </c>
      <c r="I24">
        <v>1998</v>
      </c>
      <c r="O24">
        <f t="shared" si="3"/>
        <v>2002</v>
      </c>
      <c r="P24">
        <f t="shared" si="0"/>
        <v>7</v>
      </c>
      <c r="Q24">
        <f t="shared" si="1"/>
        <v>14014</v>
      </c>
      <c r="U24">
        <f t="shared" si="4"/>
        <v>1997</v>
      </c>
      <c r="V24">
        <f t="shared" si="2"/>
        <v>0</v>
      </c>
    </row>
    <row r="25" spans="1:22" x14ac:dyDescent="0.25">
      <c r="A25" t="s">
        <v>9</v>
      </c>
      <c r="B25" t="s">
        <v>272</v>
      </c>
      <c r="C25">
        <v>29.2</v>
      </c>
      <c r="D25">
        <v>3801162</v>
      </c>
      <c r="E25">
        <v>435633</v>
      </c>
      <c r="G25" t="s">
        <v>272</v>
      </c>
      <c r="H25">
        <v>2000</v>
      </c>
      <c r="I25">
        <v>1997</v>
      </c>
      <c r="O25">
        <f t="shared" si="3"/>
        <v>2003</v>
      </c>
      <c r="P25">
        <f t="shared" si="0"/>
        <v>7</v>
      </c>
      <c r="Q25">
        <f t="shared" si="1"/>
        <v>14021</v>
      </c>
      <c r="U25">
        <f t="shared" si="4"/>
        <v>1998</v>
      </c>
      <c r="V25">
        <f t="shared" si="2"/>
        <v>0</v>
      </c>
    </row>
    <row r="26" spans="1:22" x14ac:dyDescent="0.25">
      <c r="A26" t="s">
        <v>130</v>
      </c>
      <c r="B26" t="s">
        <v>273</v>
      </c>
      <c r="C26">
        <v>36</v>
      </c>
      <c r="D26">
        <v>3801162</v>
      </c>
      <c r="E26">
        <v>435633</v>
      </c>
      <c r="G26" t="s">
        <v>273</v>
      </c>
      <c r="H26">
        <v>1994</v>
      </c>
      <c r="I26">
        <v>1993</v>
      </c>
      <c r="O26">
        <f t="shared" si="3"/>
        <v>2004</v>
      </c>
      <c r="P26">
        <f t="shared" si="0"/>
        <v>1</v>
      </c>
      <c r="Q26">
        <f t="shared" si="1"/>
        <v>2004</v>
      </c>
      <c r="U26">
        <f t="shared" si="4"/>
        <v>1999</v>
      </c>
      <c r="V26">
        <f t="shared" si="2"/>
        <v>2</v>
      </c>
    </row>
    <row r="27" spans="1:22" x14ac:dyDescent="0.25">
      <c r="A27" t="s">
        <v>148</v>
      </c>
      <c r="B27" t="s">
        <v>274</v>
      </c>
      <c r="C27">
        <v>29.5</v>
      </c>
      <c r="D27">
        <v>3801162</v>
      </c>
      <c r="E27">
        <v>435633</v>
      </c>
      <c r="G27" t="s">
        <v>274</v>
      </c>
      <c r="H27">
        <v>1999</v>
      </c>
      <c r="I27">
        <v>1996</v>
      </c>
      <c r="O27">
        <f t="shared" si="3"/>
        <v>2005</v>
      </c>
      <c r="P27">
        <f t="shared" si="0"/>
        <v>4</v>
      </c>
      <c r="Q27">
        <f t="shared" si="1"/>
        <v>8020</v>
      </c>
      <c r="U27">
        <f t="shared" si="4"/>
        <v>2000</v>
      </c>
      <c r="V27">
        <f t="shared" si="2"/>
        <v>1</v>
      </c>
    </row>
    <row r="28" spans="1:22" x14ac:dyDescent="0.25">
      <c r="A28" t="s">
        <v>54</v>
      </c>
      <c r="B28" t="s">
        <v>275</v>
      </c>
      <c r="C28">
        <v>18</v>
      </c>
      <c r="D28">
        <v>3801140</v>
      </c>
      <c r="E28">
        <v>435648</v>
      </c>
      <c r="G28" t="s">
        <v>275</v>
      </c>
      <c r="H28">
        <v>2003</v>
      </c>
      <c r="I28">
        <v>2001</v>
      </c>
      <c r="O28">
        <f t="shared" si="3"/>
        <v>2006</v>
      </c>
      <c r="P28">
        <f t="shared" si="0"/>
        <v>5</v>
      </c>
      <c r="Q28">
        <f t="shared" si="1"/>
        <v>10030</v>
      </c>
      <c r="U28">
        <f t="shared" si="4"/>
        <v>2001</v>
      </c>
      <c r="V28">
        <f t="shared" si="2"/>
        <v>1</v>
      </c>
    </row>
    <row r="29" spans="1:22" x14ac:dyDescent="0.25">
      <c r="A29" t="s">
        <v>276</v>
      </c>
      <c r="B29" t="s">
        <v>277</v>
      </c>
      <c r="C29">
        <v>19.5</v>
      </c>
      <c r="D29">
        <v>3801140</v>
      </c>
      <c r="E29">
        <v>435648</v>
      </c>
      <c r="O29">
        <f t="shared" si="3"/>
        <v>2007</v>
      </c>
      <c r="P29">
        <f t="shared" si="0"/>
        <v>5</v>
      </c>
      <c r="Q29">
        <f t="shared" si="1"/>
        <v>10035</v>
      </c>
      <c r="U29">
        <f t="shared" si="4"/>
        <v>2002</v>
      </c>
      <c r="V29">
        <f t="shared" si="2"/>
        <v>2</v>
      </c>
    </row>
    <row r="30" spans="1:22" x14ac:dyDescent="0.25">
      <c r="A30" t="s">
        <v>50</v>
      </c>
      <c r="B30" t="s">
        <v>278</v>
      </c>
      <c r="C30">
        <v>17</v>
      </c>
      <c r="D30">
        <v>3801144</v>
      </c>
      <c r="E30">
        <v>435655</v>
      </c>
      <c r="G30" t="s">
        <v>278</v>
      </c>
      <c r="H30">
        <v>1999</v>
      </c>
      <c r="I30">
        <v>1998</v>
      </c>
      <c r="O30">
        <f t="shared" si="3"/>
        <v>2008</v>
      </c>
      <c r="P30">
        <f t="shared" si="0"/>
        <v>2</v>
      </c>
      <c r="Q30">
        <f t="shared" si="1"/>
        <v>4016</v>
      </c>
      <c r="U30">
        <f t="shared" si="4"/>
        <v>2003</v>
      </c>
      <c r="V30">
        <f t="shared" si="2"/>
        <v>0</v>
      </c>
    </row>
    <row r="31" spans="1:22" x14ac:dyDescent="0.25">
      <c r="A31" t="s">
        <v>59</v>
      </c>
      <c r="B31" t="s">
        <v>279</v>
      </c>
      <c r="C31">
        <v>15.5</v>
      </c>
      <c r="D31">
        <v>3801142</v>
      </c>
      <c r="E31">
        <v>435660</v>
      </c>
      <c r="G31" t="s">
        <v>279</v>
      </c>
      <c r="H31">
        <v>2002</v>
      </c>
      <c r="I31">
        <v>2001</v>
      </c>
      <c r="O31">
        <f t="shared" si="3"/>
        <v>2009</v>
      </c>
      <c r="P31">
        <f t="shared" si="0"/>
        <v>2</v>
      </c>
      <c r="Q31">
        <f t="shared" si="1"/>
        <v>4018</v>
      </c>
      <c r="U31">
        <f t="shared" si="4"/>
        <v>2004</v>
      </c>
      <c r="V31">
        <f t="shared" si="2"/>
        <v>0</v>
      </c>
    </row>
    <row r="32" spans="1:22" x14ac:dyDescent="0.25">
      <c r="A32" t="s">
        <v>3</v>
      </c>
      <c r="B32" t="s">
        <v>280</v>
      </c>
      <c r="C32">
        <v>24.5</v>
      </c>
      <c r="D32">
        <v>3801141</v>
      </c>
      <c r="E32">
        <v>435662</v>
      </c>
      <c r="G32" t="s">
        <v>280</v>
      </c>
      <c r="H32">
        <v>1997</v>
      </c>
      <c r="I32">
        <v>1995</v>
      </c>
      <c r="O32">
        <f>O31+1</f>
        <v>2010</v>
      </c>
      <c r="P32">
        <f t="shared" si="0"/>
        <v>4</v>
      </c>
      <c r="Q32">
        <f t="shared" si="1"/>
        <v>8040</v>
      </c>
      <c r="U32">
        <f t="shared" si="4"/>
        <v>2005</v>
      </c>
      <c r="V32">
        <f t="shared" si="2"/>
        <v>0</v>
      </c>
    </row>
    <row r="33" spans="1:22" x14ac:dyDescent="0.25">
      <c r="A33" t="s">
        <v>55</v>
      </c>
      <c r="B33" t="s">
        <v>281</v>
      </c>
      <c r="C33">
        <v>22.2</v>
      </c>
      <c r="D33">
        <v>3801138</v>
      </c>
      <c r="E33">
        <v>435667</v>
      </c>
      <c r="G33" t="s">
        <v>281</v>
      </c>
      <c r="H33">
        <v>1996</v>
      </c>
      <c r="I33">
        <v>1995</v>
      </c>
      <c r="O33">
        <f t="shared" si="3"/>
        <v>2011</v>
      </c>
      <c r="P33">
        <f t="shared" si="0"/>
        <v>1</v>
      </c>
      <c r="Q33">
        <f t="shared" si="1"/>
        <v>2011</v>
      </c>
      <c r="U33">
        <f t="shared" si="4"/>
        <v>2006</v>
      </c>
      <c r="V33">
        <f t="shared" si="2"/>
        <v>2</v>
      </c>
    </row>
    <row r="34" spans="1:22" x14ac:dyDescent="0.25">
      <c r="A34" t="s">
        <v>282</v>
      </c>
      <c r="B34" t="s">
        <v>283</v>
      </c>
      <c r="C34">
        <v>17.5</v>
      </c>
      <c r="D34">
        <v>3801138</v>
      </c>
      <c r="E34">
        <v>435667</v>
      </c>
      <c r="F34" t="s">
        <v>440</v>
      </c>
      <c r="K34">
        <v>2000</v>
      </c>
      <c r="O34">
        <f t="shared" si="3"/>
        <v>2012</v>
      </c>
      <c r="P34">
        <f t="shared" si="0"/>
        <v>1</v>
      </c>
      <c r="Q34">
        <f t="shared" si="1"/>
        <v>2012</v>
      </c>
      <c r="U34">
        <f t="shared" si="4"/>
        <v>2007</v>
      </c>
      <c r="V34">
        <f t="shared" si="2"/>
        <v>0</v>
      </c>
    </row>
    <row r="35" spans="1:22" x14ac:dyDescent="0.25">
      <c r="A35" t="s">
        <v>149</v>
      </c>
      <c r="B35" t="s">
        <v>139</v>
      </c>
      <c r="C35">
        <v>30.5</v>
      </c>
      <c r="D35">
        <v>3801207</v>
      </c>
      <c r="E35">
        <v>435600</v>
      </c>
      <c r="G35" t="s">
        <v>139</v>
      </c>
      <c r="H35">
        <v>2003</v>
      </c>
      <c r="I35">
        <v>2001</v>
      </c>
      <c r="O35">
        <f t="shared" si="3"/>
        <v>2013</v>
      </c>
      <c r="P35">
        <f t="shared" si="0"/>
        <v>0</v>
      </c>
      <c r="Q35">
        <f t="shared" si="1"/>
        <v>0</v>
      </c>
      <c r="U35">
        <f t="shared" si="4"/>
        <v>2008</v>
      </c>
      <c r="V35">
        <f t="shared" si="2"/>
        <v>1</v>
      </c>
    </row>
    <row r="36" spans="1:22" x14ac:dyDescent="0.25">
      <c r="A36" t="s">
        <v>150</v>
      </c>
      <c r="B36" t="s">
        <v>284</v>
      </c>
      <c r="C36">
        <v>11.5</v>
      </c>
      <c r="D36">
        <v>3801138</v>
      </c>
      <c r="E36">
        <v>435667</v>
      </c>
      <c r="G36" t="s">
        <v>284</v>
      </c>
      <c r="H36">
        <v>2006</v>
      </c>
      <c r="I36">
        <v>2005</v>
      </c>
      <c r="O36">
        <f t="shared" si="3"/>
        <v>2014</v>
      </c>
      <c r="P36">
        <f t="shared" si="0"/>
        <v>2</v>
      </c>
      <c r="Q36">
        <f t="shared" si="1"/>
        <v>4028</v>
      </c>
      <c r="U36">
        <f t="shared" si="4"/>
        <v>2009</v>
      </c>
      <c r="V36">
        <f t="shared" si="2"/>
        <v>1</v>
      </c>
    </row>
    <row r="37" spans="1:22" x14ac:dyDescent="0.25">
      <c r="A37" t="s">
        <v>24</v>
      </c>
      <c r="B37" t="s">
        <v>285</v>
      </c>
      <c r="C37">
        <v>13</v>
      </c>
      <c r="D37">
        <v>3801138</v>
      </c>
      <c r="E37">
        <v>435664</v>
      </c>
      <c r="G37" t="s">
        <v>285</v>
      </c>
      <c r="O37">
        <f t="shared" si="3"/>
        <v>2015</v>
      </c>
      <c r="P37">
        <f t="shared" si="0"/>
        <v>0</v>
      </c>
      <c r="Q37">
        <f t="shared" si="1"/>
        <v>0</v>
      </c>
      <c r="U37">
        <f t="shared" si="4"/>
        <v>2010</v>
      </c>
      <c r="V37">
        <f t="shared" si="2"/>
        <v>0</v>
      </c>
    </row>
    <row r="38" spans="1:22" x14ac:dyDescent="0.25">
      <c r="A38" t="s">
        <v>286</v>
      </c>
      <c r="B38" t="s">
        <v>287</v>
      </c>
      <c r="C38">
        <v>13</v>
      </c>
      <c r="D38">
        <v>3801138</v>
      </c>
      <c r="E38">
        <v>435664</v>
      </c>
      <c r="K38">
        <v>1993</v>
      </c>
      <c r="O38">
        <f t="shared" si="3"/>
        <v>2016</v>
      </c>
      <c r="P38">
        <f t="shared" si="0"/>
        <v>1</v>
      </c>
      <c r="Q38">
        <f t="shared" si="1"/>
        <v>2016</v>
      </c>
      <c r="U38">
        <f t="shared" si="4"/>
        <v>2011</v>
      </c>
      <c r="V38">
        <f t="shared" si="2"/>
        <v>0</v>
      </c>
    </row>
    <row r="39" spans="1:22" x14ac:dyDescent="0.25">
      <c r="A39" t="s">
        <v>22</v>
      </c>
      <c r="B39" t="s">
        <v>288</v>
      </c>
      <c r="C39">
        <v>18.600000000000001</v>
      </c>
      <c r="D39">
        <v>3801131</v>
      </c>
      <c r="E39">
        <v>435662</v>
      </c>
      <c r="G39" t="s">
        <v>288</v>
      </c>
      <c r="O39">
        <f t="shared" si="3"/>
        <v>2017</v>
      </c>
      <c r="P39">
        <f t="shared" si="0"/>
        <v>0</v>
      </c>
      <c r="Q39">
        <f t="shared" si="1"/>
        <v>0</v>
      </c>
      <c r="U39">
        <f t="shared" si="4"/>
        <v>2012</v>
      </c>
      <c r="V39">
        <f t="shared" si="2"/>
        <v>0</v>
      </c>
    </row>
    <row r="40" spans="1:22" x14ac:dyDescent="0.25">
      <c r="A40" t="s">
        <v>67</v>
      </c>
      <c r="B40" t="s">
        <v>289</v>
      </c>
      <c r="C40">
        <v>16.5</v>
      </c>
      <c r="D40">
        <v>3801106</v>
      </c>
      <c r="E40">
        <v>435671</v>
      </c>
      <c r="G40" t="s">
        <v>289</v>
      </c>
      <c r="H40">
        <v>1997</v>
      </c>
      <c r="I40">
        <v>1997</v>
      </c>
      <c r="O40">
        <f t="shared" si="3"/>
        <v>2018</v>
      </c>
      <c r="P40">
        <f t="shared" si="0"/>
        <v>0</v>
      </c>
      <c r="Q40">
        <f t="shared" si="1"/>
        <v>0</v>
      </c>
      <c r="U40">
        <f t="shared" si="4"/>
        <v>2013</v>
      </c>
      <c r="V40">
        <f t="shared" si="2"/>
        <v>0</v>
      </c>
    </row>
    <row r="41" spans="1:22" x14ac:dyDescent="0.25">
      <c r="A41" t="s">
        <v>290</v>
      </c>
      <c r="B41" t="s">
        <v>291</v>
      </c>
      <c r="C41">
        <v>26</v>
      </c>
      <c r="D41">
        <v>3801106</v>
      </c>
      <c r="E41">
        <v>435671</v>
      </c>
      <c r="O41">
        <f t="shared" si="3"/>
        <v>2019</v>
      </c>
      <c r="P41">
        <f t="shared" si="0"/>
        <v>0</v>
      </c>
      <c r="Q41">
        <f t="shared" si="1"/>
        <v>0</v>
      </c>
      <c r="U41">
        <f t="shared" si="4"/>
        <v>2014</v>
      </c>
      <c r="V41">
        <f t="shared" si="2"/>
        <v>1</v>
      </c>
    </row>
    <row r="42" spans="1:22" x14ac:dyDescent="0.25">
      <c r="A42" t="s">
        <v>292</v>
      </c>
      <c r="B42" t="s">
        <v>293</v>
      </c>
      <c r="C42">
        <v>17</v>
      </c>
      <c r="D42">
        <v>3801106</v>
      </c>
      <c r="E42">
        <v>435671</v>
      </c>
      <c r="O42">
        <f t="shared" si="3"/>
        <v>2020</v>
      </c>
      <c r="P42">
        <f t="shared" si="0"/>
        <v>0</v>
      </c>
      <c r="Q42">
        <f t="shared" si="1"/>
        <v>0</v>
      </c>
      <c r="U42">
        <f t="shared" si="4"/>
        <v>2015</v>
      </c>
      <c r="V42">
        <f t="shared" si="2"/>
        <v>0</v>
      </c>
    </row>
    <row r="43" spans="1:22" x14ac:dyDescent="0.25">
      <c r="A43" t="s">
        <v>52</v>
      </c>
      <c r="B43" t="s">
        <v>294</v>
      </c>
      <c r="C43">
        <v>24.5</v>
      </c>
      <c r="D43">
        <v>3801108</v>
      </c>
      <c r="E43">
        <v>435679</v>
      </c>
      <c r="G43" t="s">
        <v>294</v>
      </c>
      <c r="H43">
        <v>1990</v>
      </c>
      <c r="I43">
        <v>1989</v>
      </c>
      <c r="O43">
        <f t="shared" si="3"/>
        <v>2021</v>
      </c>
      <c r="P43">
        <f t="shared" si="0"/>
        <v>0</v>
      </c>
      <c r="Q43">
        <f t="shared" si="1"/>
        <v>0</v>
      </c>
      <c r="U43">
        <f t="shared" si="4"/>
        <v>2016</v>
      </c>
      <c r="V43">
        <f t="shared" si="2"/>
        <v>0</v>
      </c>
    </row>
    <row r="44" spans="1:22" x14ac:dyDescent="0.25">
      <c r="A44" t="s">
        <v>13</v>
      </c>
      <c r="B44" t="s">
        <v>295</v>
      </c>
      <c r="C44">
        <v>20.2</v>
      </c>
      <c r="D44">
        <v>3801099</v>
      </c>
      <c r="E44">
        <v>435679</v>
      </c>
      <c r="G44" t="s">
        <v>295</v>
      </c>
      <c r="O44">
        <f t="shared" si="3"/>
        <v>2022</v>
      </c>
      <c r="P44">
        <f t="shared" si="0"/>
        <v>0</v>
      </c>
      <c r="Q44">
        <f t="shared" si="1"/>
        <v>0</v>
      </c>
      <c r="U44">
        <f t="shared" si="4"/>
        <v>2017</v>
      </c>
      <c r="V44">
        <f t="shared" si="2"/>
        <v>0</v>
      </c>
    </row>
    <row r="45" spans="1:22" x14ac:dyDescent="0.25">
      <c r="A45" t="s">
        <v>199</v>
      </c>
      <c r="B45" t="s">
        <v>296</v>
      </c>
      <c r="C45">
        <v>24.5</v>
      </c>
      <c r="D45">
        <v>3801099</v>
      </c>
      <c r="E45">
        <v>435679</v>
      </c>
      <c r="G45" t="s">
        <v>296</v>
      </c>
      <c r="H45">
        <v>1997</v>
      </c>
      <c r="I45">
        <v>1997</v>
      </c>
      <c r="O45">
        <f t="shared" si="3"/>
        <v>2023</v>
      </c>
      <c r="P45">
        <f t="shared" si="0"/>
        <v>0</v>
      </c>
      <c r="Q45">
        <f t="shared" si="1"/>
        <v>0</v>
      </c>
      <c r="U45">
        <f t="shared" si="4"/>
        <v>2018</v>
      </c>
      <c r="V45">
        <f t="shared" si="2"/>
        <v>0</v>
      </c>
    </row>
    <row r="46" spans="1:22" x14ac:dyDescent="0.25">
      <c r="A46" t="s">
        <v>247</v>
      </c>
      <c r="B46" t="s">
        <v>248</v>
      </c>
      <c r="C46">
        <v>22.2</v>
      </c>
      <c r="D46">
        <v>3801207</v>
      </c>
      <c r="E46">
        <v>435600</v>
      </c>
      <c r="F46" t="s">
        <v>439</v>
      </c>
      <c r="K46">
        <v>2002</v>
      </c>
      <c r="U46">
        <f t="shared" si="4"/>
        <v>2019</v>
      </c>
      <c r="V46">
        <f t="shared" si="2"/>
        <v>0</v>
      </c>
    </row>
    <row r="47" spans="1:22" x14ac:dyDescent="0.25">
      <c r="A47" t="s">
        <v>53</v>
      </c>
      <c r="B47" t="s">
        <v>297</v>
      </c>
      <c r="C47">
        <v>35</v>
      </c>
      <c r="D47">
        <v>3801099</v>
      </c>
      <c r="E47">
        <v>435693</v>
      </c>
      <c r="G47" t="s">
        <v>297</v>
      </c>
      <c r="Q47">
        <f>SUM(Q1:Q45)</f>
        <v>242007</v>
      </c>
      <c r="U47">
        <f t="shared" si="4"/>
        <v>2020</v>
      </c>
      <c r="V47">
        <f t="shared" si="2"/>
        <v>0</v>
      </c>
    </row>
    <row r="48" spans="1:22" x14ac:dyDescent="0.25">
      <c r="A48" t="s">
        <v>51</v>
      </c>
      <c r="B48" t="s">
        <v>298</v>
      </c>
      <c r="C48">
        <v>44.1</v>
      </c>
      <c r="D48">
        <v>3801334</v>
      </c>
      <c r="E48">
        <v>435403</v>
      </c>
      <c r="G48" t="s">
        <v>298</v>
      </c>
      <c r="Q48">
        <f>Q47/S2</f>
        <v>2000.0578512396694</v>
      </c>
      <c r="R48" t="s">
        <v>444</v>
      </c>
    </row>
    <row r="49" spans="1:12" x14ac:dyDescent="0.25">
      <c r="A49" t="s">
        <v>63</v>
      </c>
      <c r="B49" t="s">
        <v>299</v>
      </c>
      <c r="C49">
        <v>31.5</v>
      </c>
      <c r="D49">
        <v>3801339</v>
      </c>
      <c r="E49">
        <v>435401</v>
      </c>
      <c r="G49" t="s">
        <v>299</v>
      </c>
      <c r="H49">
        <v>2000</v>
      </c>
      <c r="I49">
        <v>1999</v>
      </c>
    </row>
    <row r="50" spans="1:12" x14ac:dyDescent="0.25">
      <c r="A50" t="s">
        <v>200</v>
      </c>
      <c r="B50" t="s">
        <v>300</v>
      </c>
      <c r="C50">
        <v>26.5</v>
      </c>
      <c r="D50">
        <v>3801339</v>
      </c>
      <c r="E50">
        <v>435401</v>
      </c>
      <c r="G50" t="s">
        <v>300</v>
      </c>
      <c r="H50">
        <v>2005</v>
      </c>
      <c r="I50">
        <v>2003</v>
      </c>
    </row>
    <row r="51" spans="1:12" x14ac:dyDescent="0.25">
      <c r="A51" t="s">
        <v>12</v>
      </c>
      <c r="B51" t="s">
        <v>301</v>
      </c>
      <c r="C51">
        <v>56.5</v>
      </c>
      <c r="D51">
        <v>3801324</v>
      </c>
      <c r="E51">
        <v>435409</v>
      </c>
      <c r="G51" t="s">
        <v>301</v>
      </c>
      <c r="H51">
        <v>1996</v>
      </c>
      <c r="I51">
        <v>1996</v>
      </c>
    </row>
    <row r="52" spans="1:12" x14ac:dyDescent="0.25">
      <c r="A52" t="s">
        <v>29</v>
      </c>
      <c r="B52" t="s">
        <v>302</v>
      </c>
      <c r="C52">
        <v>55</v>
      </c>
      <c r="D52">
        <v>3801317</v>
      </c>
      <c r="E52">
        <v>435411</v>
      </c>
      <c r="G52" t="s">
        <v>302</v>
      </c>
    </row>
    <row r="53" spans="1:12" x14ac:dyDescent="0.25">
      <c r="A53" t="s">
        <v>33</v>
      </c>
      <c r="B53" t="s">
        <v>303</v>
      </c>
      <c r="C53">
        <v>35.299999999999997</v>
      </c>
      <c r="D53">
        <v>3801319</v>
      </c>
      <c r="E53">
        <v>435407</v>
      </c>
      <c r="G53" t="s">
        <v>303</v>
      </c>
      <c r="H53">
        <v>2001</v>
      </c>
      <c r="I53">
        <v>1997</v>
      </c>
    </row>
    <row r="54" spans="1:12" x14ac:dyDescent="0.25">
      <c r="A54" t="s">
        <v>11</v>
      </c>
      <c r="B54" t="s">
        <v>304</v>
      </c>
      <c r="C54">
        <v>47</v>
      </c>
      <c r="D54">
        <v>3801320</v>
      </c>
      <c r="E54">
        <v>435422</v>
      </c>
      <c r="G54" t="s">
        <v>304</v>
      </c>
      <c r="H54">
        <v>2000</v>
      </c>
      <c r="I54">
        <v>1998</v>
      </c>
    </row>
    <row r="55" spans="1:12" x14ac:dyDescent="0.25">
      <c r="A55" s="7" t="s">
        <v>62</v>
      </c>
      <c r="B55" s="7" t="s">
        <v>305</v>
      </c>
      <c r="C55" s="7">
        <v>80</v>
      </c>
      <c r="D55" s="7">
        <v>3801309</v>
      </c>
      <c r="E55" s="7">
        <v>435425</v>
      </c>
      <c r="F55" s="7"/>
      <c r="G55" s="7" t="s">
        <v>305</v>
      </c>
      <c r="H55" s="7">
        <v>2000</v>
      </c>
      <c r="I55" s="7">
        <v>1999</v>
      </c>
      <c r="K55">
        <v>2006</v>
      </c>
      <c r="L55" t="s">
        <v>449</v>
      </c>
    </row>
    <row r="56" spans="1:12" x14ac:dyDescent="0.25">
      <c r="A56" t="s">
        <v>60</v>
      </c>
      <c r="B56" t="s">
        <v>306</v>
      </c>
      <c r="C56">
        <v>44.5</v>
      </c>
      <c r="D56">
        <v>3801320</v>
      </c>
      <c r="E56">
        <v>435418</v>
      </c>
      <c r="G56" t="s">
        <v>306</v>
      </c>
    </row>
    <row r="57" spans="1:12" x14ac:dyDescent="0.25">
      <c r="A57" t="s">
        <v>151</v>
      </c>
      <c r="B57" t="s">
        <v>140</v>
      </c>
      <c r="C57">
        <v>37.5</v>
      </c>
      <c r="D57">
        <v>3801207</v>
      </c>
      <c r="E57">
        <v>435600</v>
      </c>
      <c r="G57" t="s">
        <v>140</v>
      </c>
      <c r="H57">
        <v>2000</v>
      </c>
      <c r="I57">
        <v>1999</v>
      </c>
    </row>
    <row r="58" spans="1:12" x14ac:dyDescent="0.25">
      <c r="A58" t="s">
        <v>37</v>
      </c>
      <c r="B58" t="s">
        <v>307</v>
      </c>
      <c r="C58">
        <v>49.7</v>
      </c>
      <c r="D58">
        <v>3801304</v>
      </c>
      <c r="E58">
        <v>435421</v>
      </c>
      <c r="G58" t="s">
        <v>307</v>
      </c>
      <c r="H58">
        <v>2008</v>
      </c>
      <c r="I58">
        <v>2006</v>
      </c>
    </row>
    <row r="59" spans="1:12" x14ac:dyDescent="0.25">
      <c r="A59" t="s">
        <v>70</v>
      </c>
      <c r="B59" t="s">
        <v>308</v>
      </c>
      <c r="C59">
        <v>129</v>
      </c>
      <c r="D59">
        <v>3801163</v>
      </c>
      <c r="E59">
        <v>435494</v>
      </c>
      <c r="G59" t="s">
        <v>308</v>
      </c>
    </row>
    <row r="60" spans="1:12" x14ac:dyDescent="0.25">
      <c r="A60" t="s">
        <v>44</v>
      </c>
      <c r="B60" t="s">
        <v>309</v>
      </c>
      <c r="C60">
        <v>52</v>
      </c>
      <c r="D60">
        <v>3801166</v>
      </c>
      <c r="E60">
        <v>435561</v>
      </c>
      <c r="G60" t="s">
        <v>309</v>
      </c>
    </row>
    <row r="61" spans="1:12" x14ac:dyDescent="0.25">
      <c r="A61" t="s">
        <v>152</v>
      </c>
      <c r="B61" t="s">
        <v>310</v>
      </c>
      <c r="C61">
        <v>28.2</v>
      </c>
      <c r="D61">
        <v>3801166</v>
      </c>
      <c r="E61">
        <v>435561</v>
      </c>
      <c r="G61" t="s">
        <v>310</v>
      </c>
      <c r="H61">
        <v>2011</v>
      </c>
      <c r="I61">
        <v>2009</v>
      </c>
    </row>
    <row r="62" spans="1:12" x14ac:dyDescent="0.25">
      <c r="A62" t="s">
        <v>16</v>
      </c>
      <c r="B62" t="s">
        <v>311</v>
      </c>
      <c r="C62">
        <v>17.5</v>
      </c>
      <c r="D62">
        <v>3801165</v>
      </c>
      <c r="E62">
        <v>435570</v>
      </c>
      <c r="G62" t="s">
        <v>311</v>
      </c>
      <c r="H62">
        <v>2011</v>
      </c>
      <c r="I62">
        <v>2010</v>
      </c>
    </row>
    <row r="63" spans="1:12" x14ac:dyDescent="0.25">
      <c r="A63" t="s">
        <v>40</v>
      </c>
      <c r="B63" t="s">
        <v>312</v>
      </c>
      <c r="C63">
        <v>49.5</v>
      </c>
      <c r="D63">
        <v>3801158</v>
      </c>
      <c r="E63">
        <v>435584</v>
      </c>
      <c r="G63" t="s">
        <v>312</v>
      </c>
      <c r="H63">
        <v>2008</v>
      </c>
      <c r="I63">
        <v>2003</v>
      </c>
    </row>
    <row r="64" spans="1:12" x14ac:dyDescent="0.25">
      <c r="A64" t="s">
        <v>8</v>
      </c>
      <c r="B64" t="s">
        <v>313</v>
      </c>
      <c r="C64">
        <v>40.799999999999997</v>
      </c>
      <c r="D64">
        <v>3801154</v>
      </c>
      <c r="E64">
        <v>435586</v>
      </c>
      <c r="G64" t="s">
        <v>313</v>
      </c>
      <c r="H64">
        <v>2008</v>
      </c>
      <c r="I64">
        <v>2006</v>
      </c>
    </row>
    <row r="65" spans="1:9" x14ac:dyDescent="0.25">
      <c r="A65" t="s">
        <v>64</v>
      </c>
      <c r="B65" t="s">
        <v>314</v>
      </c>
      <c r="C65">
        <v>45</v>
      </c>
      <c r="D65">
        <v>3801154</v>
      </c>
      <c r="E65">
        <v>435575</v>
      </c>
      <c r="G65" t="s">
        <v>314</v>
      </c>
      <c r="H65">
        <v>2007</v>
      </c>
      <c r="I65">
        <v>2007</v>
      </c>
    </row>
    <row r="66" spans="1:9" x14ac:dyDescent="0.25">
      <c r="A66" t="s">
        <v>68</v>
      </c>
      <c r="B66" t="s">
        <v>315</v>
      </c>
      <c r="C66">
        <v>30.5</v>
      </c>
      <c r="D66">
        <v>3801149</v>
      </c>
      <c r="E66">
        <v>435575</v>
      </c>
      <c r="G66" t="s">
        <v>315</v>
      </c>
      <c r="H66">
        <v>2014</v>
      </c>
      <c r="I66">
        <v>2012</v>
      </c>
    </row>
    <row r="67" spans="1:9" x14ac:dyDescent="0.25">
      <c r="A67" t="s">
        <v>10</v>
      </c>
      <c r="B67" t="s">
        <v>316</v>
      </c>
      <c r="C67">
        <v>35</v>
      </c>
      <c r="D67">
        <v>3801151</v>
      </c>
      <c r="E67">
        <v>435577</v>
      </c>
      <c r="G67" t="s">
        <v>316</v>
      </c>
    </row>
    <row r="68" spans="1:9" x14ac:dyDescent="0.25">
      <c r="A68" t="s">
        <v>19</v>
      </c>
      <c r="B68" t="s">
        <v>249</v>
      </c>
      <c r="C68">
        <v>32</v>
      </c>
      <c r="D68">
        <v>3801207</v>
      </c>
      <c r="E68">
        <v>435600</v>
      </c>
    </row>
    <row r="69" spans="1:9" x14ac:dyDescent="0.25">
      <c r="A69" t="s">
        <v>56</v>
      </c>
      <c r="B69" t="s">
        <v>317</v>
      </c>
      <c r="C69">
        <v>50.7</v>
      </c>
      <c r="D69">
        <v>3801141</v>
      </c>
      <c r="E69">
        <v>435584</v>
      </c>
      <c r="G69" t="s">
        <v>317</v>
      </c>
    </row>
    <row r="70" spans="1:9" x14ac:dyDescent="0.25">
      <c r="A70" t="s">
        <v>19</v>
      </c>
      <c r="B70" t="s">
        <v>318</v>
      </c>
      <c r="D70">
        <v>3801202</v>
      </c>
      <c r="E70">
        <v>435604</v>
      </c>
      <c r="G70" t="s">
        <v>318</v>
      </c>
      <c r="H70">
        <v>1997</v>
      </c>
      <c r="I70">
        <v>1994</v>
      </c>
    </row>
    <row r="71" spans="1:9" x14ac:dyDescent="0.25">
      <c r="A71" t="s">
        <v>49</v>
      </c>
      <c r="B71" t="s">
        <v>250</v>
      </c>
      <c r="C71">
        <v>33.299999999999997</v>
      </c>
      <c r="D71">
        <v>3801189</v>
      </c>
      <c r="E71">
        <v>435609</v>
      </c>
    </row>
    <row r="72" spans="1:9" x14ac:dyDescent="0.25">
      <c r="A72" t="s">
        <v>127</v>
      </c>
      <c r="B72" t="s">
        <v>194</v>
      </c>
      <c r="C72">
        <v>55.7</v>
      </c>
      <c r="D72">
        <v>3801189</v>
      </c>
      <c r="E72">
        <v>435609</v>
      </c>
      <c r="G72" t="s">
        <v>194</v>
      </c>
      <c r="H72">
        <v>2000</v>
      </c>
      <c r="I72">
        <v>1997</v>
      </c>
    </row>
    <row r="73" spans="1:9" x14ac:dyDescent="0.25">
      <c r="A73" t="s">
        <v>91</v>
      </c>
      <c r="B73" t="s">
        <v>202</v>
      </c>
      <c r="C73">
        <v>34.5</v>
      </c>
      <c r="D73">
        <v>3815753</v>
      </c>
      <c r="E73">
        <v>426565</v>
      </c>
      <c r="H73">
        <v>1998</v>
      </c>
      <c r="I73">
        <v>1998</v>
      </c>
    </row>
    <row r="74" spans="1:9" x14ac:dyDescent="0.25">
      <c r="A74" t="s">
        <v>209</v>
      </c>
      <c r="B74" t="s">
        <v>118</v>
      </c>
      <c r="C74">
        <v>43.3</v>
      </c>
      <c r="D74">
        <v>3815783</v>
      </c>
      <c r="E74">
        <v>426587</v>
      </c>
      <c r="G74" t="s">
        <v>118</v>
      </c>
      <c r="H74">
        <v>1998</v>
      </c>
      <c r="I74">
        <v>1998</v>
      </c>
    </row>
    <row r="75" spans="1:9" x14ac:dyDescent="0.25">
      <c r="A75" t="s">
        <v>106</v>
      </c>
      <c r="B75" t="s">
        <v>210</v>
      </c>
      <c r="C75">
        <v>6.9</v>
      </c>
      <c r="D75">
        <v>3815783</v>
      </c>
      <c r="E75">
        <v>426587</v>
      </c>
      <c r="F75" t="s">
        <v>211</v>
      </c>
      <c r="G75" t="s">
        <v>210</v>
      </c>
      <c r="H75">
        <v>2016</v>
      </c>
      <c r="I75">
        <v>2014</v>
      </c>
    </row>
    <row r="76" spans="1:9" x14ac:dyDescent="0.25">
      <c r="A76" t="s">
        <v>124</v>
      </c>
      <c r="B76" t="s">
        <v>125</v>
      </c>
      <c r="C76">
        <v>5.5</v>
      </c>
      <c r="D76">
        <v>3815783</v>
      </c>
      <c r="E76">
        <v>426587</v>
      </c>
      <c r="G76" t="s">
        <v>125</v>
      </c>
      <c r="H76">
        <v>2016</v>
      </c>
      <c r="I76">
        <v>2016</v>
      </c>
    </row>
    <row r="77" spans="1:9" x14ac:dyDescent="0.25">
      <c r="A77" t="s">
        <v>107</v>
      </c>
      <c r="B77" t="s">
        <v>212</v>
      </c>
      <c r="C77">
        <v>5.0999999999999996</v>
      </c>
      <c r="D77">
        <v>3815783</v>
      </c>
      <c r="E77">
        <v>426587</v>
      </c>
      <c r="G77" t="s">
        <v>212</v>
      </c>
      <c r="H77">
        <v>2015</v>
      </c>
      <c r="I77">
        <v>2014</v>
      </c>
    </row>
    <row r="78" spans="1:9" x14ac:dyDescent="0.25">
      <c r="A78" t="s">
        <v>6</v>
      </c>
      <c r="B78" t="s">
        <v>213</v>
      </c>
      <c r="C78">
        <v>28.5</v>
      </c>
      <c r="D78">
        <v>3815782</v>
      </c>
      <c r="E78">
        <v>426593</v>
      </c>
      <c r="G78" t="s">
        <v>213</v>
      </c>
      <c r="H78">
        <v>2015</v>
      </c>
      <c r="I78">
        <v>2010</v>
      </c>
    </row>
    <row r="79" spans="1:9" x14ac:dyDescent="0.25">
      <c r="A79" t="s">
        <v>94</v>
      </c>
      <c r="B79" t="s">
        <v>214</v>
      </c>
      <c r="C79">
        <v>45.1</v>
      </c>
      <c r="D79">
        <v>3815813</v>
      </c>
      <c r="E79">
        <v>426583</v>
      </c>
      <c r="G79" t="s">
        <v>214</v>
      </c>
    </row>
    <row r="80" spans="1:9" x14ac:dyDescent="0.25">
      <c r="A80" t="s">
        <v>72</v>
      </c>
      <c r="B80" t="s">
        <v>215</v>
      </c>
      <c r="C80">
        <v>27.3</v>
      </c>
      <c r="D80">
        <v>3815819</v>
      </c>
      <c r="E80">
        <v>426587</v>
      </c>
      <c r="G80" t="s">
        <v>215</v>
      </c>
    </row>
    <row r="81" spans="1:11" x14ac:dyDescent="0.25">
      <c r="A81" t="s">
        <v>73</v>
      </c>
      <c r="B81" t="s">
        <v>216</v>
      </c>
      <c r="C81">
        <v>18</v>
      </c>
      <c r="D81">
        <v>3815946</v>
      </c>
      <c r="E81">
        <v>426569</v>
      </c>
      <c r="G81" t="s">
        <v>216</v>
      </c>
      <c r="H81">
        <v>1995</v>
      </c>
      <c r="I81">
        <v>1995</v>
      </c>
    </row>
    <row r="82" spans="1:11" x14ac:dyDescent="0.25">
      <c r="A82" t="s">
        <v>108</v>
      </c>
      <c r="B82" t="s">
        <v>217</v>
      </c>
      <c r="C82">
        <v>25.3</v>
      </c>
      <c r="D82">
        <v>3815946</v>
      </c>
      <c r="E82">
        <v>426569</v>
      </c>
      <c r="G82" t="s">
        <v>217</v>
      </c>
      <c r="H82">
        <v>1997</v>
      </c>
      <c r="I82">
        <v>1994</v>
      </c>
    </row>
    <row r="83" spans="1:11" x14ac:dyDescent="0.25">
      <c r="A83" t="s">
        <v>109</v>
      </c>
      <c r="B83" t="s">
        <v>218</v>
      </c>
      <c r="C83">
        <v>48.4</v>
      </c>
      <c r="D83">
        <v>3815946</v>
      </c>
      <c r="E83">
        <v>426569</v>
      </c>
      <c r="G83" t="s">
        <v>218</v>
      </c>
      <c r="H83">
        <v>2001</v>
      </c>
      <c r="I83">
        <v>1998</v>
      </c>
    </row>
    <row r="84" spans="1:11" x14ac:dyDescent="0.25">
      <c r="A84" t="s">
        <v>123</v>
      </c>
      <c r="B84" t="s">
        <v>203</v>
      </c>
      <c r="C84">
        <v>47.5</v>
      </c>
      <c r="D84">
        <v>3815753</v>
      </c>
      <c r="E84">
        <v>426565</v>
      </c>
    </row>
    <row r="85" spans="1:11" x14ac:dyDescent="0.25">
      <c r="A85" t="s">
        <v>110</v>
      </c>
      <c r="B85" t="s">
        <v>219</v>
      </c>
      <c r="C85">
        <v>44.5</v>
      </c>
      <c r="D85">
        <v>3815946</v>
      </c>
      <c r="E85">
        <v>426569</v>
      </c>
      <c r="G85" t="s">
        <v>219</v>
      </c>
      <c r="H85">
        <v>2000</v>
      </c>
      <c r="I85">
        <v>1998</v>
      </c>
    </row>
    <row r="86" spans="1:11" x14ac:dyDescent="0.25">
      <c r="A86" t="s">
        <v>120</v>
      </c>
      <c r="B86" t="s">
        <v>220</v>
      </c>
      <c r="C86">
        <v>30.2</v>
      </c>
      <c r="D86">
        <v>3815946</v>
      </c>
      <c r="E86">
        <v>426569</v>
      </c>
      <c r="G86" t="s">
        <v>220</v>
      </c>
      <c r="H86">
        <v>2003</v>
      </c>
      <c r="I86">
        <v>2002</v>
      </c>
    </row>
    <row r="87" spans="1:11" x14ac:dyDescent="0.25">
      <c r="A87" t="s">
        <v>121</v>
      </c>
      <c r="B87" t="s">
        <v>221</v>
      </c>
      <c r="C87">
        <v>55.5</v>
      </c>
      <c r="D87">
        <v>3815946</v>
      </c>
      <c r="E87">
        <v>426569</v>
      </c>
      <c r="G87" t="s">
        <v>221</v>
      </c>
      <c r="H87">
        <v>1996</v>
      </c>
      <c r="I87">
        <v>1994</v>
      </c>
    </row>
    <row r="88" spans="1:11" x14ac:dyDescent="0.25">
      <c r="A88" t="s">
        <v>113</v>
      </c>
      <c r="B88" t="s">
        <v>222</v>
      </c>
      <c r="C88">
        <v>20.2</v>
      </c>
      <c r="D88">
        <v>3815946</v>
      </c>
      <c r="E88">
        <v>426569</v>
      </c>
      <c r="G88" t="s">
        <v>222</v>
      </c>
      <c r="H88">
        <v>2000</v>
      </c>
      <c r="I88">
        <v>1999</v>
      </c>
    </row>
    <row r="89" spans="1:11" x14ac:dyDescent="0.25">
      <c r="A89" t="s">
        <v>66</v>
      </c>
      <c r="B89" t="s">
        <v>223</v>
      </c>
      <c r="C89">
        <v>43.3</v>
      </c>
      <c r="D89">
        <v>3815949</v>
      </c>
      <c r="E89">
        <v>426566</v>
      </c>
      <c r="G89" t="s">
        <v>223</v>
      </c>
      <c r="H89">
        <v>1994</v>
      </c>
      <c r="I89">
        <v>1994</v>
      </c>
    </row>
    <row r="90" spans="1:11" x14ac:dyDescent="0.25">
      <c r="A90" t="s">
        <v>95</v>
      </c>
      <c r="B90" t="s">
        <v>224</v>
      </c>
      <c r="C90">
        <v>42.3</v>
      </c>
      <c r="D90">
        <v>3816000</v>
      </c>
      <c r="E90">
        <v>426566</v>
      </c>
      <c r="F90" t="s">
        <v>448</v>
      </c>
      <c r="G90" t="s">
        <v>224</v>
      </c>
      <c r="K90">
        <v>2002</v>
      </c>
    </row>
    <row r="91" spans="1:11" x14ac:dyDescent="0.25">
      <c r="A91" t="s">
        <v>114</v>
      </c>
      <c r="B91" t="s">
        <v>225</v>
      </c>
      <c r="C91">
        <v>36.799999999999997</v>
      </c>
      <c r="D91">
        <v>3816000</v>
      </c>
      <c r="E91">
        <v>426566</v>
      </c>
      <c r="G91" t="s">
        <v>225</v>
      </c>
      <c r="H91">
        <v>2003</v>
      </c>
      <c r="I91">
        <v>2001</v>
      </c>
    </row>
    <row r="92" spans="1:11" x14ac:dyDescent="0.25">
      <c r="A92" t="s">
        <v>226</v>
      </c>
      <c r="B92" t="s">
        <v>227</v>
      </c>
      <c r="C92">
        <v>36</v>
      </c>
      <c r="D92">
        <v>3816000</v>
      </c>
      <c r="E92">
        <v>426566</v>
      </c>
      <c r="H92">
        <v>2001</v>
      </c>
      <c r="I92">
        <v>1997</v>
      </c>
    </row>
    <row r="93" spans="1:11" x14ac:dyDescent="0.25">
      <c r="A93" t="s">
        <v>96</v>
      </c>
      <c r="B93" t="s">
        <v>228</v>
      </c>
      <c r="C93">
        <v>72.5</v>
      </c>
      <c r="D93">
        <v>3816013</v>
      </c>
      <c r="E93">
        <v>426568</v>
      </c>
      <c r="G93" t="s">
        <v>228</v>
      </c>
      <c r="H93">
        <v>2001</v>
      </c>
      <c r="I93">
        <v>1997</v>
      </c>
    </row>
    <row r="94" spans="1:11" x14ac:dyDescent="0.25">
      <c r="A94" s="7" t="s">
        <v>74</v>
      </c>
      <c r="B94" s="7" t="s">
        <v>229</v>
      </c>
      <c r="C94" s="7">
        <v>48.5</v>
      </c>
      <c r="D94" s="7">
        <v>3816021</v>
      </c>
      <c r="E94" s="7">
        <v>426561</v>
      </c>
      <c r="F94" s="7"/>
      <c r="G94" s="7" t="s">
        <v>229</v>
      </c>
      <c r="H94" s="7">
        <v>1992</v>
      </c>
      <c r="I94" s="7">
        <v>1988</v>
      </c>
      <c r="J94" s="7"/>
      <c r="K94">
        <v>2008</v>
      </c>
    </row>
    <row r="95" spans="1:11" x14ac:dyDescent="0.25">
      <c r="A95" t="s">
        <v>115</v>
      </c>
      <c r="B95" t="s">
        <v>116</v>
      </c>
      <c r="C95">
        <v>37.9</v>
      </c>
      <c r="D95">
        <v>3815753</v>
      </c>
      <c r="E95">
        <v>426565</v>
      </c>
      <c r="G95" t="s">
        <v>116</v>
      </c>
      <c r="H95">
        <v>2005</v>
      </c>
      <c r="I95">
        <v>2001</v>
      </c>
    </row>
    <row r="96" spans="1:11" x14ac:dyDescent="0.25">
      <c r="A96" t="s">
        <v>230</v>
      </c>
      <c r="B96" t="s">
        <v>231</v>
      </c>
      <c r="C96">
        <v>49.5</v>
      </c>
      <c r="D96">
        <v>3816021</v>
      </c>
      <c r="E96">
        <v>426561</v>
      </c>
    </row>
    <row r="97" spans="1:11" x14ac:dyDescent="0.25">
      <c r="A97" t="s">
        <v>232</v>
      </c>
      <c r="B97" t="s">
        <v>233</v>
      </c>
      <c r="C97">
        <v>33.5</v>
      </c>
      <c r="D97">
        <v>3816018</v>
      </c>
      <c r="E97">
        <v>426575</v>
      </c>
      <c r="G97" t="s">
        <v>233</v>
      </c>
      <c r="H97">
        <v>2003</v>
      </c>
      <c r="I97">
        <v>2002</v>
      </c>
    </row>
    <row r="98" spans="1:11" x14ac:dyDescent="0.25">
      <c r="A98" t="s">
        <v>17</v>
      </c>
      <c r="B98" t="s">
        <v>234</v>
      </c>
      <c r="C98">
        <v>31</v>
      </c>
      <c r="D98">
        <v>3816015</v>
      </c>
      <c r="E98">
        <v>426573</v>
      </c>
      <c r="G98" t="s">
        <v>234</v>
      </c>
      <c r="H98">
        <v>2008</v>
      </c>
      <c r="I98">
        <v>2007</v>
      </c>
    </row>
    <row r="99" spans="1:11" x14ac:dyDescent="0.25">
      <c r="A99" t="s">
        <v>235</v>
      </c>
      <c r="B99" t="s">
        <v>236</v>
      </c>
      <c r="C99">
        <v>30.4</v>
      </c>
      <c r="D99">
        <v>3816015</v>
      </c>
      <c r="E99">
        <v>426573</v>
      </c>
      <c r="H99">
        <v>2008</v>
      </c>
      <c r="I99">
        <v>2005</v>
      </c>
    </row>
    <row r="100" spans="1:11" x14ac:dyDescent="0.25">
      <c r="A100" t="s">
        <v>119</v>
      </c>
      <c r="B100" t="s">
        <v>237</v>
      </c>
      <c r="D100">
        <v>3816015</v>
      </c>
      <c r="E100">
        <v>426573</v>
      </c>
      <c r="G100" t="s">
        <v>237</v>
      </c>
      <c r="H100">
        <v>2002</v>
      </c>
      <c r="I100">
        <v>2001</v>
      </c>
    </row>
    <row r="101" spans="1:11" x14ac:dyDescent="0.25">
      <c r="A101" t="s">
        <v>238</v>
      </c>
      <c r="B101" t="s">
        <v>239</v>
      </c>
      <c r="C101">
        <v>25.7</v>
      </c>
      <c r="D101">
        <v>3816015</v>
      </c>
      <c r="E101">
        <v>426573</v>
      </c>
      <c r="F101" t="s">
        <v>441</v>
      </c>
      <c r="K101">
        <v>2009</v>
      </c>
    </row>
    <row r="102" spans="1:11" x14ac:dyDescent="0.25">
      <c r="A102" t="s">
        <v>83</v>
      </c>
      <c r="B102" t="s">
        <v>240</v>
      </c>
      <c r="C102">
        <v>67.8</v>
      </c>
      <c r="D102">
        <v>3815737</v>
      </c>
      <c r="E102">
        <v>426539</v>
      </c>
      <c r="G102" t="s">
        <v>240</v>
      </c>
      <c r="H102">
        <v>1994</v>
      </c>
      <c r="I102">
        <v>1993</v>
      </c>
    </row>
    <row r="103" spans="1:11" x14ac:dyDescent="0.25">
      <c r="A103" t="s">
        <v>241</v>
      </c>
      <c r="B103" t="s">
        <v>242</v>
      </c>
      <c r="C103">
        <v>64.400000000000006</v>
      </c>
      <c r="D103">
        <v>3815737</v>
      </c>
      <c r="E103">
        <v>426539</v>
      </c>
      <c r="F103" t="s">
        <v>447</v>
      </c>
      <c r="K103">
        <v>1992</v>
      </c>
    </row>
    <row r="104" spans="1:11" x14ac:dyDescent="0.25">
      <c r="A104" t="s">
        <v>82</v>
      </c>
      <c r="B104" t="s">
        <v>243</v>
      </c>
      <c r="C104">
        <v>48.4</v>
      </c>
      <c r="D104">
        <v>3815706</v>
      </c>
      <c r="E104">
        <v>426535</v>
      </c>
      <c r="G104" t="s">
        <v>243</v>
      </c>
    </row>
    <row r="105" spans="1:11" x14ac:dyDescent="0.25">
      <c r="A105" t="s">
        <v>111</v>
      </c>
      <c r="B105" t="s">
        <v>104</v>
      </c>
      <c r="C105">
        <v>23.4</v>
      </c>
      <c r="D105">
        <v>3815753</v>
      </c>
      <c r="E105">
        <v>426565</v>
      </c>
      <c r="G105" t="s">
        <v>104</v>
      </c>
      <c r="H105">
        <v>2000</v>
      </c>
      <c r="I105">
        <v>1999</v>
      </c>
    </row>
    <row r="106" spans="1:11" x14ac:dyDescent="0.25">
      <c r="A106" t="s">
        <v>204</v>
      </c>
      <c r="B106" t="s">
        <v>205</v>
      </c>
      <c r="C106">
        <v>28</v>
      </c>
      <c r="D106">
        <v>3815753</v>
      </c>
      <c r="E106">
        <v>426565</v>
      </c>
    </row>
    <row r="107" spans="1:11" x14ac:dyDescent="0.25">
      <c r="A107" t="s">
        <v>206</v>
      </c>
      <c r="B107" t="s">
        <v>193</v>
      </c>
      <c r="C107">
        <v>66</v>
      </c>
      <c r="D107">
        <v>3815792</v>
      </c>
      <c r="E107">
        <v>426558</v>
      </c>
      <c r="G107" t="s">
        <v>193</v>
      </c>
    </row>
    <row r="108" spans="1:11" x14ac:dyDescent="0.25">
      <c r="A108" t="s">
        <v>206</v>
      </c>
      <c r="B108" t="s">
        <v>193</v>
      </c>
      <c r="C108">
        <v>66</v>
      </c>
      <c r="D108">
        <v>3815792</v>
      </c>
      <c r="E108">
        <v>426558</v>
      </c>
      <c r="G108" t="s">
        <v>193</v>
      </c>
    </row>
    <row r="109" spans="1:11" x14ac:dyDescent="0.25">
      <c r="A109" t="s">
        <v>207</v>
      </c>
      <c r="B109" t="s">
        <v>58</v>
      </c>
      <c r="C109">
        <v>36.4</v>
      </c>
      <c r="D109">
        <v>3815783</v>
      </c>
      <c r="E109">
        <v>426587</v>
      </c>
      <c r="G109" t="s">
        <v>58</v>
      </c>
    </row>
    <row r="110" spans="1:11" x14ac:dyDescent="0.25">
      <c r="A110" t="s">
        <v>112</v>
      </c>
      <c r="B110" t="s">
        <v>105</v>
      </c>
      <c r="C110">
        <v>32.4</v>
      </c>
      <c r="D110">
        <v>3815783</v>
      </c>
      <c r="E110">
        <v>426587</v>
      </c>
      <c r="G110" t="s">
        <v>105</v>
      </c>
      <c r="H110">
        <v>1999</v>
      </c>
      <c r="I110">
        <v>1997</v>
      </c>
    </row>
    <row r="111" spans="1:11" x14ac:dyDescent="0.25">
      <c r="A111" t="s">
        <v>178</v>
      </c>
      <c r="B111" t="s">
        <v>208</v>
      </c>
      <c r="C111">
        <v>47.9</v>
      </c>
      <c r="D111">
        <v>3815783</v>
      </c>
      <c r="E111">
        <v>426587</v>
      </c>
      <c r="G111" t="s">
        <v>208</v>
      </c>
    </row>
    <row r="112" spans="1:11" x14ac:dyDescent="0.25">
      <c r="A112" t="s">
        <v>157</v>
      </c>
      <c r="B112" t="s">
        <v>334</v>
      </c>
      <c r="C112">
        <v>30.5</v>
      </c>
      <c r="D112">
        <v>3771350</v>
      </c>
      <c r="E112">
        <v>434730</v>
      </c>
      <c r="G112" t="s">
        <v>334</v>
      </c>
      <c r="H112">
        <v>2002</v>
      </c>
      <c r="I112">
        <v>2000</v>
      </c>
    </row>
    <row r="113" spans="1:11" x14ac:dyDescent="0.25">
      <c r="A113" t="s">
        <v>81</v>
      </c>
      <c r="B113" t="s">
        <v>335</v>
      </c>
      <c r="C113">
        <v>49</v>
      </c>
      <c r="D113">
        <v>3771324</v>
      </c>
      <c r="E113">
        <v>434740</v>
      </c>
      <c r="G113" t="s">
        <v>335</v>
      </c>
      <c r="H113">
        <v>2001</v>
      </c>
      <c r="I113">
        <v>1998</v>
      </c>
    </row>
    <row r="114" spans="1:11" x14ac:dyDescent="0.25">
      <c r="A114" t="s">
        <v>336</v>
      </c>
      <c r="B114" t="s">
        <v>337</v>
      </c>
      <c r="C114">
        <v>9.5</v>
      </c>
      <c r="D114">
        <v>3771324</v>
      </c>
      <c r="E114">
        <v>434740</v>
      </c>
      <c r="F114" t="s">
        <v>442</v>
      </c>
      <c r="K114">
        <v>2014</v>
      </c>
    </row>
    <row r="115" spans="1:11" x14ac:dyDescent="0.25">
      <c r="A115" t="s">
        <v>161</v>
      </c>
      <c r="B115" t="s">
        <v>142</v>
      </c>
      <c r="C115">
        <v>28</v>
      </c>
      <c r="D115">
        <v>3771324</v>
      </c>
      <c r="E115">
        <v>434740</v>
      </c>
      <c r="G115" t="s">
        <v>142</v>
      </c>
      <c r="H115">
        <v>2010</v>
      </c>
      <c r="I115">
        <v>2007</v>
      </c>
    </row>
    <row r="116" spans="1:11" x14ac:dyDescent="0.25">
      <c r="A116" t="s">
        <v>20</v>
      </c>
      <c r="B116" t="s">
        <v>338</v>
      </c>
      <c r="C116">
        <v>64.2</v>
      </c>
      <c r="D116">
        <v>3771320</v>
      </c>
      <c r="E116">
        <v>434757</v>
      </c>
      <c r="G116" t="s">
        <v>338</v>
      </c>
      <c r="H116">
        <v>2000</v>
      </c>
      <c r="I116">
        <v>2000</v>
      </c>
    </row>
    <row r="117" spans="1:11" x14ac:dyDescent="0.25">
      <c r="A117" t="s">
        <v>339</v>
      </c>
      <c r="B117" t="s">
        <v>340</v>
      </c>
      <c r="C117">
        <v>32.4</v>
      </c>
      <c r="D117">
        <v>3771316</v>
      </c>
      <c r="E117">
        <v>434758</v>
      </c>
      <c r="G117" t="s">
        <v>340</v>
      </c>
      <c r="H117">
        <v>1999</v>
      </c>
      <c r="I117">
        <v>1997</v>
      </c>
    </row>
    <row r="118" spans="1:11" x14ac:dyDescent="0.25">
      <c r="A118" t="s">
        <v>166</v>
      </c>
      <c r="B118" t="s">
        <v>143</v>
      </c>
      <c r="C118">
        <v>18.399999999999999</v>
      </c>
      <c r="D118">
        <v>3771316</v>
      </c>
      <c r="E118">
        <v>434758</v>
      </c>
      <c r="G118" t="s">
        <v>143</v>
      </c>
      <c r="H118">
        <v>1999</v>
      </c>
      <c r="I118">
        <v>1998</v>
      </c>
    </row>
    <row r="119" spans="1:11" x14ac:dyDescent="0.25">
      <c r="A119" t="s">
        <v>341</v>
      </c>
      <c r="B119" t="s">
        <v>342</v>
      </c>
      <c r="C119">
        <v>29</v>
      </c>
      <c r="D119">
        <v>3771316</v>
      </c>
      <c r="E119">
        <v>434758</v>
      </c>
      <c r="H119">
        <v>2000</v>
      </c>
      <c r="I119">
        <v>1997</v>
      </c>
    </row>
    <row r="120" spans="1:11" x14ac:dyDescent="0.25">
      <c r="A120" t="s">
        <v>158</v>
      </c>
      <c r="B120" t="s">
        <v>141</v>
      </c>
      <c r="C120">
        <v>39.299999999999997</v>
      </c>
      <c r="D120">
        <v>3771316</v>
      </c>
      <c r="E120">
        <v>434758</v>
      </c>
      <c r="G120" t="s">
        <v>141</v>
      </c>
      <c r="H120">
        <v>1996</v>
      </c>
      <c r="I120">
        <v>1994</v>
      </c>
    </row>
    <row r="121" spans="1:11" x14ac:dyDescent="0.25">
      <c r="A121" t="s">
        <v>79</v>
      </c>
      <c r="B121" t="s">
        <v>343</v>
      </c>
      <c r="C121">
        <v>22.5</v>
      </c>
      <c r="D121">
        <v>3771319</v>
      </c>
      <c r="E121">
        <v>434762</v>
      </c>
      <c r="G121" t="s">
        <v>343</v>
      </c>
      <c r="H121">
        <v>2003</v>
      </c>
      <c r="I121">
        <v>2001</v>
      </c>
    </row>
    <row r="122" spans="1:11" x14ac:dyDescent="0.25">
      <c r="A122" t="s">
        <v>85</v>
      </c>
      <c r="B122" t="s">
        <v>192</v>
      </c>
      <c r="C122">
        <v>31.8</v>
      </c>
      <c r="D122">
        <v>3771449</v>
      </c>
      <c r="E122">
        <v>434661</v>
      </c>
      <c r="F122" t="s">
        <v>180</v>
      </c>
      <c r="K122">
        <v>1999</v>
      </c>
    </row>
    <row r="123" spans="1:11" x14ac:dyDescent="0.25">
      <c r="A123" t="s">
        <v>344</v>
      </c>
      <c r="B123" t="s">
        <v>345</v>
      </c>
      <c r="C123">
        <v>44</v>
      </c>
      <c r="D123">
        <v>3771319</v>
      </c>
      <c r="E123">
        <v>434762</v>
      </c>
    </row>
    <row r="124" spans="1:11" x14ac:dyDescent="0.25">
      <c r="A124" t="s">
        <v>170</v>
      </c>
      <c r="B124" t="s">
        <v>144</v>
      </c>
      <c r="C124">
        <v>28</v>
      </c>
      <c r="D124">
        <v>3771319</v>
      </c>
      <c r="E124">
        <v>434762</v>
      </c>
      <c r="G124" t="s">
        <v>144</v>
      </c>
      <c r="H124">
        <v>1994</v>
      </c>
      <c r="I124">
        <v>1994</v>
      </c>
    </row>
    <row r="125" spans="1:11" x14ac:dyDescent="0.25">
      <c r="A125" t="s">
        <v>134</v>
      </c>
      <c r="B125" t="s">
        <v>346</v>
      </c>
      <c r="C125">
        <v>15</v>
      </c>
      <c r="D125">
        <v>3771319</v>
      </c>
      <c r="E125">
        <v>434762</v>
      </c>
      <c r="G125" t="s">
        <v>346</v>
      </c>
      <c r="H125">
        <v>2008</v>
      </c>
      <c r="I125">
        <v>2005</v>
      </c>
    </row>
    <row r="126" spans="1:11" x14ac:dyDescent="0.25">
      <c r="A126" t="s">
        <v>156</v>
      </c>
      <c r="B126" t="s">
        <v>347</v>
      </c>
      <c r="C126">
        <v>42.5</v>
      </c>
      <c r="G126" t="s">
        <v>347</v>
      </c>
      <c r="H126">
        <v>2006</v>
      </c>
      <c r="I126">
        <v>2002</v>
      </c>
    </row>
    <row r="127" spans="1:11" x14ac:dyDescent="0.25">
      <c r="A127" t="s">
        <v>348</v>
      </c>
      <c r="B127" t="s">
        <v>349</v>
      </c>
      <c r="C127">
        <v>61.7</v>
      </c>
      <c r="D127">
        <v>3770887.42</v>
      </c>
      <c r="E127">
        <v>434533.76</v>
      </c>
      <c r="F127" t="s">
        <v>445</v>
      </c>
      <c r="K127">
        <v>1977</v>
      </c>
    </row>
    <row r="128" spans="1:11" x14ac:dyDescent="0.25">
      <c r="A128" t="s">
        <v>182</v>
      </c>
      <c r="B128" t="s">
        <v>351</v>
      </c>
      <c r="C128">
        <v>41</v>
      </c>
      <c r="D128" t="s">
        <v>352</v>
      </c>
      <c r="G128" t="s">
        <v>351</v>
      </c>
    </row>
    <row r="129" spans="1:9" x14ac:dyDescent="0.25">
      <c r="A129" t="s">
        <v>353</v>
      </c>
      <c r="B129" t="s">
        <v>354</v>
      </c>
      <c r="C129">
        <v>32</v>
      </c>
      <c r="D129" t="s">
        <v>355</v>
      </c>
      <c r="H129">
        <v>2006</v>
      </c>
      <c r="I129">
        <v>2005</v>
      </c>
    </row>
    <row r="130" spans="1:9" x14ac:dyDescent="0.25">
      <c r="A130" t="s">
        <v>356</v>
      </c>
      <c r="B130" t="s">
        <v>357</v>
      </c>
      <c r="C130">
        <v>29</v>
      </c>
      <c r="D130" t="s">
        <v>355</v>
      </c>
      <c r="G130" t="s">
        <v>357</v>
      </c>
      <c r="H130">
        <v>2007</v>
      </c>
      <c r="I130">
        <v>2006</v>
      </c>
    </row>
    <row r="131" spans="1:9" x14ac:dyDescent="0.25">
      <c r="A131" t="s">
        <v>168</v>
      </c>
      <c r="B131" t="s">
        <v>358</v>
      </c>
      <c r="C131">
        <v>13</v>
      </c>
      <c r="D131" t="s">
        <v>355</v>
      </c>
      <c r="G131" t="s">
        <v>358</v>
      </c>
      <c r="H131">
        <v>2006</v>
      </c>
      <c r="I131">
        <v>2006</v>
      </c>
    </row>
    <row r="132" spans="1:9" x14ac:dyDescent="0.25">
      <c r="A132" t="s">
        <v>163</v>
      </c>
      <c r="B132" t="s">
        <v>359</v>
      </c>
      <c r="C132">
        <v>27.5</v>
      </c>
      <c r="D132" t="s">
        <v>355</v>
      </c>
      <c r="G132" t="s">
        <v>359</v>
      </c>
      <c r="H132">
        <v>2012</v>
      </c>
      <c r="I132">
        <v>2009</v>
      </c>
    </row>
    <row r="133" spans="1:9" x14ac:dyDescent="0.25">
      <c r="A133" t="s">
        <v>322</v>
      </c>
      <c r="B133" t="s">
        <v>323</v>
      </c>
      <c r="C133">
        <v>46.4</v>
      </c>
      <c r="D133">
        <v>3771449</v>
      </c>
      <c r="E133">
        <v>434661</v>
      </c>
    </row>
    <row r="134" spans="1:9" x14ac:dyDescent="0.25">
      <c r="A134" t="s">
        <v>179</v>
      </c>
      <c r="B134" t="s">
        <v>360</v>
      </c>
      <c r="C134">
        <v>40.700000000000003</v>
      </c>
      <c r="D134" t="s">
        <v>355</v>
      </c>
      <c r="G134" t="s">
        <v>360</v>
      </c>
    </row>
    <row r="135" spans="1:9" x14ac:dyDescent="0.25">
      <c r="A135" t="s">
        <v>167</v>
      </c>
      <c r="B135" t="s">
        <v>361</v>
      </c>
      <c r="C135">
        <v>25.5</v>
      </c>
      <c r="D135" t="s">
        <v>355</v>
      </c>
      <c r="G135" t="s">
        <v>361</v>
      </c>
      <c r="H135">
        <v>2007</v>
      </c>
      <c r="I135">
        <v>2001</v>
      </c>
    </row>
    <row r="136" spans="1:9" x14ac:dyDescent="0.25">
      <c r="A136" t="s">
        <v>362</v>
      </c>
      <c r="B136" t="s">
        <v>363</v>
      </c>
      <c r="C136">
        <v>16.8</v>
      </c>
      <c r="D136" t="s">
        <v>355</v>
      </c>
      <c r="H136">
        <v>2002</v>
      </c>
      <c r="I136">
        <v>2002</v>
      </c>
    </row>
    <row r="137" spans="1:9" x14ac:dyDescent="0.25">
      <c r="A137" t="s">
        <v>364</v>
      </c>
      <c r="B137" t="s">
        <v>365</v>
      </c>
      <c r="C137">
        <v>44.5</v>
      </c>
      <c r="D137">
        <v>3771655</v>
      </c>
      <c r="E137">
        <v>434546</v>
      </c>
      <c r="G137" t="s">
        <v>365</v>
      </c>
    </row>
    <row r="138" spans="1:9" x14ac:dyDescent="0.25">
      <c r="A138" t="s">
        <v>5</v>
      </c>
      <c r="B138" t="s">
        <v>366</v>
      </c>
      <c r="C138">
        <v>28.5</v>
      </c>
      <c r="D138">
        <v>3771658</v>
      </c>
      <c r="E138">
        <v>434542</v>
      </c>
      <c r="G138" t="s">
        <v>366</v>
      </c>
      <c r="H138">
        <v>2012</v>
      </c>
      <c r="I138">
        <v>2011</v>
      </c>
    </row>
    <row r="139" spans="1:9" x14ac:dyDescent="0.25">
      <c r="A139" t="s">
        <v>367</v>
      </c>
      <c r="B139" t="s">
        <v>368</v>
      </c>
      <c r="C139">
        <v>37</v>
      </c>
      <c r="D139">
        <v>3771658</v>
      </c>
      <c r="E139">
        <v>434542</v>
      </c>
    </row>
    <row r="140" spans="1:9" x14ac:dyDescent="0.25">
      <c r="A140" t="s">
        <v>165</v>
      </c>
      <c r="B140" t="s">
        <v>369</v>
      </c>
      <c r="C140">
        <v>30.5</v>
      </c>
      <c r="D140">
        <v>3771658</v>
      </c>
      <c r="E140">
        <v>434542</v>
      </c>
      <c r="G140" t="s">
        <v>369</v>
      </c>
      <c r="H140">
        <v>2012</v>
      </c>
      <c r="I140">
        <v>2010</v>
      </c>
    </row>
    <row r="141" spans="1:9" x14ac:dyDescent="0.25">
      <c r="A141" t="s">
        <v>78</v>
      </c>
      <c r="B141" t="s">
        <v>370</v>
      </c>
      <c r="C141">
        <v>57.5</v>
      </c>
      <c r="D141">
        <v>3771692</v>
      </c>
      <c r="E141">
        <v>434515</v>
      </c>
      <c r="F141" t="s">
        <v>371</v>
      </c>
      <c r="G141" t="s">
        <v>370</v>
      </c>
      <c r="H141">
        <v>2014</v>
      </c>
      <c r="I141">
        <v>2007</v>
      </c>
    </row>
    <row r="142" spans="1:9" x14ac:dyDescent="0.25">
      <c r="A142" t="s">
        <v>7</v>
      </c>
      <c r="B142" t="s">
        <v>372</v>
      </c>
      <c r="C142">
        <v>46</v>
      </c>
      <c r="D142">
        <v>3771683</v>
      </c>
      <c r="E142">
        <v>434518</v>
      </c>
      <c r="F142" t="s">
        <v>373</v>
      </c>
      <c r="G142" t="s">
        <v>372</v>
      </c>
    </row>
    <row r="143" spans="1:9" x14ac:dyDescent="0.25">
      <c r="A143" t="s">
        <v>195</v>
      </c>
      <c r="B143" t="s">
        <v>374</v>
      </c>
      <c r="C143">
        <v>47.2</v>
      </c>
      <c r="D143">
        <v>3771740</v>
      </c>
      <c r="E143">
        <v>434486</v>
      </c>
      <c r="G143" t="s">
        <v>374</v>
      </c>
      <c r="H143">
        <v>2011</v>
      </c>
      <c r="I143">
        <v>2008</v>
      </c>
    </row>
    <row r="144" spans="1:9" x14ac:dyDescent="0.25">
      <c r="A144" t="s">
        <v>324</v>
      </c>
      <c r="B144" t="s">
        <v>325</v>
      </c>
      <c r="C144">
        <v>22</v>
      </c>
      <c r="D144">
        <v>3771449</v>
      </c>
      <c r="E144">
        <v>434661</v>
      </c>
      <c r="H144">
        <v>2003</v>
      </c>
      <c r="I144">
        <v>2000</v>
      </c>
    </row>
    <row r="145" spans="1:11" x14ac:dyDescent="0.25">
      <c r="A145" t="s">
        <v>77</v>
      </c>
      <c r="B145" t="s">
        <v>375</v>
      </c>
      <c r="C145">
        <v>38</v>
      </c>
      <c r="D145">
        <v>3771740</v>
      </c>
      <c r="E145">
        <v>434486</v>
      </c>
      <c r="G145" t="s">
        <v>375</v>
      </c>
      <c r="H145">
        <v>2012</v>
      </c>
      <c r="I145">
        <v>2010</v>
      </c>
    </row>
    <row r="146" spans="1:11" x14ac:dyDescent="0.25">
      <c r="A146" t="s">
        <v>164</v>
      </c>
      <c r="B146" t="s">
        <v>376</v>
      </c>
      <c r="C146">
        <v>16</v>
      </c>
      <c r="D146">
        <v>3771740</v>
      </c>
      <c r="E146">
        <v>434486</v>
      </c>
      <c r="G146" t="s">
        <v>376</v>
      </c>
      <c r="H146">
        <v>2012</v>
      </c>
      <c r="I146">
        <v>2007</v>
      </c>
    </row>
    <row r="147" spans="1:11" x14ac:dyDescent="0.25">
      <c r="A147" t="s">
        <v>84</v>
      </c>
      <c r="B147" t="s">
        <v>377</v>
      </c>
      <c r="C147">
        <v>56</v>
      </c>
      <c r="D147">
        <v>3771814</v>
      </c>
      <c r="E147">
        <v>434427</v>
      </c>
      <c r="G147" t="s">
        <v>377</v>
      </c>
      <c r="H147">
        <v>2005</v>
      </c>
      <c r="I147">
        <v>2002</v>
      </c>
    </row>
    <row r="148" spans="1:11" x14ac:dyDescent="0.25">
      <c r="A148" t="s">
        <v>159</v>
      </c>
      <c r="B148" t="s">
        <v>378</v>
      </c>
      <c r="C148">
        <v>66.5</v>
      </c>
      <c r="D148">
        <v>3771814</v>
      </c>
      <c r="E148">
        <v>434427</v>
      </c>
      <c r="G148" t="s">
        <v>378</v>
      </c>
      <c r="H148">
        <v>2001</v>
      </c>
      <c r="I148">
        <v>1999</v>
      </c>
    </row>
    <row r="149" spans="1:11" x14ac:dyDescent="0.25">
      <c r="A149" t="s">
        <v>88</v>
      </c>
      <c r="B149" t="s">
        <v>379</v>
      </c>
      <c r="C149">
        <v>45.2</v>
      </c>
      <c r="D149">
        <v>3771595</v>
      </c>
      <c r="E149">
        <v>434558</v>
      </c>
      <c r="G149" t="s">
        <v>379</v>
      </c>
      <c r="H149">
        <v>1991</v>
      </c>
      <c r="I149">
        <v>1987</v>
      </c>
    </row>
    <row r="150" spans="1:11" x14ac:dyDescent="0.25">
      <c r="A150" t="s">
        <v>4</v>
      </c>
      <c r="B150" t="s">
        <v>380</v>
      </c>
      <c r="C150">
        <v>27</v>
      </c>
      <c r="D150">
        <v>3771533</v>
      </c>
      <c r="E150">
        <v>434619</v>
      </c>
      <c r="G150" t="s">
        <v>380</v>
      </c>
      <c r="H150">
        <v>2000</v>
      </c>
      <c r="I150">
        <v>1999</v>
      </c>
    </row>
    <row r="151" spans="1:11" x14ac:dyDescent="0.25">
      <c r="A151" t="s">
        <v>169</v>
      </c>
      <c r="B151" t="s">
        <v>381</v>
      </c>
      <c r="C151">
        <v>21</v>
      </c>
      <c r="D151">
        <v>3771533</v>
      </c>
      <c r="E151">
        <v>434619</v>
      </c>
      <c r="G151" t="s">
        <v>381</v>
      </c>
      <c r="H151">
        <v>2006</v>
      </c>
      <c r="I151">
        <v>2006</v>
      </c>
    </row>
    <row r="152" spans="1:11" x14ac:dyDescent="0.25">
      <c r="A152" t="s">
        <v>197</v>
      </c>
      <c r="B152" t="s">
        <v>326</v>
      </c>
      <c r="C152">
        <v>35.5</v>
      </c>
      <c r="D152">
        <v>3771449</v>
      </c>
      <c r="E152">
        <v>434661</v>
      </c>
    </row>
    <row r="153" spans="1:11" x14ac:dyDescent="0.25">
      <c r="A153" t="s">
        <v>86</v>
      </c>
      <c r="B153" t="s">
        <v>327</v>
      </c>
      <c r="C153">
        <v>85</v>
      </c>
      <c r="D153">
        <v>3771400</v>
      </c>
      <c r="E153">
        <v>434696</v>
      </c>
    </row>
    <row r="154" spans="1:11" x14ac:dyDescent="0.25">
      <c r="A154" t="s">
        <v>76</v>
      </c>
      <c r="B154" t="s">
        <v>328</v>
      </c>
      <c r="C154">
        <v>42.3</v>
      </c>
      <c r="D154">
        <v>3771375</v>
      </c>
      <c r="E154">
        <v>434718</v>
      </c>
    </row>
    <row r="155" spans="1:11" x14ac:dyDescent="0.25">
      <c r="A155" t="s">
        <v>154</v>
      </c>
      <c r="B155" t="s">
        <v>329</v>
      </c>
      <c r="C155">
        <v>24.5</v>
      </c>
      <c r="D155">
        <v>3771375</v>
      </c>
      <c r="E155">
        <v>434718</v>
      </c>
    </row>
    <row r="156" spans="1:11" x14ac:dyDescent="0.25">
      <c r="A156" t="s">
        <v>80</v>
      </c>
      <c r="B156" t="s">
        <v>330</v>
      </c>
      <c r="C156">
        <v>55.5</v>
      </c>
      <c r="D156">
        <v>3771350</v>
      </c>
      <c r="E156">
        <v>434730</v>
      </c>
    </row>
    <row r="157" spans="1:11" x14ac:dyDescent="0.25">
      <c r="A157" t="s">
        <v>331</v>
      </c>
      <c r="B157" t="s">
        <v>332</v>
      </c>
      <c r="C157">
        <v>23</v>
      </c>
      <c r="D157">
        <v>3771350</v>
      </c>
      <c r="E157">
        <v>434730</v>
      </c>
      <c r="F157" t="s">
        <v>333</v>
      </c>
    </row>
    <row r="158" spans="1:11" x14ac:dyDescent="0.25">
      <c r="A158" t="s">
        <v>319</v>
      </c>
      <c r="B158" t="s">
        <v>320</v>
      </c>
    </row>
    <row r="159" spans="1:11" x14ac:dyDescent="0.25">
      <c r="A159" t="s">
        <v>93</v>
      </c>
      <c r="B159" t="s">
        <v>382</v>
      </c>
      <c r="C159">
        <v>38.200000000000003</v>
      </c>
      <c r="D159">
        <v>3815628</v>
      </c>
      <c r="E159">
        <v>425590</v>
      </c>
      <c r="F159" t="s">
        <v>383</v>
      </c>
      <c r="G159" t="s">
        <v>382</v>
      </c>
      <c r="K159">
        <v>2006</v>
      </c>
    </row>
    <row r="160" spans="1:11" x14ac:dyDescent="0.25">
      <c r="A160" t="s">
        <v>65</v>
      </c>
      <c r="B160" t="s">
        <v>384</v>
      </c>
      <c r="C160">
        <v>42</v>
      </c>
      <c r="D160">
        <v>3815614</v>
      </c>
      <c r="E160">
        <v>425588</v>
      </c>
      <c r="F160" t="s">
        <v>180</v>
      </c>
      <c r="G160" t="s">
        <v>384</v>
      </c>
      <c r="K160">
        <v>1999</v>
      </c>
    </row>
    <row r="161" spans="1:9" x14ac:dyDescent="0.25">
      <c r="A161" t="s">
        <v>38</v>
      </c>
      <c r="B161" t="s">
        <v>385</v>
      </c>
      <c r="C161">
        <v>32.200000000000003</v>
      </c>
      <c r="D161">
        <v>3815621</v>
      </c>
      <c r="E161">
        <v>425585</v>
      </c>
      <c r="G161" t="s">
        <v>385</v>
      </c>
    </row>
    <row r="162" spans="1:9" x14ac:dyDescent="0.25">
      <c r="A162" t="s">
        <v>386</v>
      </c>
      <c r="B162" t="s">
        <v>387</v>
      </c>
      <c r="C162">
        <v>27.3</v>
      </c>
      <c r="D162">
        <v>3815621</v>
      </c>
      <c r="E162">
        <v>425585</v>
      </c>
    </row>
    <row r="163" spans="1:9" x14ac:dyDescent="0.25">
      <c r="A163" t="s">
        <v>92</v>
      </c>
      <c r="B163" t="s">
        <v>388</v>
      </c>
      <c r="C163">
        <v>30.9</v>
      </c>
      <c r="D163">
        <v>3815621</v>
      </c>
      <c r="E163">
        <v>425579</v>
      </c>
      <c r="G163" t="s">
        <v>388</v>
      </c>
      <c r="H163">
        <v>1994</v>
      </c>
      <c r="I163">
        <v>1993</v>
      </c>
    </row>
    <row r="164" spans="1:9" x14ac:dyDescent="0.25">
      <c r="A164" t="s">
        <v>100</v>
      </c>
      <c r="B164" t="s">
        <v>389</v>
      </c>
      <c r="C164">
        <v>30.4</v>
      </c>
      <c r="D164">
        <v>3815621</v>
      </c>
      <c r="E164">
        <v>425579</v>
      </c>
      <c r="G164" t="s">
        <v>389</v>
      </c>
      <c r="H164">
        <v>1996</v>
      </c>
      <c r="I164">
        <v>1995</v>
      </c>
    </row>
    <row r="165" spans="1:9" x14ac:dyDescent="0.25">
      <c r="A165" t="s">
        <v>390</v>
      </c>
      <c r="B165" t="s">
        <v>391</v>
      </c>
      <c r="C165">
        <v>38.5</v>
      </c>
      <c r="D165">
        <v>3815621</v>
      </c>
      <c r="E165">
        <v>425579</v>
      </c>
    </row>
    <row r="166" spans="1:9" x14ac:dyDescent="0.25">
      <c r="A166" t="s">
        <v>39</v>
      </c>
      <c r="B166" t="s">
        <v>392</v>
      </c>
      <c r="C166">
        <v>39</v>
      </c>
      <c r="D166">
        <v>3815619</v>
      </c>
      <c r="E166">
        <v>425594</v>
      </c>
      <c r="G166" t="s">
        <v>392</v>
      </c>
      <c r="H166">
        <v>1993</v>
      </c>
      <c r="I166">
        <v>1991</v>
      </c>
    </row>
    <row r="167" spans="1:9" x14ac:dyDescent="0.25">
      <c r="A167" t="s">
        <v>57</v>
      </c>
      <c r="B167" t="s">
        <v>393</v>
      </c>
      <c r="C167">
        <v>35.5</v>
      </c>
      <c r="D167">
        <v>3815609</v>
      </c>
      <c r="E167">
        <v>425585</v>
      </c>
      <c r="G167" t="s">
        <v>393</v>
      </c>
    </row>
    <row r="168" spans="1:9" x14ac:dyDescent="0.25">
      <c r="A168" t="s">
        <v>101</v>
      </c>
      <c r="B168" t="s">
        <v>394</v>
      </c>
      <c r="C168">
        <v>26.2</v>
      </c>
      <c r="D168">
        <v>3815609</v>
      </c>
      <c r="E168">
        <v>425585</v>
      </c>
      <c r="G168" t="s">
        <v>394</v>
      </c>
      <c r="H168">
        <v>1994</v>
      </c>
      <c r="I168">
        <v>1993</v>
      </c>
    </row>
    <row r="169" spans="1:9" x14ac:dyDescent="0.25">
      <c r="A169" t="s">
        <v>18</v>
      </c>
      <c r="B169" t="s">
        <v>395</v>
      </c>
      <c r="C169">
        <v>22</v>
      </c>
      <c r="D169">
        <v>3815624</v>
      </c>
      <c r="E169">
        <v>425595</v>
      </c>
      <c r="G169" t="s">
        <v>395</v>
      </c>
      <c r="H169">
        <v>1998</v>
      </c>
      <c r="I169">
        <v>1998</v>
      </c>
    </row>
    <row r="170" spans="1:9" x14ac:dyDescent="0.25">
      <c r="A170" t="s">
        <v>122</v>
      </c>
      <c r="B170" t="s">
        <v>396</v>
      </c>
      <c r="C170">
        <v>16.8</v>
      </c>
      <c r="D170">
        <v>3815624</v>
      </c>
      <c r="E170">
        <v>425595</v>
      </c>
      <c r="G170" t="s">
        <v>396</v>
      </c>
      <c r="H170">
        <v>2002</v>
      </c>
      <c r="I170">
        <v>1999</v>
      </c>
    </row>
    <row r="171" spans="1:9" x14ac:dyDescent="0.25">
      <c r="A171" t="s">
        <v>397</v>
      </c>
      <c r="B171" t="s">
        <v>398</v>
      </c>
      <c r="C171">
        <v>36.200000000000003</v>
      </c>
      <c r="D171">
        <v>3815616</v>
      </c>
      <c r="E171">
        <v>425597</v>
      </c>
      <c r="G171" t="s">
        <v>398</v>
      </c>
    </row>
    <row r="172" spans="1:9" x14ac:dyDescent="0.25">
      <c r="A172" t="s">
        <v>26</v>
      </c>
      <c r="B172" t="s">
        <v>399</v>
      </c>
      <c r="C172">
        <v>50.2</v>
      </c>
      <c r="D172">
        <v>3815628</v>
      </c>
      <c r="E172">
        <v>425597</v>
      </c>
      <c r="G172" t="s">
        <v>399</v>
      </c>
      <c r="H172">
        <v>1993</v>
      </c>
      <c r="I172">
        <v>1993</v>
      </c>
    </row>
    <row r="173" spans="1:9" x14ac:dyDescent="0.25">
      <c r="A173" t="s">
        <v>27</v>
      </c>
      <c r="B173" t="s">
        <v>400</v>
      </c>
      <c r="C173">
        <v>57</v>
      </c>
      <c r="D173">
        <v>3815619</v>
      </c>
      <c r="E173">
        <v>425607</v>
      </c>
      <c r="G173" t="s">
        <v>400</v>
      </c>
    </row>
    <row r="174" spans="1:9" x14ac:dyDescent="0.25">
      <c r="A174" t="s">
        <v>46</v>
      </c>
      <c r="B174" t="s">
        <v>401</v>
      </c>
      <c r="C174">
        <v>75</v>
      </c>
      <c r="D174">
        <v>3815621</v>
      </c>
      <c r="E174">
        <v>425546</v>
      </c>
      <c r="G174" t="s">
        <v>401</v>
      </c>
      <c r="H174">
        <v>1994</v>
      </c>
      <c r="I174">
        <v>1991</v>
      </c>
    </row>
    <row r="175" spans="1:9" x14ac:dyDescent="0.25">
      <c r="A175" t="s">
        <v>102</v>
      </c>
      <c r="B175" t="s">
        <v>402</v>
      </c>
      <c r="C175">
        <v>53.5</v>
      </c>
      <c r="G175" t="s">
        <v>402</v>
      </c>
      <c r="H175">
        <v>1997</v>
      </c>
      <c r="I175">
        <v>1993</v>
      </c>
    </row>
    <row r="176" spans="1:9" x14ac:dyDescent="0.25">
      <c r="A176" t="s">
        <v>41</v>
      </c>
      <c r="B176" t="s">
        <v>403</v>
      </c>
      <c r="C176">
        <v>47</v>
      </c>
      <c r="D176">
        <v>3815625</v>
      </c>
      <c r="E176">
        <v>425551</v>
      </c>
      <c r="G176" t="s">
        <v>403</v>
      </c>
      <c r="H176">
        <v>1999</v>
      </c>
      <c r="I176">
        <v>1997</v>
      </c>
    </row>
    <row r="177" spans="1:11" x14ac:dyDescent="0.25">
      <c r="A177" t="s">
        <v>61</v>
      </c>
      <c r="B177" t="s">
        <v>404</v>
      </c>
      <c r="C177">
        <v>53.7</v>
      </c>
      <c r="D177">
        <v>3815623</v>
      </c>
      <c r="E177">
        <v>425532</v>
      </c>
      <c r="G177" t="s">
        <v>404</v>
      </c>
    </row>
    <row r="178" spans="1:11" x14ac:dyDescent="0.25">
      <c r="A178" t="s">
        <v>405</v>
      </c>
      <c r="B178" t="s">
        <v>406</v>
      </c>
      <c r="C178">
        <v>23</v>
      </c>
      <c r="D178">
        <v>3815623</v>
      </c>
      <c r="E178">
        <v>425532</v>
      </c>
      <c r="F178" t="s">
        <v>450</v>
      </c>
      <c r="K178">
        <v>2001</v>
      </c>
    </row>
    <row r="179" spans="1:11" x14ac:dyDescent="0.25">
      <c r="A179" t="s">
        <v>30</v>
      </c>
      <c r="B179" t="s">
        <v>407</v>
      </c>
      <c r="C179">
        <v>14.8</v>
      </c>
      <c r="D179">
        <v>3815618</v>
      </c>
      <c r="E179">
        <v>425542</v>
      </c>
      <c r="G179" t="s">
        <v>407</v>
      </c>
      <c r="H179">
        <v>2002</v>
      </c>
      <c r="I179">
        <v>2002</v>
      </c>
    </row>
    <row r="180" spans="1:11" x14ac:dyDescent="0.25">
      <c r="A180" t="s">
        <v>89</v>
      </c>
      <c r="B180" t="s">
        <v>408</v>
      </c>
      <c r="C180">
        <v>62.8</v>
      </c>
      <c r="D180">
        <v>3815623</v>
      </c>
      <c r="E180">
        <v>425523</v>
      </c>
      <c r="G180" t="s">
        <v>408</v>
      </c>
      <c r="H180">
        <v>2009</v>
      </c>
      <c r="I180">
        <v>2008</v>
      </c>
    </row>
    <row r="181" spans="1:11" x14ac:dyDescent="0.25">
      <c r="A181" t="s">
        <v>43</v>
      </c>
      <c r="B181" t="s">
        <v>409</v>
      </c>
      <c r="C181">
        <v>42.3</v>
      </c>
      <c r="D181">
        <v>3815626</v>
      </c>
      <c r="E181">
        <v>425517</v>
      </c>
      <c r="G181" t="s">
        <v>409</v>
      </c>
      <c r="H181">
        <v>2002</v>
      </c>
      <c r="I181">
        <v>2000</v>
      </c>
    </row>
    <row r="182" spans="1:11" x14ac:dyDescent="0.25">
      <c r="A182" t="s">
        <v>48</v>
      </c>
      <c r="B182" t="s">
        <v>410</v>
      </c>
      <c r="C182">
        <v>38.5</v>
      </c>
      <c r="D182">
        <v>3815622</v>
      </c>
      <c r="E182">
        <v>425517</v>
      </c>
      <c r="G182" t="s">
        <v>410</v>
      </c>
      <c r="H182">
        <v>2003</v>
      </c>
      <c r="I182">
        <v>2001</v>
      </c>
    </row>
    <row r="183" spans="1:11" x14ac:dyDescent="0.25">
      <c r="A183" t="s">
        <v>35</v>
      </c>
      <c r="B183" t="s">
        <v>411</v>
      </c>
      <c r="C183">
        <v>45</v>
      </c>
      <c r="D183">
        <v>3815632</v>
      </c>
      <c r="E183">
        <v>425514</v>
      </c>
      <c r="G183" t="s">
        <v>411</v>
      </c>
    </row>
    <row r="184" spans="1:11" x14ac:dyDescent="0.25">
      <c r="A184" t="s">
        <v>103</v>
      </c>
      <c r="B184" t="s">
        <v>412</v>
      </c>
      <c r="C184">
        <v>16.5</v>
      </c>
      <c r="D184">
        <v>3815630</v>
      </c>
      <c r="E184">
        <v>425508</v>
      </c>
      <c r="G184" t="s">
        <v>412</v>
      </c>
      <c r="H184">
        <v>1999</v>
      </c>
      <c r="I184">
        <v>1997</v>
      </c>
    </row>
    <row r="185" spans="1:11" x14ac:dyDescent="0.25">
      <c r="A185" t="s">
        <v>34</v>
      </c>
      <c r="B185" t="s">
        <v>413</v>
      </c>
      <c r="C185">
        <v>35</v>
      </c>
      <c r="D185">
        <v>3815629</v>
      </c>
      <c r="E185">
        <v>425504</v>
      </c>
      <c r="G185" t="s">
        <v>413</v>
      </c>
      <c r="H185">
        <v>1999</v>
      </c>
      <c r="I185">
        <v>1998</v>
      </c>
    </row>
    <row r="186" spans="1:11" x14ac:dyDescent="0.25">
      <c r="A186" t="s">
        <v>21</v>
      </c>
      <c r="B186" t="s">
        <v>414</v>
      </c>
      <c r="C186">
        <v>17.5</v>
      </c>
      <c r="D186">
        <v>3815631</v>
      </c>
      <c r="E186">
        <v>425498</v>
      </c>
      <c r="G186" t="s">
        <v>414</v>
      </c>
      <c r="H186">
        <v>1998</v>
      </c>
      <c r="I186">
        <v>1998</v>
      </c>
    </row>
    <row r="187" spans="1:11" x14ac:dyDescent="0.25">
      <c r="A187" t="s">
        <v>45</v>
      </c>
      <c r="B187" t="s">
        <v>415</v>
      </c>
      <c r="C187">
        <v>27</v>
      </c>
      <c r="D187">
        <v>3815625</v>
      </c>
      <c r="E187">
        <v>425500</v>
      </c>
      <c r="G187" t="s">
        <v>415</v>
      </c>
      <c r="H187">
        <v>2008</v>
      </c>
      <c r="I187">
        <v>2004</v>
      </c>
    </row>
    <row r="188" spans="1:11" x14ac:dyDescent="0.25">
      <c r="A188" t="s">
        <v>28</v>
      </c>
      <c r="B188" t="s">
        <v>416</v>
      </c>
      <c r="C188">
        <v>58</v>
      </c>
      <c r="D188">
        <v>3815624</v>
      </c>
      <c r="E188">
        <v>425499</v>
      </c>
      <c r="G188" t="s">
        <v>416</v>
      </c>
      <c r="H188">
        <v>2007</v>
      </c>
      <c r="I188">
        <v>2003</v>
      </c>
    </row>
    <row r="189" spans="1:11" x14ac:dyDescent="0.25">
      <c r="A189" t="s">
        <v>87</v>
      </c>
      <c r="B189" t="s">
        <v>417</v>
      </c>
      <c r="C189">
        <v>16</v>
      </c>
      <c r="D189">
        <v>3815651</v>
      </c>
      <c r="E189">
        <v>425500</v>
      </c>
      <c r="G189" t="s">
        <v>417</v>
      </c>
    </row>
    <row r="190" spans="1:11" x14ac:dyDescent="0.25">
      <c r="A190" t="s">
        <v>75</v>
      </c>
      <c r="B190" t="s">
        <v>418</v>
      </c>
      <c r="C190">
        <v>34</v>
      </c>
      <c r="D190">
        <v>3815641</v>
      </c>
      <c r="E190">
        <v>425475</v>
      </c>
      <c r="G190" t="s">
        <v>418</v>
      </c>
      <c r="H190">
        <v>2001</v>
      </c>
      <c r="I190">
        <v>2000</v>
      </c>
    </row>
    <row r="191" spans="1:11" x14ac:dyDescent="0.25">
      <c r="A191" t="s">
        <v>419</v>
      </c>
      <c r="B191" t="s">
        <v>420</v>
      </c>
      <c r="C191">
        <v>21</v>
      </c>
      <c r="D191">
        <v>3815640</v>
      </c>
      <c r="E191">
        <v>425475</v>
      </c>
      <c r="G191" t="s">
        <v>420</v>
      </c>
      <c r="H191">
        <v>1997</v>
      </c>
      <c r="I191">
        <v>1997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2"/>
  <sheetViews>
    <sheetView tabSelected="1" topLeftCell="C1" zoomScale="70" zoomScaleNormal="60" workbookViewId="0">
      <selection activeCell="Q25" sqref="Q25"/>
    </sheetView>
  </sheetViews>
  <sheetFormatPr defaultRowHeight="15" x14ac:dyDescent="0.25"/>
  <cols>
    <col min="2" max="2" width="16.140625" style="1" customWidth="1"/>
    <col min="3" max="3" width="13.5703125" style="2" customWidth="1"/>
    <col min="4" max="4" width="11.140625" style="1" customWidth="1"/>
    <col min="5" max="6" width="10.7109375" style="1" customWidth="1"/>
    <col min="7" max="8" width="10.7109375" customWidth="1"/>
    <col min="9" max="9" width="15" bestFit="1" customWidth="1"/>
    <col min="10" max="10" width="12.42578125" bestFit="1" customWidth="1"/>
    <col min="11" max="11" width="10.7109375" customWidth="1"/>
    <col min="12" max="12" width="10.28515625" customWidth="1"/>
    <col min="13" max="13" width="10.5703125" bestFit="1" customWidth="1"/>
    <col min="14" max="14" width="22.7109375" bestFit="1" customWidth="1"/>
    <col min="15" max="15" width="10.28515625" customWidth="1"/>
    <col min="21" max="21" width="11.140625" bestFit="1" customWidth="1"/>
    <col min="22" max="22" width="12.28515625" bestFit="1" customWidth="1"/>
    <col min="23" max="23" width="11.7109375" bestFit="1" customWidth="1"/>
  </cols>
  <sheetData>
    <row r="1" spans="1:23" x14ac:dyDescent="0.25">
      <c r="B1" s="1" t="s">
        <v>457</v>
      </c>
      <c r="C1" s="2" t="s">
        <v>171</v>
      </c>
      <c r="D1" s="1" t="s">
        <v>458</v>
      </c>
      <c r="E1" s="1" t="s">
        <v>427</v>
      </c>
      <c r="F1" s="1" t="s">
        <v>428</v>
      </c>
      <c r="G1" s="1" t="s">
        <v>98</v>
      </c>
      <c r="H1" s="1" t="s">
        <v>435</v>
      </c>
      <c r="I1" s="1" t="s">
        <v>172</v>
      </c>
      <c r="J1" s="1" t="s">
        <v>99</v>
      </c>
      <c r="K1" s="1" t="s">
        <v>173</v>
      </c>
      <c r="L1" s="1" t="s">
        <v>174</v>
      </c>
      <c r="M1" s="1" t="s">
        <v>459</v>
      </c>
      <c r="N1" s="1" t="s">
        <v>181</v>
      </c>
      <c r="O1" s="1" t="s">
        <v>480</v>
      </c>
      <c r="W1" t="s">
        <v>177</v>
      </c>
    </row>
    <row r="2" spans="1:23" x14ac:dyDescent="0.25">
      <c r="B2" s="1" t="s">
        <v>32</v>
      </c>
      <c r="C2" s="2">
        <v>45216</v>
      </c>
      <c r="D2" s="1" t="s">
        <v>0</v>
      </c>
      <c r="E2" s="1">
        <v>3801207</v>
      </c>
      <c r="F2" s="1">
        <v>435600</v>
      </c>
      <c r="G2" t="s">
        <v>183</v>
      </c>
      <c r="H2" t="str">
        <f>LEFT(Table5[[#This Row],[ID]],1)</f>
        <v>C</v>
      </c>
      <c r="I2" s="4">
        <v>53</v>
      </c>
      <c r="J2" s="1">
        <v>2005</v>
      </c>
      <c r="K2" s="1">
        <v>2003</v>
      </c>
      <c r="T2" t="s">
        <v>175</v>
      </c>
      <c r="U2" t="s">
        <v>483</v>
      </c>
      <c r="V2" t="s">
        <v>484</v>
      </c>
      <c r="W2" t="s">
        <v>485</v>
      </c>
    </row>
    <row r="3" spans="1:23" x14ac:dyDescent="0.25">
      <c r="B3" s="1" t="s">
        <v>247</v>
      </c>
      <c r="G3" t="str">
        <f>LEFT(B3,4)</f>
        <v>C5Po</v>
      </c>
      <c r="H3" t="str">
        <f>LEFT(Table5[[#This Row],[ID]],1)</f>
        <v>C</v>
      </c>
      <c r="I3" s="4">
        <v>22.5</v>
      </c>
      <c r="J3" s="1">
        <v>1998</v>
      </c>
      <c r="K3" s="1"/>
      <c r="M3">
        <v>1998</v>
      </c>
      <c r="T3">
        <v>1985</v>
      </c>
      <c r="U3">
        <f>COUNTIF(K:K,T3)</f>
        <v>0</v>
      </c>
      <c r="V3">
        <f>COUNTIF(K2:K71,T3)</f>
        <v>0</v>
      </c>
    </row>
    <row r="4" spans="1:23" x14ac:dyDescent="0.25">
      <c r="B4" s="1" t="s">
        <v>71</v>
      </c>
      <c r="C4" s="2">
        <v>45216</v>
      </c>
      <c r="D4" s="1" t="s">
        <v>0</v>
      </c>
      <c r="E4" s="1">
        <v>3801190</v>
      </c>
      <c r="F4" s="1">
        <v>435609</v>
      </c>
      <c r="G4" t="str">
        <f>LEFT(B4,3)</f>
        <v>C11</v>
      </c>
      <c r="H4" t="str">
        <f>LEFT(Table5[[#This Row],[ID]],1)</f>
        <v>C</v>
      </c>
      <c r="I4" s="4">
        <v>44.2</v>
      </c>
      <c r="J4" s="1">
        <v>2005</v>
      </c>
      <c r="K4" s="1">
        <v>2003</v>
      </c>
      <c r="T4">
        <v>1986</v>
      </c>
      <c r="U4">
        <f t="shared" ref="U4:U11" si="0">COUNTIF(K:K,T4)</f>
        <v>0</v>
      </c>
      <c r="V4">
        <f t="shared" ref="V4:V41" si="1">COUNTIF(K3:K72,T4)</f>
        <v>0</v>
      </c>
    </row>
    <row r="5" spans="1:23" x14ac:dyDescent="0.25">
      <c r="B5" s="1" t="s">
        <v>129</v>
      </c>
      <c r="G5" t="str">
        <f>LEFT(B5,3)</f>
        <v>C12</v>
      </c>
      <c r="H5" t="str">
        <f>LEFT(Table5[[#This Row],[ID]],1)</f>
        <v>C</v>
      </c>
      <c r="I5" s="4">
        <v>28</v>
      </c>
      <c r="J5" s="1">
        <v>2003</v>
      </c>
      <c r="K5" s="1">
        <v>2003</v>
      </c>
      <c r="T5">
        <f>T4+1</f>
        <v>1987</v>
      </c>
      <c r="U5">
        <f t="shared" si="0"/>
        <v>1</v>
      </c>
      <c r="V5">
        <f t="shared" si="1"/>
        <v>0</v>
      </c>
    </row>
    <row r="6" spans="1:23" x14ac:dyDescent="0.25">
      <c r="B6" s="1" t="s">
        <v>145</v>
      </c>
      <c r="G6" t="s">
        <v>135</v>
      </c>
      <c r="H6" t="str">
        <f>LEFT(Table5[[#This Row],[ID]],1)</f>
        <v>C</v>
      </c>
      <c r="I6" s="4">
        <v>30.5</v>
      </c>
      <c r="J6" s="1">
        <v>1993</v>
      </c>
      <c r="K6" s="1">
        <v>1993</v>
      </c>
      <c r="T6">
        <f t="shared" ref="T6:T41" si="2">T5+1</f>
        <v>1988</v>
      </c>
      <c r="U6">
        <f t="shared" si="0"/>
        <v>1</v>
      </c>
      <c r="V6">
        <f t="shared" si="1"/>
        <v>0</v>
      </c>
    </row>
    <row r="7" spans="1:23" x14ac:dyDescent="0.25">
      <c r="B7" s="1" t="s">
        <v>69</v>
      </c>
      <c r="C7" s="2">
        <v>45216</v>
      </c>
      <c r="D7" s="1" t="s">
        <v>0</v>
      </c>
      <c r="E7" s="1">
        <v>3801184</v>
      </c>
      <c r="F7" s="1">
        <v>435611</v>
      </c>
      <c r="G7" t="str">
        <f>LEFT(B7,3)</f>
        <v>C14</v>
      </c>
      <c r="H7" t="str">
        <f>LEFT(Table5[[#This Row],[ID]],1)</f>
        <v>C</v>
      </c>
      <c r="I7" s="4">
        <v>30.5</v>
      </c>
      <c r="J7" s="1">
        <v>2001</v>
      </c>
      <c r="K7" s="1">
        <v>1999</v>
      </c>
      <c r="T7">
        <f t="shared" si="2"/>
        <v>1989</v>
      </c>
      <c r="U7">
        <f t="shared" si="0"/>
        <v>1</v>
      </c>
      <c r="V7">
        <f t="shared" si="1"/>
        <v>1</v>
      </c>
    </row>
    <row r="8" spans="1:23" x14ac:dyDescent="0.25">
      <c r="B8" s="1" t="s">
        <v>15</v>
      </c>
      <c r="C8" s="2">
        <v>45216</v>
      </c>
      <c r="D8" s="1" t="s">
        <v>0</v>
      </c>
      <c r="E8" s="1">
        <v>3801177</v>
      </c>
      <c r="F8" s="1">
        <v>435614</v>
      </c>
      <c r="G8" t="str">
        <f>LEFT(B8,3)</f>
        <v>C15</v>
      </c>
      <c r="H8" t="str">
        <f>LEFT(Table5[[#This Row],[ID]],1)</f>
        <v>C</v>
      </c>
      <c r="I8" s="4">
        <v>28</v>
      </c>
      <c r="J8" t="s">
        <v>461</v>
      </c>
      <c r="K8" t="s">
        <v>461</v>
      </c>
      <c r="N8" t="s">
        <v>465</v>
      </c>
      <c r="T8">
        <f t="shared" si="2"/>
        <v>1990</v>
      </c>
      <c r="U8">
        <f t="shared" si="0"/>
        <v>0</v>
      </c>
      <c r="V8">
        <f t="shared" si="1"/>
        <v>0</v>
      </c>
    </row>
    <row r="9" spans="1:23" x14ac:dyDescent="0.25">
      <c r="B9" s="1" t="s">
        <v>136</v>
      </c>
      <c r="G9" t="str">
        <f>LEFT(B9,3)</f>
        <v>C16</v>
      </c>
      <c r="H9" t="str">
        <f>LEFT(Table5[[#This Row],[ID]],1)</f>
        <v>C</v>
      </c>
      <c r="I9" s="4">
        <v>53</v>
      </c>
      <c r="J9" s="1">
        <v>1997</v>
      </c>
      <c r="K9" s="1">
        <v>1995</v>
      </c>
      <c r="N9" s="3"/>
      <c r="T9">
        <f t="shared" si="2"/>
        <v>1991</v>
      </c>
      <c r="U9">
        <f t="shared" si="0"/>
        <v>3</v>
      </c>
      <c r="V9">
        <f t="shared" si="1"/>
        <v>1</v>
      </c>
    </row>
    <row r="10" spans="1:23" x14ac:dyDescent="0.25">
      <c r="B10" s="1" t="s">
        <v>36</v>
      </c>
      <c r="C10" s="2">
        <v>45216</v>
      </c>
      <c r="D10" s="1" t="s">
        <v>0</v>
      </c>
      <c r="E10" s="1">
        <v>3801179</v>
      </c>
      <c r="F10" s="1">
        <v>435629</v>
      </c>
      <c r="G10" t="str">
        <f>LEFT(B10,3)</f>
        <v>C17</v>
      </c>
      <c r="H10" t="str">
        <f>LEFT(Table5[[#This Row],[ID]],1)</f>
        <v>C</v>
      </c>
      <c r="I10" s="4">
        <v>32</v>
      </c>
      <c r="J10" s="1">
        <v>2004</v>
      </c>
      <c r="K10" s="1">
        <v>2002</v>
      </c>
      <c r="N10" s="3"/>
      <c r="T10">
        <f t="shared" si="2"/>
        <v>1992</v>
      </c>
      <c r="U10">
        <f t="shared" si="0"/>
        <v>1</v>
      </c>
      <c r="V10">
        <f t="shared" si="1"/>
        <v>1</v>
      </c>
    </row>
    <row r="11" spans="1:23" x14ac:dyDescent="0.25">
      <c r="A11" t="s">
        <v>466</v>
      </c>
      <c r="B11" s="1" t="s">
        <v>133</v>
      </c>
      <c r="G11" t="str">
        <f>LEFT(B11,3)</f>
        <v>C18</v>
      </c>
      <c r="H11" t="str">
        <f>LEFT(Table5[[#This Row],[ID]],1)</f>
        <v>C</v>
      </c>
      <c r="I11" s="4"/>
      <c r="J11">
        <v>2006</v>
      </c>
      <c r="K11" s="1">
        <v>2003</v>
      </c>
      <c r="N11" s="3"/>
      <c r="T11">
        <f t="shared" si="2"/>
        <v>1993</v>
      </c>
      <c r="U11">
        <f t="shared" si="0"/>
        <v>8</v>
      </c>
      <c r="V11">
        <f t="shared" si="1"/>
        <v>2</v>
      </c>
    </row>
    <row r="12" spans="1:23" x14ac:dyDescent="0.25">
      <c r="B12" s="1" t="s">
        <v>133</v>
      </c>
      <c r="G12" t="str">
        <f>LEFT(B12,4)</f>
        <v>C18P</v>
      </c>
      <c r="H12" t="str">
        <f>LEFT(Table5[[#This Row],[ID]],1)</f>
        <v>C</v>
      </c>
      <c r="I12" s="4">
        <v>37.5</v>
      </c>
      <c r="J12" s="1">
        <v>2001</v>
      </c>
      <c r="K12" s="1"/>
      <c r="M12">
        <v>2001</v>
      </c>
      <c r="N12" s="3" t="s">
        <v>447</v>
      </c>
      <c r="T12">
        <f>T11+1</f>
        <v>1994</v>
      </c>
      <c r="U12">
        <f>COUNTIF(K:K,T12)</f>
        <v>6</v>
      </c>
      <c r="V12">
        <f t="shared" si="1"/>
        <v>2</v>
      </c>
    </row>
    <row r="13" spans="1:23" x14ac:dyDescent="0.25">
      <c r="B13" s="1" t="s">
        <v>97</v>
      </c>
      <c r="C13" s="2">
        <v>45216</v>
      </c>
      <c r="D13" s="1" t="s">
        <v>0</v>
      </c>
      <c r="E13" s="1">
        <v>3801175</v>
      </c>
      <c r="F13" s="1">
        <v>435619</v>
      </c>
      <c r="G13" t="str">
        <f>LEFT(B13,3)</f>
        <v>C19</v>
      </c>
      <c r="H13" t="str">
        <f>LEFT(Table5[[#This Row],[ID]],1)</f>
        <v>C</v>
      </c>
      <c r="I13" s="4"/>
      <c r="N13" s="3"/>
      <c r="T13">
        <f t="shared" si="2"/>
        <v>1995</v>
      </c>
      <c r="U13">
        <f>COUNTIF(K:K,T13)</f>
        <v>6</v>
      </c>
      <c r="V13">
        <f t="shared" si="1"/>
        <v>4</v>
      </c>
    </row>
    <row r="14" spans="1:23" x14ac:dyDescent="0.25">
      <c r="B14" s="1" t="s">
        <v>25</v>
      </c>
      <c r="C14" s="2">
        <v>45216</v>
      </c>
      <c r="D14" s="1" t="s">
        <v>0</v>
      </c>
      <c r="E14" s="1">
        <v>3801175</v>
      </c>
      <c r="F14" s="1">
        <v>435614</v>
      </c>
      <c r="G14" t="str">
        <f>LEFT(B14,3)</f>
        <v>C21</v>
      </c>
      <c r="H14" t="str">
        <f>LEFT(Table5[[#This Row],[ID]],1)</f>
        <v>C</v>
      </c>
      <c r="I14" s="4">
        <v>61</v>
      </c>
      <c r="J14" t="s">
        <v>467</v>
      </c>
      <c r="K14" s="1"/>
      <c r="M14" t="s">
        <v>461</v>
      </c>
      <c r="N14" s="3" t="s">
        <v>333</v>
      </c>
      <c r="T14">
        <f t="shared" si="2"/>
        <v>1996</v>
      </c>
      <c r="U14">
        <f>COUNTIF(K:K,T14)</f>
        <v>1</v>
      </c>
      <c r="V14">
        <f t="shared" si="1"/>
        <v>1</v>
      </c>
    </row>
    <row r="15" spans="1:23" x14ac:dyDescent="0.25">
      <c r="B15" s="1" t="s">
        <v>42</v>
      </c>
      <c r="C15" s="2">
        <v>45216</v>
      </c>
      <c r="D15" s="1" t="s">
        <v>0</v>
      </c>
      <c r="E15" s="1">
        <v>3801176</v>
      </c>
      <c r="F15" s="1">
        <v>435635</v>
      </c>
      <c r="G15" t="str">
        <f>LEFT(B15,3)</f>
        <v>C22</v>
      </c>
      <c r="H15" t="str">
        <f>LEFT(Table5[[#This Row],[ID]],1)</f>
        <v>C</v>
      </c>
      <c r="I15" s="4"/>
      <c r="K15" s="1"/>
      <c r="N15" s="3"/>
      <c r="T15">
        <f t="shared" si="2"/>
        <v>1997</v>
      </c>
      <c r="U15">
        <f>COUNTIF(K:K,T15)</f>
        <v>14</v>
      </c>
      <c r="V15">
        <f t="shared" si="1"/>
        <v>5</v>
      </c>
    </row>
    <row r="16" spans="1:23" x14ac:dyDescent="0.25">
      <c r="B16" s="1" t="s">
        <v>31</v>
      </c>
      <c r="C16" s="2">
        <v>45216</v>
      </c>
      <c r="D16" s="1" t="s">
        <v>0</v>
      </c>
      <c r="E16" s="1">
        <v>3801170</v>
      </c>
      <c r="F16" s="1">
        <v>435623</v>
      </c>
      <c r="G16" t="str">
        <f>LEFT(B16,3)</f>
        <v>C23</v>
      </c>
      <c r="H16" t="str">
        <f>LEFT(Table5[[#This Row],[ID]],1)</f>
        <v>C</v>
      </c>
      <c r="I16" s="4">
        <v>40</v>
      </c>
      <c r="J16">
        <v>2001</v>
      </c>
      <c r="K16" s="1"/>
      <c r="M16">
        <v>2001</v>
      </c>
      <c r="N16" s="3" t="s">
        <v>468</v>
      </c>
      <c r="T16">
        <f>T15+1</f>
        <v>1998</v>
      </c>
      <c r="U16">
        <f t="shared" ref="U16:U27" si="3">COUNTIF(K:K,T16)</f>
        <v>17</v>
      </c>
      <c r="V16">
        <f t="shared" si="1"/>
        <v>11</v>
      </c>
    </row>
    <row r="17" spans="2:22" x14ac:dyDescent="0.25">
      <c r="B17" s="1" t="s">
        <v>469</v>
      </c>
      <c r="G17" t="str">
        <f>LEFT(B17,4)</f>
        <v>C23B</v>
      </c>
      <c r="H17" t="str">
        <f>LEFT(Table5[[#This Row],[ID]],1)</f>
        <v>C</v>
      </c>
      <c r="I17" s="4">
        <v>47</v>
      </c>
      <c r="J17" s="1">
        <v>2001</v>
      </c>
      <c r="K17" s="1">
        <v>1998</v>
      </c>
      <c r="N17" s="3" t="s">
        <v>470</v>
      </c>
      <c r="T17">
        <f t="shared" si="2"/>
        <v>1999</v>
      </c>
      <c r="U17">
        <f t="shared" si="3"/>
        <v>11</v>
      </c>
      <c r="V17">
        <f t="shared" si="1"/>
        <v>4</v>
      </c>
    </row>
    <row r="18" spans="2:22" x14ac:dyDescent="0.25">
      <c r="B18" s="1" t="s">
        <v>137</v>
      </c>
      <c r="G18" t="str">
        <f t="shared" ref="G18:G24" si="4">LEFT(B18,3)</f>
        <v>C24</v>
      </c>
      <c r="H18" t="str">
        <f>LEFT(Table5[[#This Row],[ID]],1)</f>
        <v>C</v>
      </c>
      <c r="I18" s="4">
        <v>25.5</v>
      </c>
      <c r="J18">
        <v>1993</v>
      </c>
      <c r="K18" s="1">
        <v>1992</v>
      </c>
      <c r="T18">
        <f t="shared" si="2"/>
        <v>2000</v>
      </c>
      <c r="U18">
        <f t="shared" si="3"/>
        <v>6</v>
      </c>
      <c r="V18">
        <f t="shared" si="1"/>
        <v>1</v>
      </c>
    </row>
    <row r="19" spans="2:22" x14ac:dyDescent="0.25">
      <c r="B19" s="1" t="s">
        <v>47</v>
      </c>
      <c r="C19" s="2">
        <v>45216</v>
      </c>
      <c r="D19" s="1" t="s">
        <v>0</v>
      </c>
      <c r="E19" s="1">
        <v>3801166</v>
      </c>
      <c r="F19" s="1">
        <v>435624</v>
      </c>
      <c r="G19" t="str">
        <f t="shared" si="4"/>
        <v>C25</v>
      </c>
      <c r="H19" t="str">
        <f>LEFT(Table5[[#This Row],[ID]],1)</f>
        <v>C</v>
      </c>
      <c r="I19" s="4">
        <v>37</v>
      </c>
      <c r="J19" s="1">
        <v>1998</v>
      </c>
      <c r="K19" s="1">
        <v>1998</v>
      </c>
      <c r="N19" s="3"/>
      <c r="T19">
        <f t="shared" si="2"/>
        <v>2001</v>
      </c>
      <c r="U19">
        <f t="shared" si="3"/>
        <v>10</v>
      </c>
      <c r="V19">
        <f t="shared" si="1"/>
        <v>3</v>
      </c>
    </row>
    <row r="20" spans="2:22" x14ac:dyDescent="0.25">
      <c r="B20" s="1" t="s">
        <v>90</v>
      </c>
      <c r="C20" s="2">
        <v>45216</v>
      </c>
      <c r="D20" s="1" t="s">
        <v>0</v>
      </c>
      <c r="E20" s="1">
        <v>3801167</v>
      </c>
      <c r="F20" s="1">
        <v>435631</v>
      </c>
      <c r="G20" t="str">
        <f t="shared" si="4"/>
        <v>C26</v>
      </c>
      <c r="H20" t="str">
        <f>LEFT(Table5[[#This Row],[ID]],1)</f>
        <v>C</v>
      </c>
      <c r="I20" s="4">
        <v>65</v>
      </c>
      <c r="J20" s="1">
        <v>1993</v>
      </c>
      <c r="K20" s="1">
        <v>1993</v>
      </c>
      <c r="N20" s="3"/>
      <c r="T20">
        <f t="shared" si="2"/>
        <v>2002</v>
      </c>
      <c r="U20">
        <f t="shared" si="3"/>
        <v>7</v>
      </c>
      <c r="V20">
        <f t="shared" si="1"/>
        <v>1</v>
      </c>
    </row>
    <row r="21" spans="2:22" x14ac:dyDescent="0.25">
      <c r="B21" s="1" t="s">
        <v>128</v>
      </c>
      <c r="G21" t="str">
        <f t="shared" si="4"/>
        <v>C27</v>
      </c>
      <c r="H21" t="str">
        <f>LEFT(Table5[[#This Row],[ID]],1)</f>
        <v>C</v>
      </c>
      <c r="I21" s="4">
        <v>33.5</v>
      </c>
      <c r="J21">
        <v>1995</v>
      </c>
      <c r="K21" s="1">
        <v>1995</v>
      </c>
      <c r="N21" s="3"/>
      <c r="T21">
        <f t="shared" si="2"/>
        <v>2003</v>
      </c>
      <c r="U21">
        <f t="shared" si="3"/>
        <v>9</v>
      </c>
      <c r="V21">
        <f t="shared" si="1"/>
        <v>2</v>
      </c>
    </row>
    <row r="22" spans="2:22" x14ac:dyDescent="0.25">
      <c r="B22" s="1" t="s">
        <v>14</v>
      </c>
      <c r="C22" s="2">
        <v>45216</v>
      </c>
      <c r="D22" s="1" t="s">
        <v>0</v>
      </c>
      <c r="E22" s="1">
        <v>3801163</v>
      </c>
      <c r="F22" s="1">
        <v>435638</v>
      </c>
      <c r="G22" t="str">
        <f t="shared" si="4"/>
        <v>C28</v>
      </c>
      <c r="H22" t="str">
        <f>LEFT(Table5[[#This Row],[ID]],1)</f>
        <v>C</v>
      </c>
      <c r="I22" s="4">
        <v>39.6</v>
      </c>
      <c r="J22" s="1">
        <v>2000</v>
      </c>
      <c r="K22" s="1">
        <v>1999</v>
      </c>
      <c r="N22" s="3"/>
      <c r="T22">
        <f t="shared" si="2"/>
        <v>2004</v>
      </c>
      <c r="U22">
        <f t="shared" si="3"/>
        <v>1</v>
      </c>
      <c r="V22">
        <f t="shared" si="1"/>
        <v>0</v>
      </c>
    </row>
    <row r="23" spans="2:22" x14ac:dyDescent="0.25">
      <c r="B23" s="1" t="s">
        <v>146</v>
      </c>
      <c r="G23" t="str">
        <f t="shared" si="4"/>
        <v>C29</v>
      </c>
      <c r="H23" t="str">
        <f>LEFT(Table5[[#This Row],[ID]],1)</f>
        <v>C</v>
      </c>
      <c r="I23" s="4">
        <v>26.5</v>
      </c>
      <c r="J23" s="1">
        <v>2002</v>
      </c>
      <c r="K23" s="1">
        <v>2000</v>
      </c>
      <c r="N23" s="3"/>
      <c r="T23">
        <f t="shared" si="2"/>
        <v>2005</v>
      </c>
      <c r="U23">
        <f t="shared" si="3"/>
        <v>5</v>
      </c>
      <c r="V23">
        <f t="shared" si="1"/>
        <v>1</v>
      </c>
    </row>
    <row r="24" spans="2:22" x14ac:dyDescent="0.25">
      <c r="B24" s="1" t="s">
        <v>126</v>
      </c>
      <c r="G24" t="str">
        <f t="shared" si="4"/>
        <v>C2P</v>
      </c>
      <c r="H24" t="str">
        <f>LEFT(Table5[[#This Row],[ID]],1)</f>
        <v>C</v>
      </c>
      <c r="I24" s="4">
        <v>49.5</v>
      </c>
      <c r="J24">
        <v>1999</v>
      </c>
      <c r="K24" s="1">
        <v>1998</v>
      </c>
      <c r="N24" s="3"/>
      <c r="T24">
        <f t="shared" si="2"/>
        <v>2006</v>
      </c>
      <c r="U24">
        <f t="shared" si="3"/>
        <v>5</v>
      </c>
      <c r="V24">
        <f t="shared" si="1"/>
        <v>2</v>
      </c>
    </row>
    <row r="25" spans="2:22" x14ac:dyDescent="0.25">
      <c r="B25" s="1" t="s">
        <v>147</v>
      </c>
      <c r="G25" t="s">
        <v>138</v>
      </c>
      <c r="H25" t="str">
        <f>LEFT(Table5[[#This Row],[ID]],1)</f>
        <v>C</v>
      </c>
      <c r="I25" s="4">
        <v>14.2</v>
      </c>
      <c r="J25">
        <v>1998</v>
      </c>
      <c r="K25">
        <v>1998</v>
      </c>
      <c r="N25" s="3"/>
      <c r="T25">
        <f t="shared" si="2"/>
        <v>2007</v>
      </c>
      <c r="U25">
        <f t="shared" si="3"/>
        <v>5</v>
      </c>
      <c r="V25">
        <f t="shared" si="1"/>
        <v>1</v>
      </c>
    </row>
    <row r="26" spans="2:22" x14ac:dyDescent="0.25">
      <c r="B26" s="1" t="s">
        <v>9</v>
      </c>
      <c r="C26" s="2">
        <v>45216</v>
      </c>
      <c r="D26" s="1" t="s">
        <v>0</v>
      </c>
      <c r="E26" s="1">
        <v>3801162</v>
      </c>
      <c r="F26" s="1">
        <v>435633</v>
      </c>
      <c r="G26" t="str">
        <f>LEFT(B26,3)</f>
        <v>C30</v>
      </c>
      <c r="H26" t="str">
        <f>LEFT(Table5[[#This Row],[ID]],1)</f>
        <v>C</v>
      </c>
      <c r="I26" s="4">
        <v>28.2</v>
      </c>
      <c r="J26" s="1">
        <v>2000</v>
      </c>
      <c r="K26" s="1">
        <v>1997</v>
      </c>
      <c r="N26" s="3"/>
      <c r="T26">
        <f t="shared" si="2"/>
        <v>2008</v>
      </c>
      <c r="U26">
        <f t="shared" si="3"/>
        <v>3</v>
      </c>
      <c r="V26">
        <f t="shared" si="1"/>
        <v>1</v>
      </c>
    </row>
    <row r="27" spans="2:22" x14ac:dyDescent="0.25">
      <c r="B27" s="1" t="s">
        <v>130</v>
      </c>
      <c r="G27" t="str">
        <f>LEFT(B27,3)</f>
        <v>C31</v>
      </c>
      <c r="H27" t="str">
        <f>LEFT(Table5[[#This Row],[ID]],1)</f>
        <v>C</v>
      </c>
      <c r="I27" s="4">
        <v>43.3</v>
      </c>
      <c r="J27">
        <v>1994</v>
      </c>
      <c r="K27">
        <v>1993</v>
      </c>
      <c r="N27" s="3"/>
      <c r="T27">
        <f t="shared" si="2"/>
        <v>2009</v>
      </c>
      <c r="U27">
        <f t="shared" si="3"/>
        <v>2</v>
      </c>
      <c r="V27">
        <f t="shared" si="1"/>
        <v>1</v>
      </c>
    </row>
    <row r="28" spans="2:22" x14ac:dyDescent="0.25">
      <c r="B28" s="1" t="s">
        <v>148</v>
      </c>
      <c r="G28" t="str">
        <f>LEFT(B28,3)</f>
        <v>C32</v>
      </c>
      <c r="H28" t="str">
        <f>LEFT(Table5[[#This Row],[ID]],1)</f>
        <v>C</v>
      </c>
      <c r="I28" s="4">
        <v>29.5</v>
      </c>
      <c r="J28" s="1">
        <v>1999</v>
      </c>
      <c r="K28" s="1">
        <v>1996</v>
      </c>
      <c r="N28" s="6"/>
      <c r="O28" s="5"/>
      <c r="P28" s="5"/>
      <c r="Q28" s="5"/>
      <c r="R28" s="5"/>
      <c r="T28">
        <f>T27+1</f>
        <v>2010</v>
      </c>
      <c r="U28">
        <f t="shared" ref="U28:U41" si="5">COUNTIF(K:K,T28)</f>
        <v>5</v>
      </c>
      <c r="V28">
        <f t="shared" si="1"/>
        <v>3</v>
      </c>
    </row>
    <row r="29" spans="2:22" x14ac:dyDescent="0.25">
      <c r="B29" s="1" t="s">
        <v>54</v>
      </c>
      <c r="C29" s="2">
        <v>45216</v>
      </c>
      <c r="D29" s="1" t="s">
        <v>0</v>
      </c>
      <c r="E29" s="1">
        <v>3801140</v>
      </c>
      <c r="F29" s="1">
        <v>435648</v>
      </c>
      <c r="G29" t="str">
        <f>LEFT(B29,3)</f>
        <v>C33</v>
      </c>
      <c r="H29" t="str">
        <f>LEFT(Table5[[#This Row],[ID]],1)</f>
        <v>C</v>
      </c>
      <c r="I29" s="4">
        <v>18</v>
      </c>
      <c r="J29">
        <v>2003</v>
      </c>
      <c r="K29">
        <v>2001</v>
      </c>
      <c r="N29" s="5"/>
      <c r="O29" s="5"/>
      <c r="P29" s="5"/>
      <c r="Q29" s="5"/>
      <c r="R29" s="5"/>
      <c r="T29">
        <f t="shared" si="2"/>
        <v>2011</v>
      </c>
      <c r="U29">
        <f t="shared" si="5"/>
        <v>1</v>
      </c>
      <c r="V29">
        <f t="shared" si="1"/>
        <v>0</v>
      </c>
    </row>
    <row r="30" spans="2:22" x14ac:dyDescent="0.25">
      <c r="B30" s="1" t="s">
        <v>276</v>
      </c>
      <c r="G30" t="str">
        <f>LEFT(B30,4)</f>
        <v>C34P</v>
      </c>
      <c r="H30" t="str">
        <f>LEFT(Table5[[#This Row],[ID]],1)</f>
        <v>C</v>
      </c>
      <c r="I30" s="4">
        <v>19.5</v>
      </c>
      <c r="J30" s="1"/>
      <c r="K30" s="1"/>
      <c r="M30">
        <v>1995</v>
      </c>
      <c r="N30" s="5" t="s">
        <v>464</v>
      </c>
      <c r="O30" s="5"/>
      <c r="P30" s="5"/>
      <c r="Q30" s="5"/>
      <c r="R30" s="5"/>
      <c r="T30">
        <f t="shared" si="2"/>
        <v>2012</v>
      </c>
      <c r="U30">
        <f t="shared" si="5"/>
        <v>1</v>
      </c>
      <c r="V30">
        <f t="shared" si="1"/>
        <v>1</v>
      </c>
    </row>
    <row r="31" spans="2:22" x14ac:dyDescent="0.25">
      <c r="B31" s="1" t="s">
        <v>50</v>
      </c>
      <c r="C31" s="2">
        <v>45216</v>
      </c>
      <c r="D31" s="1" t="s">
        <v>0</v>
      </c>
      <c r="E31" s="1">
        <v>3801144</v>
      </c>
      <c r="F31" s="1">
        <v>435655</v>
      </c>
      <c r="G31" t="str">
        <f>LEFT(B31,3)</f>
        <v>C35</v>
      </c>
      <c r="H31" t="str">
        <f>LEFT(Table5[[#This Row],[ID]],1)</f>
        <v>C</v>
      </c>
      <c r="I31" s="4">
        <v>17</v>
      </c>
      <c r="J31" s="1">
        <v>1999</v>
      </c>
      <c r="K31" s="1">
        <v>1998</v>
      </c>
      <c r="N31" s="3"/>
      <c r="T31">
        <f>T30+1</f>
        <v>2013</v>
      </c>
      <c r="U31">
        <f t="shared" si="5"/>
        <v>0</v>
      </c>
      <c r="V31">
        <f t="shared" si="1"/>
        <v>0</v>
      </c>
    </row>
    <row r="32" spans="2:22" x14ac:dyDescent="0.25">
      <c r="B32" s="1" t="s">
        <v>59</v>
      </c>
      <c r="C32" s="2">
        <v>45216</v>
      </c>
      <c r="D32" s="1" t="s">
        <v>0</v>
      </c>
      <c r="E32" s="1">
        <v>3801142</v>
      </c>
      <c r="F32" s="1">
        <v>435660</v>
      </c>
      <c r="G32" t="str">
        <f>LEFT(B32,3)</f>
        <v>C36</v>
      </c>
      <c r="H32" t="str">
        <f>LEFT(Table5[[#This Row],[ID]],1)</f>
        <v>C</v>
      </c>
      <c r="I32" s="4">
        <v>15.5</v>
      </c>
      <c r="J32" s="1">
        <v>2002</v>
      </c>
      <c r="K32" s="1">
        <v>2001</v>
      </c>
      <c r="N32" s="3"/>
      <c r="T32">
        <f t="shared" si="2"/>
        <v>2014</v>
      </c>
      <c r="U32">
        <f t="shared" si="5"/>
        <v>2</v>
      </c>
      <c r="V32">
        <f t="shared" si="1"/>
        <v>2</v>
      </c>
    </row>
    <row r="33" spans="2:22" x14ac:dyDescent="0.25">
      <c r="B33" s="1" t="s">
        <v>3</v>
      </c>
      <c r="C33" s="2">
        <v>45216</v>
      </c>
      <c r="D33" s="1" t="s">
        <v>0</v>
      </c>
      <c r="E33" s="1">
        <v>3801141</v>
      </c>
      <c r="F33" s="1">
        <v>435662</v>
      </c>
      <c r="G33" t="str">
        <f>LEFT(B33,3)</f>
        <v>C37</v>
      </c>
      <c r="H33" t="str">
        <f>LEFT(Table5[[#This Row],[ID]],1)</f>
        <v>C</v>
      </c>
      <c r="I33" s="4">
        <v>24.5</v>
      </c>
      <c r="J33" s="1">
        <v>1997</v>
      </c>
      <c r="K33" s="1">
        <v>1995</v>
      </c>
      <c r="N33" s="3"/>
      <c r="T33">
        <f>T32+1</f>
        <v>2015</v>
      </c>
      <c r="U33">
        <f t="shared" si="5"/>
        <v>0</v>
      </c>
      <c r="V33">
        <f t="shared" si="1"/>
        <v>0</v>
      </c>
    </row>
    <row r="34" spans="2:22" x14ac:dyDescent="0.25">
      <c r="B34" s="1" t="s">
        <v>55</v>
      </c>
      <c r="C34" s="2">
        <v>45216</v>
      </c>
      <c r="D34" s="1" t="s">
        <v>0</v>
      </c>
      <c r="E34" s="1">
        <v>3801138</v>
      </c>
      <c r="F34" s="1">
        <v>435667</v>
      </c>
      <c r="G34" t="str">
        <f>LEFT(B34,3)</f>
        <v>C38</v>
      </c>
      <c r="H34" t="str">
        <f>LEFT(Table5[[#This Row],[ID]],1)</f>
        <v>C</v>
      </c>
      <c r="I34" s="4">
        <v>22.2</v>
      </c>
      <c r="J34" s="1">
        <v>1996</v>
      </c>
      <c r="K34" s="1">
        <v>1995</v>
      </c>
      <c r="N34" s="3"/>
      <c r="T34">
        <f t="shared" si="2"/>
        <v>2016</v>
      </c>
      <c r="U34">
        <f t="shared" si="5"/>
        <v>1</v>
      </c>
      <c r="V34">
        <f t="shared" si="1"/>
        <v>1</v>
      </c>
    </row>
    <row r="35" spans="2:22" x14ac:dyDescent="0.25">
      <c r="B35" s="1" t="s">
        <v>149</v>
      </c>
      <c r="G35" t="s">
        <v>139</v>
      </c>
      <c r="H35" t="str">
        <f>LEFT(Table5[[#This Row],[ID]],1)</f>
        <v>C</v>
      </c>
      <c r="I35" s="4">
        <v>30.5</v>
      </c>
      <c r="J35">
        <v>2003</v>
      </c>
      <c r="K35">
        <v>2001</v>
      </c>
      <c r="N35" s="3"/>
      <c r="T35">
        <f>T34+1</f>
        <v>2017</v>
      </c>
      <c r="U35">
        <f t="shared" si="5"/>
        <v>0</v>
      </c>
      <c r="V35">
        <f t="shared" si="1"/>
        <v>0</v>
      </c>
    </row>
    <row r="36" spans="2:22" x14ac:dyDescent="0.25">
      <c r="B36" s="1" t="s">
        <v>282</v>
      </c>
      <c r="G36" t="str">
        <f>LEFT(B36,4)</f>
        <v>C39P</v>
      </c>
      <c r="H36" t="str">
        <f>LEFT(Table5[[#This Row],[ID]],1)</f>
        <v>C</v>
      </c>
      <c r="I36" s="4">
        <v>17.5</v>
      </c>
      <c r="J36" s="1"/>
      <c r="K36" s="1"/>
      <c r="M36">
        <v>2000</v>
      </c>
      <c r="N36" s="8" t="s">
        <v>460</v>
      </c>
      <c r="T36">
        <f t="shared" si="2"/>
        <v>2018</v>
      </c>
      <c r="U36">
        <f t="shared" si="5"/>
        <v>0</v>
      </c>
      <c r="V36">
        <f t="shared" si="1"/>
        <v>0</v>
      </c>
    </row>
    <row r="37" spans="2:22" x14ac:dyDescent="0.25">
      <c r="B37" s="1" t="s">
        <v>150</v>
      </c>
      <c r="C37" s="2">
        <v>45216</v>
      </c>
      <c r="D37" s="1" t="s">
        <v>0</v>
      </c>
      <c r="E37" s="1">
        <v>3801137</v>
      </c>
      <c r="F37" s="1">
        <v>435667</v>
      </c>
      <c r="G37" t="str">
        <f>LEFT(B37,3)</f>
        <v>C40</v>
      </c>
      <c r="H37" t="str">
        <f>LEFT(Table5[[#This Row],[ID]],1)</f>
        <v>C</v>
      </c>
      <c r="I37" s="4">
        <v>11.5</v>
      </c>
      <c r="J37" s="1">
        <v>2006</v>
      </c>
      <c r="K37" s="1">
        <v>2005</v>
      </c>
      <c r="N37" s="3"/>
      <c r="T37">
        <f t="shared" si="2"/>
        <v>2019</v>
      </c>
      <c r="U37">
        <f t="shared" si="5"/>
        <v>0</v>
      </c>
      <c r="V37">
        <f t="shared" si="1"/>
        <v>0</v>
      </c>
    </row>
    <row r="38" spans="2:22" x14ac:dyDescent="0.25">
      <c r="B38" s="1" t="s">
        <v>24</v>
      </c>
      <c r="C38" s="2">
        <v>45216</v>
      </c>
      <c r="D38" s="1" t="s">
        <v>0</v>
      </c>
      <c r="E38" s="1">
        <v>3801138</v>
      </c>
      <c r="F38" s="1">
        <v>435664</v>
      </c>
      <c r="G38" t="str">
        <f>LEFT(B38,3)</f>
        <v>C41</v>
      </c>
      <c r="H38" t="str">
        <f>LEFT(Table5[[#This Row],[ID]],1)</f>
        <v>C</v>
      </c>
      <c r="I38" s="4"/>
      <c r="T38">
        <f t="shared" si="2"/>
        <v>2020</v>
      </c>
      <c r="U38">
        <f t="shared" si="5"/>
        <v>0</v>
      </c>
      <c r="V38">
        <f t="shared" si="1"/>
        <v>0</v>
      </c>
    </row>
    <row r="39" spans="2:22" x14ac:dyDescent="0.25">
      <c r="B39" s="1" t="s">
        <v>286</v>
      </c>
      <c r="G39" t="str">
        <f>LEFT(B39,4)</f>
        <v>C42P</v>
      </c>
      <c r="H39" t="str">
        <f>LEFT(Table5[[#This Row],[ID]],1)</f>
        <v>C</v>
      </c>
      <c r="I39" s="4">
        <v>13</v>
      </c>
      <c r="J39" s="1">
        <v>2003</v>
      </c>
      <c r="K39" s="1"/>
      <c r="M39">
        <v>2003</v>
      </c>
      <c r="N39" t="s">
        <v>464</v>
      </c>
      <c r="T39">
        <f t="shared" si="2"/>
        <v>2021</v>
      </c>
      <c r="U39">
        <f t="shared" si="5"/>
        <v>0</v>
      </c>
      <c r="V39">
        <f t="shared" si="1"/>
        <v>0</v>
      </c>
    </row>
    <row r="40" spans="2:22" x14ac:dyDescent="0.25">
      <c r="B40" s="1" t="s">
        <v>22</v>
      </c>
      <c r="C40" s="2">
        <v>45216</v>
      </c>
      <c r="D40" s="1" t="s">
        <v>0</v>
      </c>
      <c r="E40" s="1">
        <v>3801131</v>
      </c>
      <c r="F40" s="1">
        <v>435662</v>
      </c>
      <c r="G40" t="str">
        <f t="shared" ref="G40:G54" si="6">LEFT(B40,3)</f>
        <v>C43</v>
      </c>
      <c r="H40" t="str">
        <f>LEFT(Table5[[#This Row],[ID]],1)</f>
        <v>C</v>
      </c>
      <c r="I40" s="4"/>
      <c r="T40">
        <f>T39+1</f>
        <v>2022</v>
      </c>
      <c r="U40">
        <f t="shared" si="5"/>
        <v>0</v>
      </c>
      <c r="V40">
        <f t="shared" si="1"/>
        <v>0</v>
      </c>
    </row>
    <row r="41" spans="2:22" x14ac:dyDescent="0.25">
      <c r="B41" s="1" t="s">
        <v>67</v>
      </c>
      <c r="C41" s="2">
        <v>45216</v>
      </c>
      <c r="D41" s="1" t="s">
        <v>0</v>
      </c>
      <c r="E41" s="1">
        <v>3801106</v>
      </c>
      <c r="F41" s="1">
        <v>435671</v>
      </c>
      <c r="G41" t="str">
        <f t="shared" si="6"/>
        <v>C44</v>
      </c>
      <c r="H41" t="str">
        <f>LEFT(Table5[[#This Row],[ID]],1)</f>
        <v>C</v>
      </c>
      <c r="I41" s="4">
        <v>16.600000000000001</v>
      </c>
      <c r="J41" s="1">
        <v>1997</v>
      </c>
      <c r="K41" s="1">
        <v>1997</v>
      </c>
      <c r="T41">
        <f t="shared" si="2"/>
        <v>2023</v>
      </c>
      <c r="U41">
        <f t="shared" si="5"/>
        <v>0</v>
      </c>
      <c r="V41">
        <f t="shared" si="1"/>
        <v>0</v>
      </c>
    </row>
    <row r="42" spans="2:22" x14ac:dyDescent="0.25">
      <c r="B42" s="1" t="s">
        <v>52</v>
      </c>
      <c r="C42" s="2">
        <v>45216</v>
      </c>
      <c r="D42" s="1" t="s">
        <v>0</v>
      </c>
      <c r="E42" s="1">
        <v>3801108</v>
      </c>
      <c r="F42" s="1">
        <v>435679</v>
      </c>
      <c r="G42" t="str">
        <f t="shared" si="6"/>
        <v>C47</v>
      </c>
      <c r="H42" t="str">
        <f>LEFT(Table5[[#This Row],[ID]],1)</f>
        <v>C</v>
      </c>
      <c r="I42" s="4">
        <v>24.5</v>
      </c>
      <c r="J42" s="1">
        <v>1990</v>
      </c>
      <c r="K42" s="1">
        <v>1989</v>
      </c>
      <c r="T42" t="s">
        <v>176</v>
      </c>
      <c r="U42">
        <f>SUM(U3:U41)</f>
        <v>133</v>
      </c>
      <c r="V42">
        <f>SUM(V3:V41)</f>
        <v>52</v>
      </c>
    </row>
    <row r="43" spans="2:22" x14ac:dyDescent="0.25">
      <c r="B43" s="1" t="s">
        <v>13</v>
      </c>
      <c r="C43" s="2">
        <v>45216</v>
      </c>
      <c r="D43" s="1" t="s">
        <v>0</v>
      </c>
      <c r="E43" s="1">
        <v>3801099</v>
      </c>
      <c r="F43" s="1">
        <v>435679</v>
      </c>
      <c r="G43" t="str">
        <f t="shared" si="6"/>
        <v>C48</v>
      </c>
      <c r="H43" t="str">
        <f>LEFT(Table5[[#This Row],[ID]],1)</f>
        <v>C</v>
      </c>
      <c r="I43" s="4"/>
      <c r="V43">
        <f t="shared" ref="V43:V80" si="7">COUNTIF(K:K,T43)</f>
        <v>0</v>
      </c>
    </row>
    <row r="44" spans="2:22" x14ac:dyDescent="0.25">
      <c r="B44" s="1" t="s">
        <v>199</v>
      </c>
      <c r="G44" t="str">
        <f t="shared" si="6"/>
        <v>C49</v>
      </c>
      <c r="H44" t="str">
        <f>LEFT(Table5[[#This Row],[ID]],1)</f>
        <v>C</v>
      </c>
      <c r="I44" s="4">
        <v>24.6</v>
      </c>
      <c r="J44">
        <v>1997</v>
      </c>
      <c r="K44">
        <v>1997</v>
      </c>
      <c r="V44">
        <f t="shared" si="7"/>
        <v>0</v>
      </c>
    </row>
    <row r="45" spans="2:22" x14ac:dyDescent="0.25">
      <c r="B45" s="1" t="s">
        <v>53</v>
      </c>
      <c r="C45" s="2">
        <v>45216</v>
      </c>
      <c r="D45" s="1" t="s">
        <v>0</v>
      </c>
      <c r="E45" s="1">
        <v>3801099</v>
      </c>
      <c r="F45" s="1">
        <v>435693</v>
      </c>
      <c r="G45" t="str">
        <f t="shared" si="6"/>
        <v>C50</v>
      </c>
      <c r="H45" t="str">
        <f>LEFT(Table5[[#This Row],[ID]],1)</f>
        <v>C</v>
      </c>
      <c r="I45" s="4"/>
      <c r="T45" s="5"/>
      <c r="U45" s="5"/>
      <c r="V45">
        <f t="shared" si="7"/>
        <v>0</v>
      </c>
    </row>
    <row r="46" spans="2:22" x14ac:dyDescent="0.25">
      <c r="B46" s="1" t="s">
        <v>51</v>
      </c>
      <c r="C46" s="2">
        <v>45216</v>
      </c>
      <c r="D46" s="1" t="s">
        <v>1</v>
      </c>
      <c r="E46" s="1">
        <v>3801334</v>
      </c>
      <c r="F46" s="1">
        <v>435403</v>
      </c>
      <c r="G46" t="str">
        <f t="shared" si="6"/>
        <v>C51</v>
      </c>
      <c r="H46" t="str">
        <f>LEFT(Table5[[#This Row],[ID]],1)</f>
        <v>C</v>
      </c>
      <c r="I46" s="4">
        <v>2007</v>
      </c>
      <c r="M46">
        <v>2007</v>
      </c>
      <c r="N46" t="s">
        <v>471</v>
      </c>
      <c r="V46">
        <f t="shared" si="7"/>
        <v>0</v>
      </c>
    </row>
    <row r="47" spans="2:22" x14ac:dyDescent="0.25">
      <c r="B47" s="1" t="s">
        <v>63</v>
      </c>
      <c r="C47" s="2">
        <v>45216</v>
      </c>
      <c r="D47" s="1" t="s">
        <v>1</v>
      </c>
      <c r="E47" s="1">
        <v>3801339</v>
      </c>
      <c r="F47" s="1">
        <v>435401</v>
      </c>
      <c r="G47" t="str">
        <f t="shared" si="6"/>
        <v>C52</v>
      </c>
      <c r="H47" t="str">
        <f>LEFT(Table5[[#This Row],[ID]],1)</f>
        <v>C</v>
      </c>
      <c r="I47" s="4">
        <v>31.6</v>
      </c>
      <c r="J47" s="1">
        <v>2000</v>
      </c>
      <c r="K47" s="1">
        <v>1999</v>
      </c>
      <c r="V47">
        <f t="shared" si="7"/>
        <v>0</v>
      </c>
    </row>
    <row r="48" spans="2:22" x14ac:dyDescent="0.25">
      <c r="B48" s="1" t="s">
        <v>200</v>
      </c>
      <c r="G48" t="str">
        <f t="shared" si="6"/>
        <v>C53</v>
      </c>
      <c r="H48" t="str">
        <f>LEFT(Table5[[#This Row],[ID]],1)</f>
        <v>C</v>
      </c>
      <c r="I48" s="4">
        <v>26.5</v>
      </c>
      <c r="J48" s="1">
        <v>2005</v>
      </c>
      <c r="K48" s="1">
        <v>2003</v>
      </c>
      <c r="V48">
        <f t="shared" si="7"/>
        <v>0</v>
      </c>
    </row>
    <row r="49" spans="2:22" x14ac:dyDescent="0.25">
      <c r="B49" s="1" t="s">
        <v>12</v>
      </c>
      <c r="C49" s="2">
        <v>45216</v>
      </c>
      <c r="D49" s="1" t="s">
        <v>1</v>
      </c>
      <c r="E49" s="1">
        <v>3801324</v>
      </c>
      <c r="F49" s="1">
        <v>435409</v>
      </c>
      <c r="G49" t="str">
        <f t="shared" si="6"/>
        <v>C54</v>
      </c>
      <c r="H49" t="str">
        <f>LEFT(Table5[[#This Row],[ID]],1)</f>
        <v>C</v>
      </c>
      <c r="I49" s="4"/>
      <c r="V49">
        <f t="shared" si="7"/>
        <v>0</v>
      </c>
    </row>
    <row r="50" spans="2:22" x14ac:dyDescent="0.25">
      <c r="B50" s="1" t="s">
        <v>29</v>
      </c>
      <c r="C50" s="2">
        <v>45216</v>
      </c>
      <c r="D50" s="1" t="s">
        <v>1</v>
      </c>
      <c r="E50" s="1">
        <v>3801317</v>
      </c>
      <c r="F50" s="1">
        <v>435411</v>
      </c>
      <c r="G50" t="str">
        <f t="shared" si="6"/>
        <v>C55</v>
      </c>
      <c r="H50" t="str">
        <f>LEFT(Table5[[#This Row],[ID]],1)</f>
        <v>C</v>
      </c>
      <c r="I50" s="4"/>
      <c r="V50">
        <f t="shared" si="7"/>
        <v>0</v>
      </c>
    </row>
    <row r="51" spans="2:22" x14ac:dyDescent="0.25">
      <c r="B51" s="1" t="s">
        <v>33</v>
      </c>
      <c r="C51" s="2">
        <v>45216</v>
      </c>
      <c r="D51" s="1" t="s">
        <v>1</v>
      </c>
      <c r="E51" s="1">
        <v>3801319</v>
      </c>
      <c r="F51" s="1">
        <v>435407</v>
      </c>
      <c r="G51" t="str">
        <f t="shared" si="6"/>
        <v>C56</v>
      </c>
      <c r="H51" t="str">
        <f>LEFT(Table5[[#This Row],[ID]],1)</f>
        <v>C</v>
      </c>
      <c r="I51" s="4">
        <v>35.299999999999997</v>
      </c>
      <c r="J51" s="1">
        <v>2001</v>
      </c>
      <c r="K51" s="1">
        <v>1997</v>
      </c>
      <c r="V51">
        <f t="shared" si="7"/>
        <v>0</v>
      </c>
    </row>
    <row r="52" spans="2:22" x14ac:dyDescent="0.25">
      <c r="B52" s="1" t="s">
        <v>11</v>
      </c>
      <c r="C52" s="2">
        <v>45216</v>
      </c>
      <c r="D52" s="1" t="s">
        <v>1</v>
      </c>
      <c r="E52" s="1">
        <v>3801320</v>
      </c>
      <c r="F52" s="1">
        <v>435422</v>
      </c>
      <c r="G52" t="str">
        <f t="shared" si="6"/>
        <v>C57</v>
      </c>
      <c r="H52" t="str">
        <f>LEFT(Table5[[#This Row],[ID]],1)</f>
        <v>C</v>
      </c>
      <c r="I52" s="4">
        <v>47</v>
      </c>
      <c r="J52" s="1">
        <v>2000</v>
      </c>
      <c r="K52" s="1">
        <v>1998</v>
      </c>
      <c r="V52">
        <f t="shared" si="7"/>
        <v>0</v>
      </c>
    </row>
    <row r="53" spans="2:22" x14ac:dyDescent="0.25">
      <c r="B53" s="1" t="s">
        <v>62</v>
      </c>
      <c r="C53" s="2">
        <v>45216</v>
      </c>
      <c r="D53" s="1" t="s">
        <v>1</v>
      </c>
      <c r="E53" s="1">
        <v>3801309</v>
      </c>
      <c r="F53" s="1">
        <v>435425</v>
      </c>
      <c r="G53" t="str">
        <f t="shared" si="6"/>
        <v>C58</v>
      </c>
      <c r="H53" t="str">
        <f>LEFT(Table5[[#This Row],[ID]],1)</f>
        <v>C</v>
      </c>
      <c r="I53" s="4">
        <v>44.5</v>
      </c>
      <c r="J53" s="1">
        <v>2000</v>
      </c>
      <c r="K53" s="1">
        <v>1999</v>
      </c>
      <c r="V53">
        <f t="shared" si="7"/>
        <v>0</v>
      </c>
    </row>
    <row r="54" spans="2:22" x14ac:dyDescent="0.25">
      <c r="B54" s="1" t="s">
        <v>60</v>
      </c>
      <c r="C54" s="2">
        <v>45216</v>
      </c>
      <c r="D54" s="1" t="s">
        <v>1</v>
      </c>
      <c r="E54" s="1">
        <v>3801320</v>
      </c>
      <c r="F54" s="1">
        <v>435418</v>
      </c>
      <c r="G54" t="str">
        <f t="shared" si="6"/>
        <v>C59</v>
      </c>
      <c r="H54" t="str">
        <f>LEFT(Table5[[#This Row],[ID]],1)</f>
        <v>C</v>
      </c>
      <c r="I54" s="4"/>
      <c r="P54" s="6"/>
      <c r="Q54" s="5"/>
      <c r="R54" s="5"/>
      <c r="S54" s="5"/>
      <c r="V54">
        <f t="shared" si="7"/>
        <v>0</v>
      </c>
    </row>
    <row r="55" spans="2:22" x14ac:dyDescent="0.25">
      <c r="B55" s="1" t="s">
        <v>151</v>
      </c>
      <c r="G55" t="s">
        <v>140</v>
      </c>
      <c r="H55" t="str">
        <f>LEFT(Table5[[#This Row],[ID]],1)</f>
        <v>C</v>
      </c>
      <c r="I55" s="4">
        <v>37.5</v>
      </c>
      <c r="J55">
        <v>2000</v>
      </c>
      <c r="K55">
        <v>1999</v>
      </c>
      <c r="P55" s="3"/>
      <c r="V55">
        <f t="shared" si="7"/>
        <v>0</v>
      </c>
    </row>
    <row r="56" spans="2:22" x14ac:dyDescent="0.25">
      <c r="B56" s="1" t="s">
        <v>37</v>
      </c>
      <c r="C56" s="2">
        <v>45216</v>
      </c>
      <c r="D56" s="1" t="s">
        <v>1</v>
      </c>
      <c r="E56" s="1">
        <v>3801304</v>
      </c>
      <c r="F56" s="1">
        <v>435421</v>
      </c>
      <c r="G56" t="str">
        <f t="shared" ref="G56:G68" si="8">LEFT(B56,3)</f>
        <v>C60</v>
      </c>
      <c r="H56" t="str">
        <f>LEFT(Table5[[#This Row],[ID]],1)</f>
        <v>C</v>
      </c>
      <c r="I56" s="4">
        <v>49.7</v>
      </c>
      <c r="J56" s="1">
        <v>2008</v>
      </c>
      <c r="K56" s="1">
        <v>2006</v>
      </c>
      <c r="P56" s="3"/>
      <c r="V56">
        <f t="shared" si="7"/>
        <v>0</v>
      </c>
    </row>
    <row r="57" spans="2:22" x14ac:dyDescent="0.25">
      <c r="B57" s="1" t="s">
        <v>70</v>
      </c>
      <c r="C57" s="2">
        <v>45216</v>
      </c>
      <c r="D57" s="1" t="s">
        <v>1</v>
      </c>
      <c r="E57" s="1">
        <v>3801163</v>
      </c>
      <c r="F57" s="1">
        <v>435494</v>
      </c>
      <c r="G57" t="str">
        <f t="shared" si="8"/>
        <v>C61</v>
      </c>
      <c r="H57" t="str">
        <f>LEFT(Table5[[#This Row],[ID]],1)</f>
        <v>C</v>
      </c>
      <c r="I57" s="4">
        <v>129</v>
      </c>
      <c r="J57">
        <v>1914</v>
      </c>
      <c r="M57">
        <v>1914</v>
      </c>
      <c r="N57" t="s">
        <v>447</v>
      </c>
      <c r="P57" s="3"/>
      <c r="V57">
        <f t="shared" si="7"/>
        <v>0</v>
      </c>
    </row>
    <row r="58" spans="2:22" x14ac:dyDescent="0.25">
      <c r="B58" s="1" t="s">
        <v>44</v>
      </c>
      <c r="C58" s="2">
        <v>45216</v>
      </c>
      <c r="D58" s="1" t="s">
        <v>1</v>
      </c>
      <c r="E58" s="1">
        <v>3801166</v>
      </c>
      <c r="F58" s="1">
        <v>435561</v>
      </c>
      <c r="G58" t="str">
        <f t="shared" si="8"/>
        <v>C62</v>
      </c>
      <c r="H58" t="str">
        <f>LEFT(Table5[[#This Row],[ID]],1)</f>
        <v>C</v>
      </c>
      <c r="I58" s="4">
        <v>52</v>
      </c>
      <c r="J58">
        <v>2012</v>
      </c>
      <c r="K58">
        <v>2010</v>
      </c>
      <c r="N58" t="s">
        <v>470</v>
      </c>
      <c r="P58" s="3"/>
      <c r="V58">
        <f t="shared" si="7"/>
        <v>0</v>
      </c>
    </row>
    <row r="59" spans="2:22" x14ac:dyDescent="0.25">
      <c r="B59" s="1" t="s">
        <v>152</v>
      </c>
      <c r="G59" t="str">
        <f t="shared" si="8"/>
        <v>C63</v>
      </c>
      <c r="H59" t="str">
        <f>LEFT(Table5[[#This Row],[ID]],1)</f>
        <v>C</v>
      </c>
      <c r="I59" s="4">
        <v>28.2</v>
      </c>
      <c r="J59">
        <v>2011</v>
      </c>
      <c r="K59">
        <v>2009</v>
      </c>
      <c r="P59" s="3"/>
      <c r="V59">
        <f t="shared" si="7"/>
        <v>0</v>
      </c>
    </row>
    <row r="60" spans="2:22" x14ac:dyDescent="0.25">
      <c r="B60" s="1" t="s">
        <v>16</v>
      </c>
      <c r="C60" s="2">
        <v>45216</v>
      </c>
      <c r="D60" s="1" t="s">
        <v>1</v>
      </c>
      <c r="E60" s="1">
        <v>3801165</v>
      </c>
      <c r="F60" s="1">
        <v>435570</v>
      </c>
      <c r="G60" t="str">
        <f t="shared" si="8"/>
        <v>C64</v>
      </c>
      <c r="H60" t="str">
        <f>LEFT(Table5[[#This Row],[ID]],1)</f>
        <v>C</v>
      </c>
      <c r="I60" s="4">
        <v>17.5</v>
      </c>
      <c r="J60" s="1">
        <v>2011</v>
      </c>
      <c r="K60" s="1">
        <v>2010</v>
      </c>
      <c r="P60" s="3"/>
      <c r="V60">
        <f t="shared" si="7"/>
        <v>0</v>
      </c>
    </row>
    <row r="61" spans="2:22" x14ac:dyDescent="0.25">
      <c r="B61" s="1" t="s">
        <v>40</v>
      </c>
      <c r="C61" s="2">
        <v>45216</v>
      </c>
      <c r="D61" s="1" t="s">
        <v>1</v>
      </c>
      <c r="E61" s="1">
        <v>3801158</v>
      </c>
      <c r="F61" s="1">
        <v>435584</v>
      </c>
      <c r="G61" t="str">
        <f t="shared" si="8"/>
        <v>C65</v>
      </c>
      <c r="H61" t="str">
        <f>LEFT(Table5[[#This Row],[ID]],1)</f>
        <v>C</v>
      </c>
      <c r="I61" s="4">
        <v>48.5</v>
      </c>
      <c r="J61" s="1">
        <v>2008</v>
      </c>
      <c r="K61" s="1">
        <v>2003</v>
      </c>
      <c r="P61" s="3"/>
      <c r="V61">
        <f t="shared" si="7"/>
        <v>0</v>
      </c>
    </row>
    <row r="62" spans="2:22" x14ac:dyDescent="0.25">
      <c r="B62" s="1" t="s">
        <v>8</v>
      </c>
      <c r="C62" s="2">
        <v>45216</v>
      </c>
      <c r="D62" s="1" t="s">
        <v>1</v>
      </c>
      <c r="E62" s="1">
        <v>3801154</v>
      </c>
      <c r="F62" s="1">
        <v>435586</v>
      </c>
      <c r="G62" t="str">
        <f t="shared" si="8"/>
        <v>C66</v>
      </c>
      <c r="H62" t="str">
        <f>LEFT(Table5[[#This Row],[ID]],1)</f>
        <v>C</v>
      </c>
      <c r="I62" s="4">
        <v>40.799999999999997</v>
      </c>
      <c r="J62" s="1">
        <v>2008</v>
      </c>
      <c r="K62" s="1">
        <v>2006</v>
      </c>
      <c r="P62" s="3"/>
      <c r="V62">
        <f t="shared" si="7"/>
        <v>0</v>
      </c>
    </row>
    <row r="63" spans="2:22" x14ac:dyDescent="0.25">
      <c r="B63" s="1" t="s">
        <v>64</v>
      </c>
      <c r="C63" s="2">
        <v>45216</v>
      </c>
      <c r="D63" s="1" t="s">
        <v>1</v>
      </c>
      <c r="E63" s="1">
        <v>3801154</v>
      </c>
      <c r="F63" s="1">
        <v>435575</v>
      </c>
      <c r="G63" t="str">
        <f t="shared" si="8"/>
        <v>C67</v>
      </c>
      <c r="H63" t="str">
        <f>LEFT(Table5[[#This Row],[ID]],1)</f>
        <v>C</v>
      </c>
      <c r="I63" s="4">
        <v>45</v>
      </c>
      <c r="J63" s="1">
        <v>2007</v>
      </c>
      <c r="K63" s="1">
        <v>2007</v>
      </c>
      <c r="P63" s="3"/>
      <c r="V63">
        <f t="shared" si="7"/>
        <v>0</v>
      </c>
    </row>
    <row r="64" spans="2:22" x14ac:dyDescent="0.25">
      <c r="B64" s="1" t="s">
        <v>68</v>
      </c>
      <c r="C64" s="2">
        <v>45216</v>
      </c>
      <c r="D64" s="1" t="s">
        <v>1</v>
      </c>
      <c r="E64" s="1">
        <v>3801149</v>
      </c>
      <c r="F64" s="1">
        <v>435575</v>
      </c>
      <c r="G64" t="str">
        <f t="shared" si="8"/>
        <v>C68</v>
      </c>
      <c r="H64" t="str">
        <f>LEFT(Table5[[#This Row],[ID]],1)</f>
        <v>C</v>
      </c>
      <c r="I64" s="4">
        <v>20.5</v>
      </c>
      <c r="J64" s="1">
        <v>2014</v>
      </c>
      <c r="K64" s="1">
        <v>2012</v>
      </c>
      <c r="P64" s="3"/>
      <c r="V64">
        <f t="shared" si="7"/>
        <v>0</v>
      </c>
    </row>
    <row r="65" spans="1:22" x14ac:dyDescent="0.25">
      <c r="B65" s="1" t="s">
        <v>10</v>
      </c>
      <c r="C65" s="2">
        <v>45216</v>
      </c>
      <c r="D65" s="1" t="s">
        <v>1</v>
      </c>
      <c r="E65" s="1">
        <v>3801151</v>
      </c>
      <c r="F65" s="1">
        <v>435577</v>
      </c>
      <c r="G65" t="str">
        <f t="shared" si="8"/>
        <v>C69</v>
      </c>
      <c r="H65" t="str">
        <f>LEFT(Table5[[#This Row],[ID]],1)</f>
        <v>C</v>
      </c>
      <c r="I65" s="4">
        <v>35</v>
      </c>
      <c r="J65">
        <v>2009</v>
      </c>
      <c r="K65">
        <v>2008</v>
      </c>
      <c r="N65" t="s">
        <v>470</v>
      </c>
      <c r="P65" s="3"/>
      <c r="V65">
        <f t="shared" si="7"/>
        <v>0</v>
      </c>
    </row>
    <row r="66" spans="1:22" x14ac:dyDescent="0.25">
      <c r="B66" s="1" t="s">
        <v>56</v>
      </c>
      <c r="C66" s="2">
        <v>45216</v>
      </c>
      <c r="D66" s="1" t="s">
        <v>1</v>
      </c>
      <c r="E66" s="1">
        <v>3801141</v>
      </c>
      <c r="F66" s="1">
        <v>435584</v>
      </c>
      <c r="G66" t="str">
        <f t="shared" si="8"/>
        <v>C70</v>
      </c>
      <c r="H66" t="str">
        <f>LEFT(Table5[[#This Row],[ID]],1)</f>
        <v>C</v>
      </c>
      <c r="I66" s="4"/>
      <c r="P66" s="3"/>
      <c r="V66">
        <f t="shared" si="7"/>
        <v>0</v>
      </c>
    </row>
    <row r="67" spans="1:22" x14ac:dyDescent="0.25">
      <c r="B67" s="1" t="s">
        <v>19</v>
      </c>
      <c r="C67" s="2">
        <v>45216</v>
      </c>
      <c r="D67" s="1" t="s">
        <v>0</v>
      </c>
      <c r="E67" s="1">
        <v>3801202</v>
      </c>
      <c r="F67" s="1">
        <v>435604</v>
      </c>
      <c r="G67" t="str">
        <f t="shared" si="8"/>
        <v>C7P</v>
      </c>
      <c r="H67" t="str">
        <f>LEFT(Table5[[#This Row],[ID]],1)</f>
        <v>C</v>
      </c>
      <c r="I67" s="4">
        <v>32</v>
      </c>
      <c r="J67" s="1">
        <v>1997</v>
      </c>
      <c r="K67" s="1">
        <v>1994</v>
      </c>
      <c r="P67" s="3"/>
      <c r="V67">
        <f t="shared" si="7"/>
        <v>0</v>
      </c>
    </row>
    <row r="68" spans="1:22" x14ac:dyDescent="0.25">
      <c r="B68" s="1" t="s">
        <v>49</v>
      </c>
      <c r="C68" s="2">
        <v>45216</v>
      </c>
      <c r="D68" s="1" t="s">
        <v>0</v>
      </c>
      <c r="E68" s="1">
        <v>3801189</v>
      </c>
      <c r="F68" s="1">
        <v>435609</v>
      </c>
      <c r="G68" t="str">
        <f t="shared" si="8"/>
        <v>C8P</v>
      </c>
      <c r="H68" t="str">
        <f>LEFT(Table5[[#This Row],[ID]],1)</f>
        <v>C</v>
      </c>
      <c r="I68" s="4"/>
      <c r="P68" s="3"/>
      <c r="V68">
        <f t="shared" si="7"/>
        <v>0</v>
      </c>
    </row>
    <row r="69" spans="1:22" x14ac:dyDescent="0.25">
      <c r="A69" t="s">
        <v>132</v>
      </c>
      <c r="B69" s="1" t="s">
        <v>127</v>
      </c>
      <c r="G69" t="s">
        <v>194</v>
      </c>
      <c r="H69" t="str">
        <f>LEFT(Table5[[#This Row],[ID]],1)</f>
        <v>C</v>
      </c>
      <c r="I69" s="4">
        <v>55.7</v>
      </c>
      <c r="J69">
        <v>2000</v>
      </c>
      <c r="K69">
        <v>1997</v>
      </c>
      <c r="P69" s="3"/>
      <c r="V69">
        <f t="shared" si="7"/>
        <v>0</v>
      </c>
    </row>
    <row r="70" spans="1:22" x14ac:dyDescent="0.25">
      <c r="B70" s="1" t="s">
        <v>131</v>
      </c>
      <c r="G70" t="str">
        <f>LEFT(B70,3)</f>
        <v>C91</v>
      </c>
      <c r="H70" t="str">
        <f>LEFT(Table5[[#This Row],[ID]],1)</f>
        <v>C</v>
      </c>
      <c r="I70" s="4">
        <v>13</v>
      </c>
      <c r="J70">
        <v>1999</v>
      </c>
      <c r="K70">
        <v>1998</v>
      </c>
      <c r="P70" s="3"/>
      <c r="V70">
        <f t="shared" si="7"/>
        <v>0</v>
      </c>
    </row>
    <row r="71" spans="1:22" x14ac:dyDescent="0.25">
      <c r="B71" s="1" t="s">
        <v>153</v>
      </c>
      <c r="G71" t="str">
        <f>LEFT(B71,3)</f>
        <v>C96</v>
      </c>
      <c r="H71" t="str">
        <f>LEFT(Table5[[#This Row],[ID]],1)</f>
        <v>C</v>
      </c>
      <c r="I71" s="4">
        <v>17</v>
      </c>
      <c r="J71">
        <v>1992</v>
      </c>
      <c r="K71">
        <v>1991</v>
      </c>
      <c r="P71" s="3"/>
      <c r="V71">
        <f t="shared" si="7"/>
        <v>0</v>
      </c>
    </row>
    <row r="72" spans="1:22" x14ac:dyDescent="0.25">
      <c r="B72" s="1" t="s">
        <v>117</v>
      </c>
      <c r="G72" t="s">
        <v>118</v>
      </c>
      <c r="H72" t="str">
        <f>LEFT(Table5[[#This Row],[ID]],1)</f>
        <v>L</v>
      </c>
      <c r="I72" s="4">
        <v>43.3</v>
      </c>
      <c r="J72">
        <v>1998</v>
      </c>
      <c r="K72">
        <v>1998</v>
      </c>
      <c r="O72" t="s">
        <v>482</v>
      </c>
      <c r="P72" s="3"/>
      <c r="V72">
        <f t="shared" si="7"/>
        <v>0</v>
      </c>
    </row>
    <row r="73" spans="1:22" x14ac:dyDescent="0.25">
      <c r="B73" s="1" t="s">
        <v>106</v>
      </c>
      <c r="G73" t="str">
        <f>LEFT(B73,4)</f>
        <v>LB11</v>
      </c>
      <c r="H73" t="str">
        <f>LEFT(Table5[[#This Row],[ID]],1)</f>
        <v>L</v>
      </c>
      <c r="I73" s="4">
        <v>6.9</v>
      </c>
      <c r="J73">
        <v>2016</v>
      </c>
      <c r="K73">
        <v>2014</v>
      </c>
      <c r="O73" t="s">
        <v>482</v>
      </c>
      <c r="P73" s="3"/>
      <c r="V73">
        <f t="shared" si="7"/>
        <v>0</v>
      </c>
    </row>
    <row r="74" spans="1:22" x14ac:dyDescent="0.25">
      <c r="B74" s="1" t="s">
        <v>124</v>
      </c>
      <c r="G74" t="s">
        <v>125</v>
      </c>
      <c r="H74" t="str">
        <f>LEFT(Table5[[#This Row],[ID]],1)</f>
        <v>L</v>
      </c>
      <c r="I74" s="4">
        <v>5.5</v>
      </c>
      <c r="J74">
        <v>2016</v>
      </c>
      <c r="K74">
        <v>2016</v>
      </c>
      <c r="O74" t="s">
        <v>482</v>
      </c>
      <c r="V74">
        <f t="shared" si="7"/>
        <v>0</v>
      </c>
    </row>
    <row r="75" spans="1:22" x14ac:dyDescent="0.25">
      <c r="B75" s="1" t="s">
        <v>107</v>
      </c>
      <c r="G75" t="str">
        <f t="shared" ref="G75:G94" si="9">LEFT(B75,4)</f>
        <v>LB13</v>
      </c>
      <c r="H75" t="str">
        <f>LEFT(Table5[[#This Row],[ID]],1)</f>
        <v>L</v>
      </c>
      <c r="I75" s="4">
        <v>5.0999999999999996</v>
      </c>
      <c r="J75">
        <v>2015</v>
      </c>
      <c r="K75">
        <v>2014</v>
      </c>
      <c r="L75">
        <v>2013</v>
      </c>
      <c r="V75">
        <f t="shared" si="7"/>
        <v>0</v>
      </c>
    </row>
    <row r="76" spans="1:22" x14ac:dyDescent="0.25">
      <c r="B76" s="1" t="s">
        <v>6</v>
      </c>
      <c r="C76" s="2">
        <v>45215</v>
      </c>
      <c r="D76" s="1" t="s">
        <v>1</v>
      </c>
      <c r="E76" s="1">
        <v>3815782</v>
      </c>
      <c r="F76" s="1">
        <v>426593</v>
      </c>
      <c r="G76" t="str">
        <f t="shared" si="9"/>
        <v>LB14</v>
      </c>
      <c r="H76" t="str">
        <f>LEFT(Table5[[#This Row],[ID]],1)</f>
        <v>L</v>
      </c>
      <c r="I76" s="4">
        <v>28.5</v>
      </c>
      <c r="J76" s="1">
        <v>2015</v>
      </c>
      <c r="K76" s="1">
        <v>2010</v>
      </c>
      <c r="V76">
        <f t="shared" si="7"/>
        <v>0</v>
      </c>
    </row>
    <row r="77" spans="1:22" x14ac:dyDescent="0.25">
      <c r="B77" s="1" t="s">
        <v>94</v>
      </c>
      <c r="C77" s="2">
        <v>45215</v>
      </c>
      <c r="D77" s="1" t="s">
        <v>1</v>
      </c>
      <c r="E77" s="1">
        <v>3815813</v>
      </c>
      <c r="F77" s="1">
        <v>426583</v>
      </c>
      <c r="G77" t="str">
        <f t="shared" si="9"/>
        <v>LB15</v>
      </c>
      <c r="H77" t="str">
        <f>LEFT(Table5[[#This Row],[ID]],1)</f>
        <v>L</v>
      </c>
      <c r="I77" s="4"/>
      <c r="V77">
        <f t="shared" si="7"/>
        <v>0</v>
      </c>
    </row>
    <row r="78" spans="1:22" x14ac:dyDescent="0.25">
      <c r="B78" s="1" t="s">
        <v>72</v>
      </c>
      <c r="C78" s="2">
        <v>45215</v>
      </c>
      <c r="D78" s="1" t="s">
        <v>1</v>
      </c>
      <c r="E78" s="1">
        <v>3815819</v>
      </c>
      <c r="F78" s="1">
        <v>426587</v>
      </c>
      <c r="G78" t="str">
        <f t="shared" si="9"/>
        <v>LB16</v>
      </c>
      <c r="H78" t="str">
        <f>LEFT(Table5[[#This Row],[ID]],1)</f>
        <v>L</v>
      </c>
      <c r="I78" s="4"/>
      <c r="V78">
        <f t="shared" si="7"/>
        <v>0</v>
      </c>
    </row>
    <row r="79" spans="1:22" x14ac:dyDescent="0.25">
      <c r="B79" s="1" t="s">
        <v>73</v>
      </c>
      <c r="C79" s="2">
        <v>45215</v>
      </c>
      <c r="D79" s="1" t="s">
        <v>1</v>
      </c>
      <c r="E79" s="1">
        <v>3815946</v>
      </c>
      <c r="F79" s="1">
        <v>426569</v>
      </c>
      <c r="G79" t="str">
        <f t="shared" si="9"/>
        <v>LB17</v>
      </c>
      <c r="H79" t="str">
        <f>LEFT(Table5[[#This Row],[ID]],1)</f>
        <v>L</v>
      </c>
      <c r="I79" s="4">
        <v>19</v>
      </c>
      <c r="J79">
        <v>1995</v>
      </c>
      <c r="K79">
        <v>1995</v>
      </c>
      <c r="V79">
        <f t="shared" si="7"/>
        <v>0</v>
      </c>
    </row>
    <row r="80" spans="1:22" x14ac:dyDescent="0.25">
      <c r="B80" s="1" t="s">
        <v>108</v>
      </c>
      <c r="G80" t="str">
        <f t="shared" si="9"/>
        <v>LB18</v>
      </c>
      <c r="H80" t="str">
        <f>LEFT(Table5[[#This Row],[ID]],1)</f>
        <v>L</v>
      </c>
      <c r="I80" s="4">
        <v>25.3</v>
      </c>
      <c r="J80">
        <v>1997</v>
      </c>
      <c r="K80">
        <v>1994</v>
      </c>
      <c r="L80">
        <v>1993</v>
      </c>
      <c r="V80">
        <f t="shared" si="7"/>
        <v>0</v>
      </c>
    </row>
    <row r="81" spans="2:17" x14ac:dyDescent="0.25">
      <c r="B81" s="1" t="s">
        <v>109</v>
      </c>
      <c r="G81" t="str">
        <f t="shared" si="9"/>
        <v>LB19</v>
      </c>
      <c r="H81" t="str">
        <f>LEFT(Table5[[#This Row],[ID]],1)</f>
        <v>L</v>
      </c>
      <c r="I81" s="4">
        <v>48.4</v>
      </c>
      <c r="J81">
        <v>2001</v>
      </c>
      <c r="K81">
        <v>1998</v>
      </c>
      <c r="O81" t="s">
        <v>482</v>
      </c>
    </row>
    <row r="82" spans="2:17" x14ac:dyDescent="0.25">
      <c r="B82" s="1" t="s">
        <v>91</v>
      </c>
      <c r="C82" s="2">
        <v>45215</v>
      </c>
      <c r="D82" s="1" t="s">
        <v>0</v>
      </c>
      <c r="E82" s="1">
        <v>3815753</v>
      </c>
      <c r="F82" s="1">
        <v>426565</v>
      </c>
      <c r="G82" t="str">
        <f t="shared" si="9"/>
        <v>LB1P</v>
      </c>
      <c r="H82" t="str">
        <f>LEFT(Table5[[#This Row],[ID]],1)</f>
        <v>L</v>
      </c>
      <c r="I82" s="4">
        <v>34.5</v>
      </c>
      <c r="J82">
        <v>1998</v>
      </c>
      <c r="K82">
        <v>1998</v>
      </c>
    </row>
    <row r="83" spans="2:17" x14ac:dyDescent="0.25">
      <c r="B83" s="1" t="s">
        <v>110</v>
      </c>
      <c r="G83" t="str">
        <f t="shared" si="9"/>
        <v>LB20</v>
      </c>
      <c r="H83" t="str">
        <f>LEFT(Table5[[#This Row],[ID]],1)</f>
        <v>L</v>
      </c>
      <c r="I83" s="4">
        <v>44.5</v>
      </c>
      <c r="J83">
        <v>2000</v>
      </c>
      <c r="K83">
        <v>1998</v>
      </c>
      <c r="L83">
        <v>1997</v>
      </c>
      <c r="O83" t="s">
        <v>482</v>
      </c>
    </row>
    <row r="84" spans="2:17" x14ac:dyDescent="0.25">
      <c r="B84" s="1" t="s">
        <v>120</v>
      </c>
      <c r="G84" t="str">
        <f t="shared" si="9"/>
        <v>LB21</v>
      </c>
      <c r="H84" t="str">
        <f>LEFT(Table5[[#This Row],[ID]],1)</f>
        <v>L</v>
      </c>
      <c r="I84" s="4">
        <v>30.2</v>
      </c>
      <c r="J84">
        <v>2003</v>
      </c>
      <c r="K84">
        <v>2002</v>
      </c>
      <c r="O84" t="s">
        <v>482</v>
      </c>
    </row>
    <row r="85" spans="2:17" x14ac:dyDescent="0.25">
      <c r="B85" s="1" t="s">
        <v>121</v>
      </c>
      <c r="G85" t="str">
        <f t="shared" si="9"/>
        <v>LB22</v>
      </c>
      <c r="H85" t="str">
        <f>LEFT(Table5[[#This Row],[ID]],1)</f>
        <v>L</v>
      </c>
      <c r="I85" s="4">
        <v>55.5</v>
      </c>
      <c r="J85">
        <v>1996</v>
      </c>
      <c r="K85">
        <v>1994</v>
      </c>
      <c r="O85" t="s">
        <v>482</v>
      </c>
    </row>
    <row r="86" spans="2:17" x14ac:dyDescent="0.25">
      <c r="B86" s="1" t="s">
        <v>113</v>
      </c>
      <c r="G86" t="str">
        <f t="shared" si="9"/>
        <v>LB23</v>
      </c>
      <c r="H86" t="str">
        <f>LEFT(Table5[[#This Row],[ID]],1)</f>
        <v>L</v>
      </c>
      <c r="I86" s="4">
        <v>20.2</v>
      </c>
      <c r="J86">
        <v>2000</v>
      </c>
      <c r="K86">
        <v>1999</v>
      </c>
      <c r="O86" t="s">
        <v>482</v>
      </c>
    </row>
    <row r="87" spans="2:17" x14ac:dyDescent="0.25">
      <c r="B87" s="1" t="s">
        <v>66</v>
      </c>
      <c r="C87" s="2">
        <v>45215</v>
      </c>
      <c r="D87" s="1" t="s">
        <v>1</v>
      </c>
      <c r="E87" s="1">
        <v>3815949</v>
      </c>
      <c r="F87" s="1">
        <v>426566</v>
      </c>
      <c r="G87" t="str">
        <f t="shared" si="9"/>
        <v>LB24</v>
      </c>
      <c r="H87" t="str">
        <f>LEFT(Table5[[#This Row],[ID]],1)</f>
        <v>L</v>
      </c>
      <c r="I87" s="4">
        <v>43.3</v>
      </c>
      <c r="J87" s="1">
        <v>1994</v>
      </c>
      <c r="K87" s="1">
        <v>1994</v>
      </c>
      <c r="O87" t="s">
        <v>482</v>
      </c>
      <c r="Q87" s="3"/>
    </row>
    <row r="88" spans="2:17" x14ac:dyDescent="0.25">
      <c r="B88" s="1" t="s">
        <v>95</v>
      </c>
      <c r="C88" s="2">
        <v>45215</v>
      </c>
      <c r="D88" s="1" t="s">
        <v>1</v>
      </c>
      <c r="E88" s="1">
        <v>3816000</v>
      </c>
      <c r="F88" s="1">
        <v>426566</v>
      </c>
      <c r="G88" t="str">
        <f t="shared" si="9"/>
        <v>LB25</v>
      </c>
      <c r="H88" t="str">
        <f>LEFT(Table5[[#This Row],[ID]],1)</f>
        <v>L</v>
      </c>
      <c r="I88" s="4"/>
      <c r="Q88" s="3"/>
    </row>
    <row r="89" spans="2:17" x14ac:dyDescent="0.25">
      <c r="B89" s="1" t="s">
        <v>114</v>
      </c>
      <c r="G89" t="str">
        <f t="shared" si="9"/>
        <v>LB26</v>
      </c>
      <c r="H89" t="str">
        <f>LEFT(Table5[[#This Row],[ID]],1)</f>
        <v>L</v>
      </c>
      <c r="I89" s="4">
        <v>36.799999999999997</v>
      </c>
      <c r="J89">
        <v>2003</v>
      </c>
      <c r="K89">
        <v>2001</v>
      </c>
      <c r="Q89" s="3"/>
    </row>
    <row r="90" spans="2:17" x14ac:dyDescent="0.25">
      <c r="B90" s="1" t="s">
        <v>226</v>
      </c>
      <c r="G90" t="str">
        <f t="shared" si="9"/>
        <v>LB27</v>
      </c>
      <c r="H90" t="str">
        <f>LEFT(Table5[[#This Row],[ID]],1)</f>
        <v>L</v>
      </c>
      <c r="I90" s="4">
        <v>36</v>
      </c>
      <c r="J90" s="1">
        <v>2001</v>
      </c>
      <c r="K90" s="1">
        <v>1997</v>
      </c>
      <c r="Q90" s="3"/>
    </row>
    <row r="91" spans="2:17" x14ac:dyDescent="0.25">
      <c r="B91" s="1" t="s">
        <v>96</v>
      </c>
      <c r="C91" s="2">
        <v>45215</v>
      </c>
      <c r="D91" s="1" t="s">
        <v>1</v>
      </c>
      <c r="E91" s="1">
        <v>3816013</v>
      </c>
      <c r="F91" s="1">
        <v>426568</v>
      </c>
      <c r="G91" t="str">
        <f t="shared" si="9"/>
        <v>LB28</v>
      </c>
      <c r="H91" t="str">
        <f>LEFT(Table5[[#This Row],[ID]],1)</f>
        <v>L</v>
      </c>
      <c r="I91" s="4">
        <v>77.5</v>
      </c>
      <c r="J91" s="1">
        <v>2001</v>
      </c>
      <c r="K91" s="1">
        <v>1997</v>
      </c>
      <c r="O91" t="s">
        <v>482</v>
      </c>
      <c r="Q91" s="3"/>
    </row>
    <row r="92" spans="2:17" x14ac:dyDescent="0.25">
      <c r="B92" s="1" t="s">
        <v>74</v>
      </c>
      <c r="C92" s="2">
        <v>45215</v>
      </c>
      <c r="D92" s="1" t="s">
        <v>1</v>
      </c>
      <c r="E92" s="1">
        <v>3816021</v>
      </c>
      <c r="F92" s="1">
        <v>426561</v>
      </c>
      <c r="G92" t="str">
        <f t="shared" si="9"/>
        <v>LB29</v>
      </c>
      <c r="H92" t="str">
        <f>LEFT(Table5[[#This Row],[ID]],1)</f>
        <v>L</v>
      </c>
      <c r="I92" s="4">
        <v>48.4</v>
      </c>
      <c r="J92" s="1">
        <v>1992</v>
      </c>
      <c r="K92" s="1">
        <v>1988</v>
      </c>
      <c r="Q92" s="3"/>
    </row>
    <row r="93" spans="2:17" x14ac:dyDescent="0.25">
      <c r="G93" t="str">
        <f t="shared" si="9"/>
        <v/>
      </c>
      <c r="H93" t="str">
        <f>LEFT(Table5[[#This Row],[ID]],1)</f>
        <v/>
      </c>
      <c r="I93" s="4"/>
      <c r="J93" s="1"/>
      <c r="K93" s="1"/>
      <c r="Q93" s="3"/>
    </row>
    <row r="94" spans="2:17" x14ac:dyDescent="0.25">
      <c r="B94" s="1" t="s">
        <v>123</v>
      </c>
      <c r="G94" t="str">
        <f t="shared" si="9"/>
        <v>LB2P</v>
      </c>
      <c r="H94" t="str">
        <f>LEFT(Table5[[#This Row],[ID]],1)</f>
        <v>L</v>
      </c>
      <c r="I94" s="4">
        <v>47.5</v>
      </c>
      <c r="J94">
        <v>1998</v>
      </c>
      <c r="K94">
        <v>1998</v>
      </c>
      <c r="O94" t="s">
        <v>482</v>
      </c>
      <c r="Q94" s="3"/>
    </row>
    <row r="95" spans="2:17" x14ac:dyDescent="0.25">
      <c r="B95" s="1" t="s">
        <v>115</v>
      </c>
      <c r="G95" t="s">
        <v>116</v>
      </c>
      <c r="H95" t="str">
        <f>LEFT(Table5[[#This Row],[ID]],1)</f>
        <v>L</v>
      </c>
      <c r="I95" s="4">
        <v>37.799999999999997</v>
      </c>
      <c r="J95">
        <v>2005</v>
      </c>
      <c r="K95">
        <v>2001</v>
      </c>
      <c r="L95" s="1">
        <v>2002</v>
      </c>
      <c r="O95" t="s">
        <v>481</v>
      </c>
      <c r="Q95" s="3"/>
    </row>
    <row r="96" spans="2:17" x14ac:dyDescent="0.25">
      <c r="B96" s="1" t="s">
        <v>204</v>
      </c>
      <c r="G96" t="str">
        <f t="shared" ref="G96:G103" si="10">LEFT(B96,4)</f>
        <v>LB5P</v>
      </c>
      <c r="H96" t="str">
        <f>LEFT(Table5[[#This Row],[ID]],1)</f>
        <v>L</v>
      </c>
      <c r="I96" s="4">
        <v>28</v>
      </c>
      <c r="J96" s="1"/>
      <c r="K96" s="1"/>
      <c r="L96" s="1"/>
      <c r="N96" t="s">
        <v>463</v>
      </c>
      <c r="Q96" s="3"/>
    </row>
    <row r="97" spans="1:17" x14ac:dyDescent="0.25">
      <c r="B97" s="1" t="s">
        <v>184</v>
      </c>
      <c r="C97" s="2">
        <v>45215</v>
      </c>
      <c r="D97" s="1" t="s">
        <v>1</v>
      </c>
      <c r="E97" s="1">
        <v>3816018</v>
      </c>
      <c r="F97" s="1">
        <v>426575</v>
      </c>
      <c r="G97" t="str">
        <f t="shared" si="10"/>
        <v>LB31</v>
      </c>
      <c r="H97" t="str">
        <f>LEFT(Table5[[#This Row],[ID]],1)</f>
        <v>L</v>
      </c>
      <c r="I97" s="4">
        <v>31.5</v>
      </c>
      <c r="J97" s="1">
        <v>2003</v>
      </c>
      <c r="K97" s="1">
        <v>2002</v>
      </c>
      <c r="L97" s="1">
        <v>2007</v>
      </c>
    </row>
    <row r="98" spans="1:17" x14ac:dyDescent="0.25">
      <c r="B98" s="1" t="s">
        <v>17</v>
      </c>
      <c r="C98" s="2">
        <v>45215</v>
      </c>
      <c r="D98" s="1" t="s">
        <v>1</v>
      </c>
      <c r="E98" s="1">
        <v>3816015</v>
      </c>
      <c r="F98" s="1">
        <v>426573</v>
      </c>
      <c r="G98" t="str">
        <f t="shared" si="10"/>
        <v>LB32</v>
      </c>
      <c r="H98" t="str">
        <f>LEFT(Table5[[#This Row],[ID]],1)</f>
        <v>L</v>
      </c>
      <c r="I98" s="4">
        <v>31</v>
      </c>
      <c r="J98" s="1">
        <v>2008</v>
      </c>
      <c r="K98" s="1">
        <v>2007</v>
      </c>
      <c r="L98" s="1"/>
      <c r="Q98" s="3"/>
    </row>
    <row r="99" spans="1:17" x14ac:dyDescent="0.25">
      <c r="B99" s="1" t="s">
        <v>235</v>
      </c>
      <c r="G99" t="str">
        <f t="shared" si="10"/>
        <v>LB33</v>
      </c>
      <c r="H99" t="str">
        <f>LEFT(Table5[[#This Row],[ID]],1)</f>
        <v>L</v>
      </c>
      <c r="I99" s="4">
        <v>30.4</v>
      </c>
      <c r="J99" s="1">
        <v>2008</v>
      </c>
      <c r="K99" s="1">
        <v>2005</v>
      </c>
      <c r="L99" s="1"/>
      <c r="Q99" s="3"/>
    </row>
    <row r="100" spans="1:17" x14ac:dyDescent="0.25">
      <c r="B100" s="1" t="s">
        <v>119</v>
      </c>
      <c r="G100" t="str">
        <f t="shared" si="10"/>
        <v>LB34</v>
      </c>
      <c r="H100" t="str">
        <f>LEFT(Table5[[#This Row],[ID]],1)</f>
        <v>L</v>
      </c>
      <c r="I100" s="4">
        <v>21.3</v>
      </c>
      <c r="J100" s="1">
        <v>2002</v>
      </c>
      <c r="K100" s="1">
        <v>2001</v>
      </c>
      <c r="O100" t="s">
        <v>482</v>
      </c>
      <c r="Q100" s="3"/>
    </row>
    <row r="101" spans="1:17" x14ac:dyDescent="0.25">
      <c r="B101" s="1" t="s">
        <v>238</v>
      </c>
      <c r="G101" t="str">
        <f t="shared" si="10"/>
        <v>LB35</v>
      </c>
      <c r="H101" t="str">
        <f>LEFT(Table5[[#This Row],[ID]],1)</f>
        <v>L</v>
      </c>
      <c r="I101" s="4">
        <v>25.7</v>
      </c>
      <c r="J101" s="1">
        <v>2009</v>
      </c>
      <c r="K101" s="1"/>
      <c r="M101">
        <v>2009</v>
      </c>
      <c r="N101" t="s">
        <v>441</v>
      </c>
      <c r="Q101" s="3"/>
    </row>
    <row r="102" spans="1:17" x14ac:dyDescent="0.25">
      <c r="B102" s="1" t="s">
        <v>83</v>
      </c>
      <c r="C102" s="2">
        <v>45215</v>
      </c>
      <c r="D102" s="1" t="s">
        <v>1</v>
      </c>
      <c r="E102" s="1">
        <v>3815737</v>
      </c>
      <c r="F102" s="1">
        <v>426539</v>
      </c>
      <c r="G102" t="str">
        <f t="shared" si="10"/>
        <v>LB36</v>
      </c>
      <c r="H102" t="str">
        <f>LEFT(Table5[[#This Row],[ID]],1)</f>
        <v>L</v>
      </c>
      <c r="I102" s="4">
        <v>67.8</v>
      </c>
      <c r="J102" s="1">
        <v>1994</v>
      </c>
      <c r="K102" s="1">
        <v>1993</v>
      </c>
      <c r="O102" t="s">
        <v>481</v>
      </c>
    </row>
    <row r="103" spans="1:17" x14ac:dyDescent="0.25">
      <c r="B103" s="1" t="s">
        <v>82</v>
      </c>
      <c r="C103" s="2">
        <v>45215</v>
      </c>
      <c r="D103" s="1" t="s">
        <v>1</v>
      </c>
      <c r="E103" s="1">
        <v>3815706</v>
      </c>
      <c r="F103" s="1">
        <v>426535</v>
      </c>
      <c r="G103" t="str">
        <f t="shared" si="10"/>
        <v>LB38</v>
      </c>
      <c r="H103" t="str">
        <f>LEFT(Table5[[#This Row],[ID]],1)</f>
        <v>L</v>
      </c>
      <c r="I103" s="4"/>
      <c r="O103" t="s">
        <v>482</v>
      </c>
    </row>
    <row r="104" spans="1:17" x14ac:dyDescent="0.25">
      <c r="B104" s="1" t="s">
        <v>111</v>
      </c>
      <c r="G104" t="s">
        <v>104</v>
      </c>
      <c r="H104" t="str">
        <f>LEFT(Table5[[#This Row],[ID]],1)</f>
        <v>L</v>
      </c>
      <c r="I104" s="4">
        <v>23.9</v>
      </c>
      <c r="J104">
        <v>2000</v>
      </c>
      <c r="K104">
        <v>1999</v>
      </c>
      <c r="L104">
        <v>1997</v>
      </c>
      <c r="Q104" s="3"/>
    </row>
    <row r="105" spans="1:17" x14ac:dyDescent="0.25">
      <c r="B105" s="1" t="s">
        <v>23</v>
      </c>
      <c r="C105" s="2">
        <v>45215</v>
      </c>
      <c r="D105" s="1" t="s">
        <v>0</v>
      </c>
      <c r="E105" s="1">
        <v>3815753</v>
      </c>
      <c r="F105" s="1">
        <v>426565</v>
      </c>
      <c r="G105" t="s">
        <v>193</v>
      </c>
      <c r="H105" t="str">
        <f>LEFT(Table5[[#This Row],[ID]],1)</f>
        <v>L</v>
      </c>
      <c r="I105" s="4"/>
      <c r="Q105" s="3"/>
    </row>
    <row r="106" spans="1:17" x14ac:dyDescent="0.25">
      <c r="B106" s="1" t="s">
        <v>2</v>
      </c>
      <c r="C106" s="2">
        <v>45215</v>
      </c>
      <c r="D106" s="1" t="s">
        <v>1</v>
      </c>
      <c r="E106" s="1">
        <v>3815792</v>
      </c>
      <c r="F106" s="1">
        <v>426558</v>
      </c>
      <c r="G106" t="s">
        <v>193</v>
      </c>
      <c r="H106" t="str">
        <f>LEFT(Table5[[#This Row],[ID]],1)</f>
        <v>L</v>
      </c>
      <c r="I106" s="4"/>
      <c r="Q106" s="3"/>
    </row>
    <row r="107" spans="1:17" x14ac:dyDescent="0.25">
      <c r="B107" s="1" t="s">
        <v>58</v>
      </c>
      <c r="C107" s="2">
        <v>45215</v>
      </c>
      <c r="D107" s="1" t="s">
        <v>1</v>
      </c>
      <c r="E107" s="1">
        <v>3815783</v>
      </c>
      <c r="F107" s="1">
        <v>426587</v>
      </c>
      <c r="G107" t="str">
        <f>LEFT(B107,4)</f>
        <v>LB7</v>
      </c>
      <c r="H107" t="str">
        <f>LEFT(Table5[[#This Row],[ID]],1)</f>
        <v>L</v>
      </c>
      <c r="I107" s="4">
        <v>36.4</v>
      </c>
      <c r="J107" t="s">
        <v>461</v>
      </c>
      <c r="K107" t="s">
        <v>461</v>
      </c>
      <c r="N107" t="s">
        <v>462</v>
      </c>
      <c r="Q107" s="3"/>
    </row>
    <row r="108" spans="1:17" x14ac:dyDescent="0.25">
      <c r="B108" s="1" t="s">
        <v>112</v>
      </c>
      <c r="G108" t="s">
        <v>105</v>
      </c>
      <c r="H108" t="str">
        <f>LEFT(Table5[[#This Row],[ID]],1)</f>
        <v>L</v>
      </c>
      <c r="I108" s="4">
        <v>32.4</v>
      </c>
      <c r="J108">
        <v>1999</v>
      </c>
      <c r="K108">
        <v>1997</v>
      </c>
      <c r="L108">
        <v>1996</v>
      </c>
      <c r="Q108" s="3"/>
    </row>
    <row r="109" spans="1:17" x14ac:dyDescent="0.25">
      <c r="B109" s="1" t="s">
        <v>178</v>
      </c>
      <c r="G109" t="str">
        <f>LEFT(B109,3)</f>
        <v>LB9</v>
      </c>
      <c r="H109" t="str">
        <f>LEFT(Table5[[#This Row],[ID]],1)</f>
        <v>L</v>
      </c>
      <c r="I109" s="4">
        <v>47.9</v>
      </c>
      <c r="M109">
        <v>2001</v>
      </c>
      <c r="N109" t="s">
        <v>447</v>
      </c>
      <c r="Q109" s="3"/>
    </row>
    <row r="110" spans="1:17" x14ac:dyDescent="0.25">
      <c r="B110" s="1" t="s">
        <v>85</v>
      </c>
      <c r="C110" s="2">
        <v>45217</v>
      </c>
      <c r="D110" s="1" t="s">
        <v>1</v>
      </c>
      <c r="E110" s="1">
        <v>3771449</v>
      </c>
      <c r="F110" s="1">
        <v>434661</v>
      </c>
      <c r="G110" t="s">
        <v>192</v>
      </c>
      <c r="H110" t="str">
        <f>LEFT(Table5[[#This Row],[ID]],1)</f>
        <v>S</v>
      </c>
      <c r="I110" s="4"/>
      <c r="Q110" s="3"/>
    </row>
    <row r="111" spans="1:17" x14ac:dyDescent="0.25">
      <c r="A111" t="s">
        <v>477</v>
      </c>
      <c r="B111" s="1" t="s">
        <v>476</v>
      </c>
      <c r="G111" t="str">
        <f>LEFT(B111,4)</f>
        <v>S2</v>
      </c>
      <c r="H111" t="str">
        <f>LEFT(Table5[[#This Row],[ID]],1)</f>
        <v>S</v>
      </c>
      <c r="I111" s="4">
        <v>46.4</v>
      </c>
      <c r="J111" s="1">
        <v>1998</v>
      </c>
      <c r="K111" s="1"/>
      <c r="M111">
        <v>1998</v>
      </c>
      <c r="N111" t="s">
        <v>478</v>
      </c>
      <c r="Q111" s="3"/>
    </row>
    <row r="112" spans="1:17" x14ac:dyDescent="0.25">
      <c r="B112" s="1" t="s">
        <v>479</v>
      </c>
      <c r="G112" t="str">
        <f>LEFT(B112,4)</f>
        <v>S9Sa</v>
      </c>
      <c r="H112" t="str">
        <f>LEFT(Table5[[#This Row],[ID]],1)</f>
        <v>S</v>
      </c>
      <c r="I112" s="4">
        <v>23</v>
      </c>
      <c r="J112" s="1">
        <v>2011</v>
      </c>
      <c r="K112" s="1"/>
      <c r="M112">
        <v>2011</v>
      </c>
      <c r="N112" t="s">
        <v>464</v>
      </c>
      <c r="Q112" s="3"/>
    </row>
    <row r="113" spans="1:17" x14ac:dyDescent="0.25">
      <c r="B113" s="1" t="s">
        <v>157</v>
      </c>
      <c r="G113" t="str">
        <f>LEFT(B113,3)</f>
        <v>S10</v>
      </c>
      <c r="H113" t="str">
        <f>LEFT(Table5[[#This Row],[ID]],1)</f>
        <v>S</v>
      </c>
      <c r="I113" s="4">
        <v>30.5</v>
      </c>
      <c r="J113">
        <v>2002</v>
      </c>
      <c r="K113">
        <v>2000</v>
      </c>
      <c r="Q113" s="3"/>
    </row>
    <row r="114" spans="1:17" x14ac:dyDescent="0.25">
      <c r="B114" s="1" t="s">
        <v>81</v>
      </c>
      <c r="C114" s="2">
        <v>45217</v>
      </c>
      <c r="D114" s="1" t="s">
        <v>1</v>
      </c>
      <c r="E114" s="1">
        <v>3771324</v>
      </c>
      <c r="F114" s="1">
        <v>434740</v>
      </c>
      <c r="G114" t="str">
        <f>LEFT(B114,3)</f>
        <v>S11</v>
      </c>
      <c r="H114" t="str">
        <f>LEFT(Table5[[#This Row],[ID]],1)</f>
        <v>S</v>
      </c>
      <c r="I114" s="4">
        <v>49</v>
      </c>
      <c r="J114" s="1">
        <v>2001</v>
      </c>
      <c r="K114" s="1">
        <v>1998</v>
      </c>
      <c r="Q114" s="3"/>
    </row>
    <row r="115" spans="1:17" x14ac:dyDescent="0.25">
      <c r="A115" t="s">
        <v>474</v>
      </c>
      <c r="B115" s="1" t="s">
        <v>337</v>
      </c>
      <c r="G115" t="str">
        <f>LEFT(B115,4)</f>
        <v>S12</v>
      </c>
      <c r="H115" t="str">
        <f>LEFT(Table5[[#This Row],[ID]],1)</f>
        <v>S</v>
      </c>
      <c r="I115" s="4">
        <v>9.5</v>
      </c>
      <c r="J115" s="1">
        <v>2014</v>
      </c>
      <c r="K115" s="1"/>
      <c r="M115">
        <v>2014</v>
      </c>
      <c r="N115" t="s">
        <v>475</v>
      </c>
      <c r="Q115" s="3"/>
    </row>
    <row r="116" spans="1:17" x14ac:dyDescent="0.25">
      <c r="B116" s="1" t="s">
        <v>161</v>
      </c>
      <c r="G116" t="s">
        <v>142</v>
      </c>
      <c r="H116" t="str">
        <f>LEFT(Table5[[#This Row],[ID]],1)</f>
        <v>S</v>
      </c>
      <c r="I116" s="4">
        <v>28</v>
      </c>
      <c r="J116" s="1">
        <v>2010</v>
      </c>
      <c r="K116" s="1">
        <v>2007</v>
      </c>
      <c r="Q116" s="3"/>
    </row>
    <row r="117" spans="1:17" x14ac:dyDescent="0.25">
      <c r="B117" s="1" t="s">
        <v>20</v>
      </c>
      <c r="C117" s="2">
        <v>45217</v>
      </c>
      <c r="D117" s="1" t="s">
        <v>1</v>
      </c>
      <c r="E117" s="1">
        <v>3771320</v>
      </c>
      <c r="F117" s="1">
        <v>434757</v>
      </c>
      <c r="G117" t="str">
        <f>LEFT(B117,3)</f>
        <v>S14</v>
      </c>
      <c r="H117" t="str">
        <f>LEFT(Table5[[#This Row],[ID]],1)</f>
        <v>S</v>
      </c>
      <c r="I117" s="4">
        <v>64.2</v>
      </c>
      <c r="J117" s="1">
        <v>2000</v>
      </c>
      <c r="K117" s="1">
        <v>2000</v>
      </c>
      <c r="Q117" s="3"/>
    </row>
    <row r="118" spans="1:17" x14ac:dyDescent="0.25">
      <c r="B118" s="1" t="s">
        <v>185</v>
      </c>
      <c r="C118" s="2">
        <v>45217</v>
      </c>
      <c r="D118" s="1" t="s">
        <v>1</v>
      </c>
      <c r="E118" s="1">
        <v>3771316</v>
      </c>
      <c r="F118" s="1">
        <v>434758</v>
      </c>
      <c r="G118" t="str">
        <f>LEFT(B118,3)</f>
        <v>S15</v>
      </c>
      <c r="H118" t="str">
        <f>LEFT(Table5[[#This Row],[ID]],1)</f>
        <v>S</v>
      </c>
      <c r="I118" s="4">
        <v>32.4</v>
      </c>
      <c r="J118" s="1">
        <v>1999</v>
      </c>
      <c r="K118" s="1">
        <v>1997</v>
      </c>
    </row>
    <row r="119" spans="1:17" x14ac:dyDescent="0.25">
      <c r="B119" s="1" t="s">
        <v>166</v>
      </c>
      <c r="G119" t="s">
        <v>143</v>
      </c>
      <c r="H119" t="str">
        <f>LEFT(Table5[[#This Row],[ID]],1)</f>
        <v>S</v>
      </c>
      <c r="I119" s="4">
        <v>18.399999999999999</v>
      </c>
      <c r="J119" s="1">
        <v>1999</v>
      </c>
      <c r="K119" s="1">
        <v>1998</v>
      </c>
      <c r="Q119" s="3"/>
    </row>
    <row r="120" spans="1:17" x14ac:dyDescent="0.25">
      <c r="B120" s="1" t="s">
        <v>341</v>
      </c>
      <c r="G120" t="str">
        <f>LEFT(B120,4)</f>
        <v>S17P</v>
      </c>
      <c r="H120" t="str">
        <f>LEFT(Table5[[#This Row],[ID]],1)</f>
        <v>S</v>
      </c>
      <c r="I120" s="4">
        <v>29</v>
      </c>
      <c r="J120" s="1">
        <v>2000</v>
      </c>
      <c r="K120" s="1">
        <v>1997</v>
      </c>
      <c r="Q120" s="3"/>
    </row>
    <row r="121" spans="1:17" x14ac:dyDescent="0.25">
      <c r="B121" s="1" t="s">
        <v>158</v>
      </c>
      <c r="G121" t="s">
        <v>141</v>
      </c>
      <c r="H121" t="str">
        <f>LEFT(Table5[[#This Row],[ID]],1)</f>
        <v>S</v>
      </c>
      <c r="I121" s="4">
        <v>39.299999999999997</v>
      </c>
      <c r="J121">
        <v>1996</v>
      </c>
      <c r="K121">
        <v>1994</v>
      </c>
      <c r="Q121" s="3"/>
    </row>
    <row r="122" spans="1:17" x14ac:dyDescent="0.25">
      <c r="B122" s="1" t="s">
        <v>79</v>
      </c>
      <c r="C122" s="2">
        <v>45217</v>
      </c>
      <c r="D122" s="1" t="s">
        <v>1</v>
      </c>
      <c r="E122" s="1">
        <v>3771319</v>
      </c>
      <c r="F122" s="1">
        <v>434762</v>
      </c>
      <c r="G122" t="str">
        <f>LEFT(B122,3)</f>
        <v>S19</v>
      </c>
      <c r="H122" t="str">
        <f>LEFT(Table5[[#This Row],[ID]],1)</f>
        <v>S</v>
      </c>
      <c r="I122" s="4">
        <v>22.8</v>
      </c>
      <c r="J122" s="1">
        <v>2003</v>
      </c>
      <c r="K122" s="1">
        <v>2001</v>
      </c>
      <c r="Q122" s="3"/>
    </row>
    <row r="123" spans="1:17" x14ac:dyDescent="0.25">
      <c r="B123" s="1" t="s">
        <v>170</v>
      </c>
      <c r="G123" t="s">
        <v>144</v>
      </c>
      <c r="H123" t="str">
        <f>LEFT(Table5[[#This Row],[ID]],1)</f>
        <v>S</v>
      </c>
      <c r="I123" s="4">
        <v>28</v>
      </c>
      <c r="J123" s="1">
        <v>1994</v>
      </c>
      <c r="K123" s="1">
        <v>1994</v>
      </c>
      <c r="Q123" s="3"/>
    </row>
    <row r="124" spans="1:17" x14ac:dyDescent="0.25">
      <c r="B124" s="1" t="s">
        <v>134</v>
      </c>
      <c r="G124" t="str">
        <f>LEFT(B124,3)</f>
        <v>S22</v>
      </c>
      <c r="H124" t="str">
        <f>LEFT(Table5[[#This Row],[ID]],1)</f>
        <v>S</v>
      </c>
      <c r="I124" s="4">
        <v>15</v>
      </c>
      <c r="J124">
        <v>2008</v>
      </c>
      <c r="K124">
        <v>2005</v>
      </c>
    </row>
    <row r="125" spans="1:17" x14ac:dyDescent="0.25">
      <c r="B125" s="1" t="s">
        <v>156</v>
      </c>
      <c r="G125" t="str">
        <f>LEFT(B125,3)</f>
        <v>S23</v>
      </c>
      <c r="H125" t="str">
        <f>LEFT(Table5[[#This Row],[ID]],1)</f>
        <v>S</v>
      </c>
      <c r="I125" s="4">
        <v>42.5</v>
      </c>
      <c r="J125">
        <v>2006</v>
      </c>
      <c r="K125">
        <v>2002</v>
      </c>
      <c r="N125" t="s">
        <v>180</v>
      </c>
    </row>
    <row r="126" spans="1:17" x14ac:dyDescent="0.25">
      <c r="B126" s="1" t="s">
        <v>182</v>
      </c>
      <c r="G126" t="str">
        <f>LEFT(B126,3)</f>
        <v>S25</v>
      </c>
      <c r="H126" t="str">
        <f>LEFT(Table5[[#This Row],[ID]],1)</f>
        <v>S</v>
      </c>
      <c r="I126" s="4"/>
      <c r="J126">
        <v>2008</v>
      </c>
      <c r="M126">
        <v>2008</v>
      </c>
      <c r="N126" t="s">
        <v>180</v>
      </c>
    </row>
    <row r="127" spans="1:17" x14ac:dyDescent="0.25">
      <c r="B127" s="1" t="s">
        <v>353</v>
      </c>
      <c r="G127" t="str">
        <f>LEFT(B127,4)</f>
        <v>S26S</v>
      </c>
      <c r="H127" t="str">
        <f>LEFT(Table5[[#This Row],[ID]],1)</f>
        <v>S</v>
      </c>
      <c r="I127" s="4">
        <v>32</v>
      </c>
      <c r="J127" s="1">
        <v>2006</v>
      </c>
      <c r="K127" s="1">
        <v>2005</v>
      </c>
    </row>
    <row r="128" spans="1:17" x14ac:dyDescent="0.25">
      <c r="B128" s="1" t="s">
        <v>162</v>
      </c>
      <c r="G128" t="str">
        <f>LEFT(B128,3)</f>
        <v>S27</v>
      </c>
      <c r="H128" t="str">
        <f>LEFT(Table5[[#This Row],[ID]],1)</f>
        <v>S</v>
      </c>
      <c r="I128" s="4">
        <v>18</v>
      </c>
      <c r="J128">
        <v>2007</v>
      </c>
      <c r="K128">
        <v>2006</v>
      </c>
    </row>
    <row r="129" spans="2:21" x14ac:dyDescent="0.25">
      <c r="B129" s="1" t="s">
        <v>168</v>
      </c>
      <c r="G129" t="str">
        <f>LEFT(B129,3)</f>
        <v>S28</v>
      </c>
      <c r="H129" t="str">
        <f>LEFT(Table5[[#This Row],[ID]],1)</f>
        <v>S</v>
      </c>
      <c r="I129" s="4">
        <v>13</v>
      </c>
      <c r="J129">
        <v>2006</v>
      </c>
      <c r="K129">
        <v>2006</v>
      </c>
    </row>
    <row r="130" spans="2:21" x14ac:dyDescent="0.25">
      <c r="B130" s="1" t="s">
        <v>163</v>
      </c>
      <c r="G130" t="str">
        <f>LEFT(B130,3)</f>
        <v>S29</v>
      </c>
      <c r="H130" t="str">
        <f>LEFT(Table5[[#This Row],[ID]],1)</f>
        <v>S</v>
      </c>
      <c r="I130" s="4">
        <v>27.5</v>
      </c>
      <c r="J130">
        <v>2012</v>
      </c>
      <c r="K130">
        <v>2009</v>
      </c>
      <c r="N130" t="s">
        <v>180</v>
      </c>
    </row>
    <row r="131" spans="2:21" x14ac:dyDescent="0.25">
      <c r="B131" s="1" t="s">
        <v>179</v>
      </c>
      <c r="G131" t="str">
        <f>LEFT(B131,3)</f>
        <v>S30</v>
      </c>
      <c r="H131" t="str">
        <f>LEFT(Table5[[#This Row],[ID]],1)</f>
        <v>S</v>
      </c>
      <c r="I131" s="4">
        <v>40.700000000000003</v>
      </c>
      <c r="J131">
        <v>1987</v>
      </c>
      <c r="M131">
        <v>1987</v>
      </c>
      <c r="N131" t="s">
        <v>447</v>
      </c>
    </row>
    <row r="132" spans="2:21" x14ac:dyDescent="0.25">
      <c r="B132" s="1" t="s">
        <v>167</v>
      </c>
      <c r="G132" t="str">
        <f>LEFT(B132,3)</f>
        <v>S31</v>
      </c>
      <c r="H132" t="str">
        <f>LEFT(Table5[[#This Row],[ID]],1)</f>
        <v>S</v>
      </c>
      <c r="I132" s="4">
        <v>25.5</v>
      </c>
      <c r="J132">
        <v>2007</v>
      </c>
      <c r="K132">
        <v>2001</v>
      </c>
      <c r="Q132" s="3"/>
    </row>
    <row r="133" spans="2:21" x14ac:dyDescent="0.25">
      <c r="B133" s="1" t="s">
        <v>362</v>
      </c>
      <c r="G133" t="str">
        <f>LEFT(B133,4)</f>
        <v>S32S</v>
      </c>
      <c r="H133" t="str">
        <f>LEFT(Table5[[#This Row],[ID]],1)</f>
        <v>S</v>
      </c>
      <c r="I133" s="4">
        <v>16.5</v>
      </c>
      <c r="J133" s="1">
        <v>2002</v>
      </c>
      <c r="K133" s="1">
        <v>2002</v>
      </c>
      <c r="Q133" s="3"/>
    </row>
    <row r="134" spans="2:21" x14ac:dyDescent="0.25">
      <c r="B134" s="1" t="s">
        <v>186</v>
      </c>
      <c r="C134" s="2">
        <v>45218</v>
      </c>
      <c r="D134" s="1" t="s">
        <v>0</v>
      </c>
      <c r="E134" s="1">
        <v>3771655</v>
      </c>
      <c r="F134" s="1">
        <v>434546</v>
      </c>
      <c r="G134" t="str">
        <f>LEFT(B134,3)</f>
        <v>S33</v>
      </c>
      <c r="H134" t="str">
        <f>LEFT(Table5[[#This Row],[ID]],1)</f>
        <v>S</v>
      </c>
      <c r="I134" s="4">
        <v>44.5</v>
      </c>
      <c r="J134">
        <v>2013</v>
      </c>
      <c r="M134">
        <v>2013</v>
      </c>
      <c r="N134" t="s">
        <v>447</v>
      </c>
      <c r="Q134" s="3"/>
    </row>
    <row r="135" spans="2:21" x14ac:dyDescent="0.25">
      <c r="B135" s="1" t="s">
        <v>5</v>
      </c>
      <c r="C135" s="2">
        <v>45218</v>
      </c>
      <c r="D135" s="1" t="s">
        <v>0</v>
      </c>
      <c r="E135" s="1">
        <v>3771658</v>
      </c>
      <c r="F135" s="1">
        <v>434542</v>
      </c>
      <c r="G135" t="str">
        <f>LEFT(B135,3)</f>
        <v>S34</v>
      </c>
      <c r="H135" t="str">
        <f>LEFT(Table5[[#This Row],[ID]],1)</f>
        <v>S</v>
      </c>
      <c r="I135" s="4">
        <v>28.5</v>
      </c>
      <c r="J135" s="1">
        <v>2012</v>
      </c>
      <c r="K135" s="1">
        <v>2011</v>
      </c>
      <c r="Q135" s="3"/>
    </row>
    <row r="136" spans="2:21" x14ac:dyDescent="0.25">
      <c r="B136" s="1" t="s">
        <v>367</v>
      </c>
      <c r="G136" t="str">
        <f>LEFT(B136,4)</f>
        <v>S35P</v>
      </c>
      <c r="H136" t="str">
        <f>LEFT(Table5[[#This Row],[ID]],1)</f>
        <v>S</v>
      </c>
      <c r="I136" s="4">
        <v>37</v>
      </c>
      <c r="J136" s="1">
        <v>2009</v>
      </c>
      <c r="K136" s="1"/>
      <c r="M136">
        <v>2009</v>
      </c>
      <c r="N136" t="s">
        <v>464</v>
      </c>
      <c r="Q136" s="3"/>
    </row>
    <row r="137" spans="2:21" x14ac:dyDescent="0.25">
      <c r="B137" s="1" t="s">
        <v>165</v>
      </c>
      <c r="G137" t="str">
        <f>LEFT(B137,3)</f>
        <v>S36</v>
      </c>
      <c r="H137" t="str">
        <f>LEFT(Table5[[#This Row],[ID]],1)</f>
        <v>S</v>
      </c>
      <c r="I137" s="4">
        <v>30.5</v>
      </c>
      <c r="J137">
        <v>2012</v>
      </c>
      <c r="K137">
        <v>2010</v>
      </c>
      <c r="Q137" s="3"/>
    </row>
    <row r="138" spans="2:21" x14ac:dyDescent="0.25">
      <c r="B138" s="1" t="s">
        <v>78</v>
      </c>
      <c r="C138" s="2">
        <v>45218</v>
      </c>
      <c r="D138" s="1" t="s">
        <v>0</v>
      </c>
      <c r="E138" s="1">
        <v>3771692</v>
      </c>
      <c r="F138" s="1">
        <v>434515</v>
      </c>
      <c r="G138" t="str">
        <f>LEFT(B138,3)</f>
        <v>S37</v>
      </c>
      <c r="H138" t="str">
        <f>LEFT(Table5[[#This Row],[ID]],1)</f>
        <v>S</v>
      </c>
      <c r="I138" s="4">
        <v>57.5</v>
      </c>
      <c r="J138" s="1">
        <v>2014</v>
      </c>
      <c r="K138" s="1">
        <v>2007</v>
      </c>
      <c r="Q138" s="3"/>
    </row>
    <row r="139" spans="2:21" x14ac:dyDescent="0.25">
      <c r="B139" s="1" t="s">
        <v>7</v>
      </c>
      <c r="C139" s="2">
        <v>45218</v>
      </c>
      <c r="D139" s="1" t="s">
        <v>0</v>
      </c>
      <c r="E139" s="1">
        <v>3771683</v>
      </c>
      <c r="F139" s="1">
        <v>434518</v>
      </c>
      <c r="G139" t="str">
        <f>LEFT(B139,3)</f>
        <v>S38</v>
      </c>
      <c r="H139" t="str">
        <f>LEFT(Table5[[#This Row],[ID]],1)</f>
        <v>S</v>
      </c>
      <c r="I139" s="4"/>
      <c r="Q139" s="3"/>
    </row>
    <row r="140" spans="2:21" x14ac:dyDescent="0.25">
      <c r="B140" s="1" t="s">
        <v>195</v>
      </c>
      <c r="G140" t="str">
        <f>LEFT(B140,3)</f>
        <v>S39</v>
      </c>
      <c r="H140" t="str">
        <f>LEFT(Table5[[#This Row],[ID]],1)</f>
        <v>S</v>
      </c>
      <c r="I140" s="4">
        <v>47.2</v>
      </c>
      <c r="J140" s="1">
        <v>2011</v>
      </c>
      <c r="K140" s="1">
        <v>2008</v>
      </c>
      <c r="Q140" s="3"/>
    </row>
    <row r="141" spans="2:21" x14ac:dyDescent="0.25">
      <c r="B141" s="1" t="s">
        <v>324</v>
      </c>
      <c r="G141" t="str">
        <f>LEFT(B141,4)</f>
        <v>S3Po</v>
      </c>
      <c r="H141" t="str">
        <f>LEFT(Table5[[#This Row],[ID]],1)</f>
        <v>S</v>
      </c>
      <c r="I141" s="4">
        <v>22</v>
      </c>
      <c r="J141" s="1">
        <v>2003</v>
      </c>
      <c r="K141" s="1">
        <v>2001</v>
      </c>
      <c r="Q141" s="3"/>
    </row>
    <row r="142" spans="2:21" x14ac:dyDescent="0.25">
      <c r="B142" s="1" t="s">
        <v>197</v>
      </c>
      <c r="G142" t="s">
        <v>198</v>
      </c>
      <c r="H142" t="str">
        <f>LEFT(Table5[[#This Row],[ID]],1)</f>
        <v>S</v>
      </c>
      <c r="I142" s="4">
        <v>35.5</v>
      </c>
      <c r="J142">
        <v>2005</v>
      </c>
      <c r="K142">
        <v>2003</v>
      </c>
      <c r="Q142" s="3"/>
      <c r="T142" s="5"/>
      <c r="U142" s="5"/>
    </row>
    <row r="143" spans="2:21" x14ac:dyDescent="0.25">
      <c r="B143" s="1" t="s">
        <v>77</v>
      </c>
      <c r="C143" s="2">
        <v>45218</v>
      </c>
      <c r="D143" s="1" t="s">
        <v>0</v>
      </c>
      <c r="E143" s="1">
        <v>3771740</v>
      </c>
      <c r="F143" s="1">
        <v>434486</v>
      </c>
      <c r="G143" t="str">
        <f t="shared" ref="G143:G149" si="11">LEFT(B143,3)</f>
        <v>S40</v>
      </c>
      <c r="H143" t="str">
        <f>LEFT(Table5[[#This Row],[ID]],1)</f>
        <v>S</v>
      </c>
      <c r="I143" s="4">
        <v>38</v>
      </c>
      <c r="J143" s="1">
        <v>2012</v>
      </c>
      <c r="K143" s="1">
        <v>2010</v>
      </c>
      <c r="Q143" s="3"/>
      <c r="T143" s="5"/>
      <c r="U143" s="5"/>
    </row>
    <row r="144" spans="2:21" x14ac:dyDescent="0.25">
      <c r="B144" s="1" t="s">
        <v>164</v>
      </c>
      <c r="G144" t="str">
        <f t="shared" si="11"/>
        <v>S41</v>
      </c>
      <c r="H144" t="str">
        <f>LEFT(Table5[[#This Row],[ID]],1)</f>
        <v>S</v>
      </c>
      <c r="I144" s="4">
        <v>16</v>
      </c>
      <c r="J144" s="1">
        <v>2012</v>
      </c>
      <c r="K144" s="1">
        <v>2007</v>
      </c>
    </row>
    <row r="145" spans="2:19" x14ac:dyDescent="0.25">
      <c r="B145" s="1" t="s">
        <v>84</v>
      </c>
      <c r="C145" s="2">
        <v>45218</v>
      </c>
      <c r="D145" s="1" t="s">
        <v>0</v>
      </c>
      <c r="E145" s="1">
        <v>3771814</v>
      </c>
      <c r="F145" s="1">
        <v>434427</v>
      </c>
      <c r="G145" t="str">
        <f t="shared" si="11"/>
        <v>S42</v>
      </c>
      <c r="H145" t="str">
        <f>LEFT(Table5[[#This Row],[ID]],1)</f>
        <v>S</v>
      </c>
      <c r="I145" s="4">
        <v>56</v>
      </c>
      <c r="J145" s="1">
        <v>2005</v>
      </c>
      <c r="K145" s="1">
        <v>2002</v>
      </c>
      <c r="Q145" s="3"/>
    </row>
    <row r="146" spans="2:19" x14ac:dyDescent="0.25">
      <c r="B146" s="1" t="s">
        <v>159</v>
      </c>
      <c r="G146" t="str">
        <f t="shared" si="11"/>
        <v>S43</v>
      </c>
      <c r="H146" t="str">
        <f>LEFT(Table5[[#This Row],[ID]],1)</f>
        <v>S</v>
      </c>
      <c r="I146" s="4">
        <v>66.5</v>
      </c>
      <c r="J146">
        <v>2001</v>
      </c>
      <c r="K146">
        <v>1999</v>
      </c>
      <c r="Q146" s="3"/>
    </row>
    <row r="147" spans="2:19" x14ac:dyDescent="0.25">
      <c r="B147" s="1" t="s">
        <v>88</v>
      </c>
      <c r="C147" s="2">
        <v>45218</v>
      </c>
      <c r="D147" s="1" t="s">
        <v>0</v>
      </c>
      <c r="E147" s="1">
        <v>3771595</v>
      </c>
      <c r="F147" s="1">
        <v>434558</v>
      </c>
      <c r="G147" t="str">
        <f t="shared" si="11"/>
        <v>S44</v>
      </c>
      <c r="H147" t="str">
        <f>LEFT(Table5[[#This Row],[ID]],1)</f>
        <v>S</v>
      </c>
      <c r="I147" s="4">
        <v>95.2</v>
      </c>
      <c r="J147" s="1">
        <v>1991</v>
      </c>
      <c r="K147" s="1">
        <v>1987</v>
      </c>
      <c r="Q147" s="3"/>
    </row>
    <row r="148" spans="2:19" x14ac:dyDescent="0.25">
      <c r="B148" s="1" t="s">
        <v>4</v>
      </c>
      <c r="C148" s="2">
        <v>45218</v>
      </c>
      <c r="D148" s="1" t="s">
        <v>0</v>
      </c>
      <c r="E148" s="1">
        <v>3771533</v>
      </c>
      <c r="F148" s="1">
        <v>434619</v>
      </c>
      <c r="G148" t="str">
        <f t="shared" si="11"/>
        <v>S45</v>
      </c>
      <c r="H148" t="str">
        <f>LEFT(Table5[[#This Row],[ID]],1)</f>
        <v>S</v>
      </c>
      <c r="I148" s="4">
        <v>27</v>
      </c>
      <c r="J148" s="1">
        <v>2000</v>
      </c>
      <c r="K148" s="1">
        <v>1999</v>
      </c>
    </row>
    <row r="149" spans="2:19" x14ac:dyDescent="0.25">
      <c r="B149" s="1" t="s">
        <v>169</v>
      </c>
      <c r="G149" t="str">
        <f t="shared" si="11"/>
        <v>S46</v>
      </c>
      <c r="H149" t="str">
        <f>LEFT(Table5[[#This Row],[ID]],1)</f>
        <v>S</v>
      </c>
      <c r="I149" s="4">
        <v>21</v>
      </c>
      <c r="J149">
        <v>2006</v>
      </c>
      <c r="K149">
        <v>2006</v>
      </c>
    </row>
    <row r="150" spans="2:19" x14ac:dyDescent="0.25">
      <c r="B150" s="1" t="s">
        <v>86</v>
      </c>
      <c r="C150" s="2">
        <v>45217</v>
      </c>
      <c r="D150" s="1" t="s">
        <v>1</v>
      </c>
      <c r="E150" s="1">
        <v>3771400</v>
      </c>
      <c r="F150" s="1">
        <v>434696</v>
      </c>
      <c r="G150" t="s">
        <v>196</v>
      </c>
      <c r="H150" t="str">
        <f>LEFT(Table5[[#This Row],[ID]],1)</f>
        <v>S</v>
      </c>
      <c r="I150" s="4"/>
      <c r="Q150" s="3"/>
    </row>
    <row r="151" spans="2:19" x14ac:dyDescent="0.25">
      <c r="B151" s="1" t="s">
        <v>155</v>
      </c>
      <c r="G151" t="str">
        <f>LEFT(B151,3)</f>
        <v>S54</v>
      </c>
      <c r="H151" t="str">
        <f>LEFT(Table5[[#This Row],[ID]],1)</f>
        <v>S</v>
      </c>
      <c r="I151" s="4">
        <v>38.5</v>
      </c>
      <c r="J151">
        <v>2000</v>
      </c>
      <c r="K151">
        <v>1999</v>
      </c>
      <c r="Q151" s="6"/>
      <c r="R151" s="5"/>
      <c r="S151" s="5"/>
    </row>
    <row r="152" spans="2:19" x14ac:dyDescent="0.25">
      <c r="B152" s="1" t="s">
        <v>76</v>
      </c>
      <c r="C152" s="2">
        <v>45217</v>
      </c>
      <c r="D152" s="1" t="s">
        <v>1</v>
      </c>
      <c r="E152" s="1">
        <v>3771375</v>
      </c>
      <c r="F152" s="1">
        <v>434718</v>
      </c>
      <c r="G152" t="s">
        <v>190</v>
      </c>
      <c r="H152" t="str">
        <f>LEFT(Table5[[#This Row],[ID]],1)</f>
        <v>S</v>
      </c>
      <c r="I152" s="4"/>
      <c r="Q152" s="5"/>
      <c r="R152" s="5"/>
      <c r="S152" s="5"/>
    </row>
    <row r="153" spans="2:19" x14ac:dyDescent="0.25">
      <c r="B153" s="1" t="s">
        <v>154</v>
      </c>
      <c r="G153" t="s">
        <v>189</v>
      </c>
      <c r="H153" t="str">
        <f>LEFT(Table5[[#This Row],[ID]],1)</f>
        <v>S</v>
      </c>
      <c r="I153" s="4">
        <v>24.6</v>
      </c>
      <c r="J153">
        <v>2001</v>
      </c>
      <c r="K153">
        <v>2000</v>
      </c>
      <c r="Q153" s="3"/>
    </row>
    <row r="154" spans="2:19" x14ac:dyDescent="0.25">
      <c r="B154" s="1" t="s">
        <v>80</v>
      </c>
      <c r="C154" s="2">
        <v>45217</v>
      </c>
      <c r="D154" s="1" t="s">
        <v>1</v>
      </c>
      <c r="E154" s="1">
        <v>3771350</v>
      </c>
      <c r="F154" s="1">
        <v>434730</v>
      </c>
      <c r="G154" t="s">
        <v>191</v>
      </c>
      <c r="H154" t="str">
        <f>LEFT(Table5[[#This Row],[ID]],1)</f>
        <v>S</v>
      </c>
      <c r="I154" s="4">
        <v>55.5</v>
      </c>
      <c r="J154" s="1">
        <v>2006</v>
      </c>
      <c r="K154" s="1">
        <v>2003</v>
      </c>
      <c r="Q154" s="3"/>
    </row>
    <row r="155" spans="2:19" x14ac:dyDescent="0.25">
      <c r="B155" s="1" t="s">
        <v>93</v>
      </c>
      <c r="C155" s="2">
        <v>45215</v>
      </c>
      <c r="D155" s="1" t="s">
        <v>1</v>
      </c>
      <c r="E155" s="1">
        <v>3815628</v>
      </c>
      <c r="F155" s="1">
        <v>425590</v>
      </c>
      <c r="G155" t="str">
        <f t="shared" ref="G155:G191" si="12">LEFT(B155,4)</f>
        <v>UB39</v>
      </c>
      <c r="H155" t="str">
        <f>LEFT(Table5[[#This Row],[ID]],1)</f>
        <v>U</v>
      </c>
      <c r="I155" s="4">
        <v>38.200000000000003</v>
      </c>
      <c r="J155">
        <v>2006</v>
      </c>
      <c r="M155">
        <v>2006</v>
      </c>
      <c r="N155" t="s">
        <v>441</v>
      </c>
      <c r="Q155" s="3"/>
    </row>
    <row r="156" spans="2:19" x14ac:dyDescent="0.25">
      <c r="B156" s="1" t="s">
        <v>65</v>
      </c>
      <c r="C156" s="2">
        <v>45215</v>
      </c>
      <c r="D156" s="1" t="s">
        <v>1</v>
      </c>
      <c r="E156" s="1">
        <v>3815614</v>
      </c>
      <c r="F156" s="1">
        <v>425588</v>
      </c>
      <c r="G156" t="str">
        <f t="shared" si="12"/>
        <v>UB40</v>
      </c>
      <c r="H156" t="str">
        <f>LEFT(Table5[[#This Row],[ID]],1)</f>
        <v>U</v>
      </c>
      <c r="I156" s="4"/>
      <c r="Q156" s="3"/>
    </row>
    <row r="157" spans="2:19" x14ac:dyDescent="0.25">
      <c r="B157" s="1" t="s">
        <v>38</v>
      </c>
      <c r="C157" s="2">
        <v>45215</v>
      </c>
      <c r="D157" s="1" t="s">
        <v>1</v>
      </c>
      <c r="E157" s="1">
        <v>3815621</v>
      </c>
      <c r="F157" s="1">
        <v>425585</v>
      </c>
      <c r="G157" t="str">
        <f t="shared" si="12"/>
        <v>UB41</v>
      </c>
      <c r="H157" t="str">
        <f>LEFT(Table5[[#This Row],[ID]],1)</f>
        <v>U</v>
      </c>
      <c r="I157" s="4"/>
    </row>
    <row r="158" spans="2:19" x14ac:dyDescent="0.25">
      <c r="B158" s="1" t="s">
        <v>386</v>
      </c>
      <c r="G158" t="str">
        <f t="shared" si="12"/>
        <v>UB42</v>
      </c>
      <c r="H158" t="str">
        <f>LEFT(Table5[[#This Row],[ID]],1)</f>
        <v>U</v>
      </c>
      <c r="I158" s="4">
        <v>27.3</v>
      </c>
      <c r="J158" s="1">
        <v>1998</v>
      </c>
      <c r="K158" s="1"/>
      <c r="M158">
        <v>1998</v>
      </c>
      <c r="N158" t="s">
        <v>441</v>
      </c>
    </row>
    <row r="159" spans="2:19" x14ac:dyDescent="0.25">
      <c r="B159" s="1" t="s">
        <v>92</v>
      </c>
      <c r="C159" s="2">
        <v>45215</v>
      </c>
      <c r="D159" s="1" t="s">
        <v>1</v>
      </c>
      <c r="E159" s="1">
        <v>3815621</v>
      </c>
      <c r="F159" s="1">
        <v>425579</v>
      </c>
      <c r="G159" t="str">
        <f t="shared" si="12"/>
        <v>UB43</v>
      </c>
      <c r="H159" t="str">
        <f>LEFT(Table5[[#This Row],[ID]],1)</f>
        <v>U</v>
      </c>
      <c r="I159" s="4">
        <v>30.9</v>
      </c>
      <c r="J159" s="1">
        <v>1994</v>
      </c>
      <c r="K159" s="1">
        <v>1993</v>
      </c>
      <c r="O159" t="s">
        <v>482</v>
      </c>
    </row>
    <row r="160" spans="2:19" x14ac:dyDescent="0.25">
      <c r="B160" s="1" t="s">
        <v>100</v>
      </c>
      <c r="C160" s="2">
        <v>45215</v>
      </c>
      <c r="G160" t="str">
        <f t="shared" si="12"/>
        <v>UB44</v>
      </c>
      <c r="H160" t="str">
        <f>LEFT(Table5[[#This Row],[ID]],1)</f>
        <v>U</v>
      </c>
      <c r="I160" s="4">
        <v>30.4</v>
      </c>
      <c r="J160" s="1">
        <v>1996</v>
      </c>
      <c r="K160" s="1">
        <v>1995</v>
      </c>
      <c r="O160" t="s">
        <v>482</v>
      </c>
    </row>
    <row r="161" spans="2:15" x14ac:dyDescent="0.25">
      <c r="B161" s="1" t="s">
        <v>39</v>
      </c>
      <c r="C161" s="2">
        <v>45215</v>
      </c>
      <c r="D161" s="1" t="s">
        <v>1</v>
      </c>
      <c r="E161" s="1">
        <v>3815619</v>
      </c>
      <c r="F161" s="1">
        <v>425594</v>
      </c>
      <c r="G161" t="str">
        <f t="shared" si="12"/>
        <v>UB46</v>
      </c>
      <c r="H161" t="str">
        <f>LEFT(Table5[[#This Row],[ID]],1)</f>
        <v>U</v>
      </c>
      <c r="I161" s="4">
        <v>39</v>
      </c>
      <c r="J161" s="1">
        <v>1993</v>
      </c>
      <c r="K161" s="1">
        <v>1991</v>
      </c>
      <c r="O161" t="s">
        <v>481</v>
      </c>
    </row>
    <row r="162" spans="2:15" x14ac:dyDescent="0.25">
      <c r="B162" s="1" t="s">
        <v>57</v>
      </c>
      <c r="C162" s="2">
        <v>45215</v>
      </c>
      <c r="D162" s="1" t="s">
        <v>1</v>
      </c>
      <c r="E162" s="1">
        <v>3815609</v>
      </c>
      <c r="F162" s="1">
        <v>425585</v>
      </c>
      <c r="G162" t="str">
        <f t="shared" si="12"/>
        <v>UB47</v>
      </c>
      <c r="H162" t="str">
        <f>LEFT(Table5[[#This Row],[ID]],1)</f>
        <v>U</v>
      </c>
      <c r="I162" s="4">
        <v>35.5</v>
      </c>
      <c r="J162">
        <v>2001</v>
      </c>
      <c r="M162">
        <v>2001</v>
      </c>
      <c r="N162" t="s">
        <v>441</v>
      </c>
    </row>
    <row r="163" spans="2:15" x14ac:dyDescent="0.25">
      <c r="B163" s="1" t="s">
        <v>101</v>
      </c>
      <c r="G163" t="str">
        <f t="shared" si="12"/>
        <v>UB48</v>
      </c>
      <c r="H163" t="str">
        <f>LEFT(Table5[[#This Row],[ID]],1)</f>
        <v>U</v>
      </c>
      <c r="I163" s="4">
        <v>26.2</v>
      </c>
      <c r="J163">
        <v>1994</v>
      </c>
      <c r="K163">
        <v>1993</v>
      </c>
      <c r="L163">
        <v>1993</v>
      </c>
    </row>
    <row r="164" spans="2:15" x14ac:dyDescent="0.25">
      <c r="B164" s="1" t="s">
        <v>18</v>
      </c>
      <c r="C164" s="2">
        <v>45215</v>
      </c>
      <c r="D164" s="1" t="s">
        <v>1</v>
      </c>
      <c r="E164" s="1">
        <v>3815624</v>
      </c>
      <c r="F164" s="1">
        <v>425595</v>
      </c>
      <c r="G164" t="str">
        <f t="shared" si="12"/>
        <v>UB49</v>
      </c>
      <c r="H164" t="str">
        <f>LEFT(Table5[[#This Row],[ID]],1)</f>
        <v>U</v>
      </c>
      <c r="I164" s="4">
        <v>22</v>
      </c>
      <c r="J164" s="1">
        <v>1998</v>
      </c>
      <c r="K164" s="1">
        <v>1998</v>
      </c>
      <c r="L164" s="1">
        <v>1998</v>
      </c>
    </row>
    <row r="165" spans="2:15" x14ac:dyDescent="0.25">
      <c r="B165" s="1" t="s">
        <v>122</v>
      </c>
      <c r="G165" t="str">
        <f t="shared" si="12"/>
        <v>UB50</v>
      </c>
      <c r="H165" t="str">
        <f>LEFT(Table5[[#This Row],[ID]],1)</f>
        <v>U</v>
      </c>
      <c r="I165" s="4">
        <v>16.8</v>
      </c>
      <c r="J165" s="1">
        <v>2002</v>
      </c>
      <c r="K165" s="1">
        <v>1999</v>
      </c>
      <c r="L165" s="1"/>
      <c r="O165" t="s">
        <v>482</v>
      </c>
    </row>
    <row r="166" spans="2:15" x14ac:dyDescent="0.25">
      <c r="B166" s="1" t="s">
        <v>188</v>
      </c>
      <c r="C166" s="2">
        <v>45215</v>
      </c>
      <c r="D166" s="1" t="s">
        <v>1</v>
      </c>
      <c r="E166" s="1">
        <v>3815616</v>
      </c>
      <c r="F166" s="1">
        <v>425597</v>
      </c>
      <c r="G166" t="str">
        <f t="shared" si="12"/>
        <v>UB51</v>
      </c>
      <c r="H166" t="str">
        <f>LEFT(Table5[[#This Row],[ID]],1)</f>
        <v>U</v>
      </c>
      <c r="I166" s="4">
        <v>36.200000000000003</v>
      </c>
      <c r="J166">
        <v>1995</v>
      </c>
      <c r="M166">
        <v>1995</v>
      </c>
      <c r="N166" t="s">
        <v>180</v>
      </c>
    </row>
    <row r="167" spans="2:15" x14ac:dyDescent="0.25">
      <c r="B167" s="1" t="s">
        <v>26</v>
      </c>
      <c r="C167" s="2">
        <v>45215</v>
      </c>
      <c r="D167" s="1" t="s">
        <v>1</v>
      </c>
      <c r="E167" s="1">
        <v>3815628</v>
      </c>
      <c r="F167" s="1">
        <v>425597</v>
      </c>
      <c r="G167" t="str">
        <f t="shared" si="12"/>
        <v>UB52</v>
      </c>
      <c r="H167" t="str">
        <f>LEFT(Table5[[#This Row],[ID]],1)</f>
        <v>U</v>
      </c>
      <c r="I167" s="4">
        <v>50.2</v>
      </c>
      <c r="J167" s="1">
        <v>1993</v>
      </c>
      <c r="K167" s="1">
        <v>1993</v>
      </c>
      <c r="O167" t="s">
        <v>482</v>
      </c>
    </row>
    <row r="168" spans="2:15" x14ac:dyDescent="0.25">
      <c r="B168" s="1" t="s">
        <v>27</v>
      </c>
      <c r="C168" s="2">
        <v>45215</v>
      </c>
      <c r="D168" s="1" t="s">
        <v>1</v>
      </c>
      <c r="E168" s="1">
        <v>3815619</v>
      </c>
      <c r="F168" s="1">
        <v>425607</v>
      </c>
      <c r="G168" t="str">
        <f t="shared" si="12"/>
        <v>UB53</v>
      </c>
      <c r="H168" t="str">
        <f>LEFT(Table5[[#This Row],[ID]],1)</f>
        <v>U</v>
      </c>
      <c r="I168" s="4">
        <v>57</v>
      </c>
      <c r="J168">
        <v>2001</v>
      </c>
      <c r="M168">
        <v>2001</v>
      </c>
      <c r="N168" t="s">
        <v>473</v>
      </c>
    </row>
    <row r="169" spans="2:15" x14ac:dyDescent="0.25">
      <c r="B169" s="1" t="s">
        <v>46</v>
      </c>
      <c r="C169" s="2">
        <v>45217</v>
      </c>
      <c r="D169" s="1" t="s">
        <v>0</v>
      </c>
      <c r="E169" s="1">
        <v>3815621</v>
      </c>
      <c r="F169" s="1">
        <v>425546</v>
      </c>
      <c r="G169" t="str">
        <f t="shared" si="12"/>
        <v>UB54</v>
      </c>
      <c r="H169" t="str">
        <f>LEFT(Table5[[#This Row],[ID]],1)</f>
        <v>U</v>
      </c>
      <c r="I169" s="4">
        <v>75</v>
      </c>
      <c r="J169" s="1">
        <v>1994</v>
      </c>
      <c r="K169" s="1">
        <v>1991</v>
      </c>
      <c r="O169" t="s">
        <v>482</v>
      </c>
    </row>
    <row r="170" spans="2:15" x14ac:dyDescent="0.25">
      <c r="B170" s="1" t="s">
        <v>102</v>
      </c>
      <c r="G170" t="str">
        <f t="shared" si="12"/>
        <v>UB55</v>
      </c>
      <c r="H170" t="str">
        <f>LEFT(Table5[[#This Row],[ID]],1)</f>
        <v>U</v>
      </c>
      <c r="I170" s="4">
        <v>53.5</v>
      </c>
      <c r="J170" s="1">
        <v>1997</v>
      </c>
      <c r="K170" s="1">
        <v>1993</v>
      </c>
      <c r="O170" t="s">
        <v>482</v>
      </c>
    </row>
    <row r="171" spans="2:15" x14ac:dyDescent="0.25">
      <c r="B171" s="1" t="s">
        <v>41</v>
      </c>
      <c r="C171" s="2">
        <v>45217</v>
      </c>
      <c r="D171" s="1" t="s">
        <v>0</v>
      </c>
      <c r="E171" s="1">
        <v>3815625</v>
      </c>
      <c r="F171" s="1">
        <v>425551</v>
      </c>
      <c r="G171" t="str">
        <f t="shared" si="12"/>
        <v>UB56</v>
      </c>
      <c r="H171" t="str">
        <f>LEFT(Table5[[#This Row],[ID]],1)</f>
        <v>U</v>
      </c>
      <c r="I171" s="4">
        <v>46</v>
      </c>
      <c r="J171" s="1">
        <v>1999</v>
      </c>
      <c r="K171" s="1">
        <v>1997</v>
      </c>
    </row>
    <row r="172" spans="2:15" x14ac:dyDescent="0.25">
      <c r="B172" s="1" t="s">
        <v>61</v>
      </c>
      <c r="C172" s="2">
        <v>45217</v>
      </c>
      <c r="D172" s="1" t="s">
        <v>0</v>
      </c>
      <c r="E172" s="1">
        <v>3815623</v>
      </c>
      <c r="F172" s="1">
        <v>425532</v>
      </c>
      <c r="G172" t="str">
        <f t="shared" si="12"/>
        <v>UB57</v>
      </c>
      <c r="H172" t="str">
        <f>LEFT(Table5[[#This Row],[ID]],1)</f>
        <v>U</v>
      </c>
      <c r="I172" s="4"/>
    </row>
    <row r="173" spans="2:15" x14ac:dyDescent="0.25">
      <c r="B173" s="1" t="s">
        <v>30</v>
      </c>
      <c r="C173" s="2">
        <v>45217</v>
      </c>
      <c r="D173" s="1" t="s">
        <v>0</v>
      </c>
      <c r="E173" s="1">
        <v>3815618</v>
      </c>
      <c r="F173" s="1">
        <v>425542</v>
      </c>
      <c r="G173" t="str">
        <f t="shared" si="12"/>
        <v>UB59</v>
      </c>
      <c r="H173" t="str">
        <f>LEFT(Table5[[#This Row],[ID]],1)</f>
        <v>U</v>
      </c>
      <c r="I173" s="4">
        <v>14.8</v>
      </c>
      <c r="J173" s="1">
        <v>2002</v>
      </c>
      <c r="K173" s="1">
        <v>2002</v>
      </c>
      <c r="L173" s="1">
        <v>2000</v>
      </c>
    </row>
    <row r="174" spans="2:15" x14ac:dyDescent="0.25">
      <c r="B174" s="1" t="s">
        <v>89</v>
      </c>
      <c r="C174" s="2">
        <v>45217</v>
      </c>
      <c r="D174" s="1" t="s">
        <v>0</v>
      </c>
      <c r="E174" s="1">
        <v>3815623</v>
      </c>
      <c r="F174" s="1">
        <v>425523</v>
      </c>
      <c r="G174" t="str">
        <f t="shared" si="12"/>
        <v>UB60</v>
      </c>
      <c r="H174" t="str">
        <f>LEFT(Table5[[#This Row],[ID]],1)</f>
        <v>U</v>
      </c>
      <c r="I174" s="4">
        <v>62.8</v>
      </c>
      <c r="J174" s="1">
        <v>2009</v>
      </c>
      <c r="K174" s="1">
        <v>2008</v>
      </c>
    </row>
    <row r="175" spans="2:15" x14ac:dyDescent="0.25">
      <c r="B175" s="1" t="s">
        <v>43</v>
      </c>
      <c r="C175" s="2">
        <v>45217</v>
      </c>
      <c r="D175" s="1" t="s">
        <v>0</v>
      </c>
      <c r="E175" s="1">
        <v>3815626</v>
      </c>
      <c r="F175" s="1">
        <v>425517</v>
      </c>
      <c r="G175" t="str">
        <f t="shared" si="12"/>
        <v>UB61</v>
      </c>
      <c r="H175" t="str">
        <f>LEFT(Table5[[#This Row],[ID]],1)</f>
        <v>U</v>
      </c>
      <c r="I175" s="4">
        <v>42.3</v>
      </c>
      <c r="J175" s="1">
        <v>2002</v>
      </c>
      <c r="K175" s="1">
        <v>2000</v>
      </c>
      <c r="L175" s="1">
        <v>2001</v>
      </c>
    </row>
    <row r="176" spans="2:15" x14ac:dyDescent="0.25">
      <c r="B176" s="1" t="s">
        <v>48</v>
      </c>
      <c r="C176" s="2">
        <v>45217</v>
      </c>
      <c r="D176" s="1" t="s">
        <v>0</v>
      </c>
      <c r="E176" s="1">
        <v>3815622</v>
      </c>
      <c r="F176" s="1">
        <v>425517</v>
      </c>
      <c r="G176" t="str">
        <f t="shared" si="12"/>
        <v>UB62</v>
      </c>
      <c r="H176" t="str">
        <f>LEFT(Table5[[#This Row],[ID]],1)</f>
        <v>U</v>
      </c>
      <c r="I176" s="4">
        <v>38.6</v>
      </c>
      <c r="J176" s="1">
        <v>2003</v>
      </c>
      <c r="K176" s="1">
        <v>2001</v>
      </c>
      <c r="O176" t="s">
        <v>482</v>
      </c>
    </row>
    <row r="177" spans="2:21" x14ac:dyDescent="0.25">
      <c r="B177" s="1" t="s">
        <v>35</v>
      </c>
      <c r="C177" s="2">
        <v>45217</v>
      </c>
      <c r="D177" s="1" t="s">
        <v>0</v>
      </c>
      <c r="E177" s="1">
        <v>3815632</v>
      </c>
      <c r="F177" s="1">
        <v>425514</v>
      </c>
      <c r="G177" t="str">
        <f t="shared" si="12"/>
        <v>UB63</v>
      </c>
      <c r="H177" t="str">
        <f>LEFT(Table5[[#This Row],[ID]],1)</f>
        <v>U</v>
      </c>
      <c r="I177" s="4">
        <v>45</v>
      </c>
      <c r="J177">
        <v>2001</v>
      </c>
      <c r="K177">
        <v>1997</v>
      </c>
    </row>
    <row r="178" spans="2:21" x14ac:dyDescent="0.25">
      <c r="B178" s="1" t="s">
        <v>103</v>
      </c>
      <c r="C178" s="2">
        <v>45217</v>
      </c>
      <c r="D178" s="1" t="s">
        <v>0</v>
      </c>
      <c r="E178" s="1">
        <v>3815630</v>
      </c>
      <c r="F178" s="1">
        <v>425508</v>
      </c>
      <c r="G178" t="str">
        <f t="shared" si="12"/>
        <v>UB64</v>
      </c>
      <c r="H178" t="str">
        <f>LEFT(Table5[[#This Row],[ID]],1)</f>
        <v>U</v>
      </c>
      <c r="I178" s="4">
        <v>16.5</v>
      </c>
      <c r="J178" s="1">
        <v>1999</v>
      </c>
      <c r="K178" s="1">
        <v>1997</v>
      </c>
      <c r="L178" s="1">
        <v>1997</v>
      </c>
    </row>
    <row r="179" spans="2:21" x14ac:dyDescent="0.25">
      <c r="B179" s="1" t="s">
        <v>34</v>
      </c>
      <c r="C179" s="2">
        <v>45217</v>
      </c>
      <c r="D179" s="1" t="s">
        <v>0</v>
      </c>
      <c r="E179" s="1">
        <v>3815629</v>
      </c>
      <c r="F179" s="1">
        <v>425504</v>
      </c>
      <c r="G179" t="str">
        <f t="shared" si="12"/>
        <v>UB65</v>
      </c>
      <c r="H179" t="str">
        <f>LEFT(Table5[[#This Row],[ID]],1)</f>
        <v>U</v>
      </c>
      <c r="I179" s="4">
        <v>35</v>
      </c>
      <c r="J179" s="1">
        <v>1999</v>
      </c>
      <c r="K179" s="1">
        <v>1998</v>
      </c>
      <c r="O179" t="s">
        <v>482</v>
      </c>
    </row>
    <row r="180" spans="2:21" x14ac:dyDescent="0.25">
      <c r="B180" s="1" t="s">
        <v>21</v>
      </c>
      <c r="C180" s="2">
        <v>45217</v>
      </c>
      <c r="D180" s="1" t="s">
        <v>0</v>
      </c>
      <c r="E180" s="1">
        <v>3815631</v>
      </c>
      <c r="F180" s="1">
        <v>425498</v>
      </c>
      <c r="G180" t="str">
        <f t="shared" si="12"/>
        <v>UB66</v>
      </c>
      <c r="H180" t="str">
        <f>LEFT(Table5[[#This Row],[ID]],1)</f>
        <v>U</v>
      </c>
      <c r="I180" s="4">
        <v>17.5</v>
      </c>
      <c r="J180" s="1">
        <v>1998</v>
      </c>
      <c r="K180" s="1">
        <v>1998</v>
      </c>
      <c r="T180" s="5"/>
      <c r="U180" s="5"/>
    </row>
    <row r="181" spans="2:21" x14ac:dyDescent="0.25">
      <c r="B181" s="1" t="s">
        <v>45</v>
      </c>
      <c r="C181" s="2">
        <v>45217</v>
      </c>
      <c r="D181" s="1" t="s">
        <v>0</v>
      </c>
      <c r="E181" s="1">
        <v>3815625</v>
      </c>
      <c r="F181" s="1">
        <v>425500</v>
      </c>
      <c r="G181" t="str">
        <f t="shared" si="12"/>
        <v>UB67</v>
      </c>
      <c r="H181" t="str">
        <f>LEFT(Table5[[#This Row],[ID]],1)</f>
        <v>U</v>
      </c>
      <c r="I181" s="4">
        <v>27</v>
      </c>
      <c r="J181" s="1">
        <v>2008</v>
      </c>
      <c r="K181" s="1">
        <v>2004</v>
      </c>
      <c r="L181" s="1">
        <v>2005</v>
      </c>
    </row>
    <row r="182" spans="2:21" x14ac:dyDescent="0.25">
      <c r="B182" s="1" t="s">
        <v>28</v>
      </c>
      <c r="C182" s="2">
        <v>45217</v>
      </c>
      <c r="D182" s="1" t="s">
        <v>0</v>
      </c>
      <c r="E182" s="1">
        <v>3815624</v>
      </c>
      <c r="F182" s="1">
        <v>425499</v>
      </c>
      <c r="G182" t="str">
        <f t="shared" si="12"/>
        <v>UB68</v>
      </c>
      <c r="H182" t="str">
        <f>LEFT(Table5[[#This Row],[ID]],1)</f>
        <v>U</v>
      </c>
      <c r="I182" s="4">
        <v>58</v>
      </c>
      <c r="J182" s="1">
        <v>2007</v>
      </c>
      <c r="K182" s="1">
        <v>2003</v>
      </c>
      <c r="O182" t="s">
        <v>482</v>
      </c>
    </row>
    <row r="183" spans="2:21" x14ac:dyDescent="0.25">
      <c r="B183" s="1" t="s">
        <v>87</v>
      </c>
      <c r="C183" s="2">
        <v>45217</v>
      </c>
      <c r="D183" s="1" t="s">
        <v>0</v>
      </c>
      <c r="E183" s="1">
        <v>3815651</v>
      </c>
      <c r="F183" s="1">
        <v>425500</v>
      </c>
      <c r="G183" t="str">
        <f t="shared" si="12"/>
        <v>UB69</v>
      </c>
      <c r="H183" t="str">
        <f>LEFT(Table5[[#This Row],[ID]],1)</f>
        <v>U</v>
      </c>
      <c r="I183" s="4">
        <v>16</v>
      </c>
      <c r="J183">
        <v>2009</v>
      </c>
      <c r="M183">
        <v>2009</v>
      </c>
      <c r="N183" t="s">
        <v>472</v>
      </c>
    </row>
    <row r="184" spans="2:21" x14ac:dyDescent="0.25">
      <c r="B184" s="1" t="s">
        <v>75</v>
      </c>
      <c r="C184" s="2">
        <v>45217</v>
      </c>
      <c r="D184" s="1" t="s">
        <v>0</v>
      </c>
      <c r="E184" s="1">
        <v>3815641</v>
      </c>
      <c r="F184" s="1">
        <v>425475</v>
      </c>
      <c r="G184" t="str">
        <f t="shared" si="12"/>
        <v>UB70</v>
      </c>
      <c r="H184" t="str">
        <f>LEFT(Table5[[#This Row],[ID]],1)</f>
        <v>U</v>
      </c>
      <c r="I184" s="4">
        <v>34</v>
      </c>
      <c r="J184" s="1">
        <v>2001</v>
      </c>
      <c r="K184" s="1">
        <v>2000</v>
      </c>
      <c r="L184" s="1">
        <v>2000</v>
      </c>
    </row>
    <row r="185" spans="2:21" x14ac:dyDescent="0.25">
      <c r="B185" s="1" t="s">
        <v>187</v>
      </c>
      <c r="C185" s="2">
        <v>45217</v>
      </c>
      <c r="D185" s="1" t="s">
        <v>0</v>
      </c>
      <c r="E185" s="1">
        <v>3815640</v>
      </c>
      <c r="F185" s="1">
        <v>425475</v>
      </c>
      <c r="G185" t="str">
        <f t="shared" si="12"/>
        <v>UB71</v>
      </c>
      <c r="H185" t="str">
        <f>LEFT(Table5[[#This Row],[ID]],1)</f>
        <v>U</v>
      </c>
      <c r="I185" s="4">
        <v>21</v>
      </c>
      <c r="J185" s="1">
        <v>1997</v>
      </c>
      <c r="K185" s="1">
        <v>1997</v>
      </c>
      <c r="O185" t="s">
        <v>482</v>
      </c>
    </row>
    <row r="186" spans="2:21" x14ac:dyDescent="0.25">
      <c r="B186" s="1" t="s">
        <v>451</v>
      </c>
      <c r="C186" s="2">
        <v>45431</v>
      </c>
      <c r="E186" s="1">
        <v>3818564</v>
      </c>
      <c r="F186" s="1">
        <v>423462</v>
      </c>
      <c r="G186" s="1" t="str">
        <f t="shared" si="12"/>
        <v>WCC_</v>
      </c>
      <c r="H186" s="1" t="str">
        <f>LEFT(Table5[[#This Row],[ID]],1)</f>
        <v>W</v>
      </c>
      <c r="I186" s="4">
        <v>131</v>
      </c>
      <c r="J186" s="1"/>
      <c r="K186" s="1"/>
      <c r="L186" s="1"/>
    </row>
    <row r="187" spans="2:21" x14ac:dyDescent="0.25">
      <c r="B187" s="1" t="s">
        <v>452</v>
      </c>
      <c r="C187" s="2">
        <v>45431</v>
      </c>
      <c r="E187" s="1">
        <v>3818579</v>
      </c>
      <c r="F187" s="1">
        <v>423458</v>
      </c>
      <c r="G187" s="1" t="str">
        <f t="shared" si="12"/>
        <v>WCC_</v>
      </c>
      <c r="H187" s="1" t="str">
        <f>LEFT(Table5[[#This Row],[ID]],1)</f>
        <v>W</v>
      </c>
      <c r="I187" s="4">
        <v>111</v>
      </c>
      <c r="J187" s="1"/>
      <c r="K187" s="1"/>
    </row>
    <row r="188" spans="2:21" x14ac:dyDescent="0.25">
      <c r="B188" s="1" t="s">
        <v>453</v>
      </c>
      <c r="C188" s="2">
        <v>45431</v>
      </c>
      <c r="E188" s="1">
        <v>3818590</v>
      </c>
      <c r="F188" s="1">
        <v>423390</v>
      </c>
      <c r="G188" s="1" t="str">
        <f t="shared" si="12"/>
        <v>WCC_</v>
      </c>
      <c r="H188" s="1" t="str">
        <f>LEFT(Table5[[#This Row],[ID]],1)</f>
        <v>W</v>
      </c>
      <c r="I188" s="4">
        <v>155</v>
      </c>
      <c r="J188" s="1"/>
      <c r="K188" s="1"/>
    </row>
    <row r="189" spans="2:21" x14ac:dyDescent="0.25">
      <c r="B189" s="1" t="s">
        <v>454</v>
      </c>
      <c r="C189" s="2">
        <v>45431</v>
      </c>
      <c r="E189" s="1">
        <v>3818606</v>
      </c>
      <c r="F189" s="1">
        <v>423397</v>
      </c>
      <c r="G189" s="1" t="str">
        <f t="shared" si="12"/>
        <v>WCC_</v>
      </c>
      <c r="H189" s="1" t="str">
        <f>LEFT(Table5[[#This Row],[ID]],1)</f>
        <v>W</v>
      </c>
      <c r="I189" s="4">
        <v>111</v>
      </c>
      <c r="J189" s="1"/>
      <c r="K189" s="1"/>
      <c r="Q189" s="5"/>
      <c r="R189" s="5"/>
      <c r="S189" s="5"/>
    </row>
    <row r="190" spans="2:21" x14ac:dyDescent="0.25">
      <c r="B190" s="1" t="s">
        <v>455</v>
      </c>
      <c r="C190" s="2">
        <v>45431</v>
      </c>
      <c r="E190" s="1">
        <v>3818387</v>
      </c>
      <c r="F190" s="1">
        <v>423646</v>
      </c>
      <c r="G190" s="1" t="str">
        <f t="shared" si="12"/>
        <v>WCC_</v>
      </c>
      <c r="H190" s="1" t="str">
        <f>LEFT(Table5[[#This Row],[ID]],1)</f>
        <v>W</v>
      </c>
      <c r="I190" s="4">
        <v>92</v>
      </c>
      <c r="J190" s="1"/>
      <c r="K190" s="1"/>
    </row>
    <row r="191" spans="2:21" x14ac:dyDescent="0.25">
      <c r="B191" s="1" t="s">
        <v>456</v>
      </c>
      <c r="C191" s="2">
        <v>45431</v>
      </c>
      <c r="E191" s="1">
        <v>3818383</v>
      </c>
      <c r="F191" s="1">
        <v>423628</v>
      </c>
      <c r="G191" s="1" t="str">
        <f t="shared" si="12"/>
        <v>WCC_</v>
      </c>
      <c r="H191" s="1" t="str">
        <f>LEFT(Table5[[#This Row],[ID]],1)</f>
        <v>W</v>
      </c>
      <c r="I191" s="4">
        <v>85</v>
      </c>
      <c r="J191" s="1"/>
      <c r="K191" s="1"/>
    </row>
    <row r="192" spans="2:21" x14ac:dyDescent="0.25">
      <c r="B192" s="1" t="s">
        <v>160</v>
      </c>
      <c r="H192" t="str">
        <f>LEFT(Table5[[#This Row],[ID]],1)</f>
        <v/>
      </c>
      <c r="I192" s="4">
        <v>85</v>
      </c>
      <c r="J192">
        <v>2007</v>
      </c>
      <c r="K192">
        <v>2005</v>
      </c>
    </row>
  </sheetData>
  <sortState xmlns:xlrd2="http://schemas.microsoft.com/office/spreadsheetml/2017/richdata2" ref="A5:L194">
    <sortCondition ref="B72:B194"/>
  </sortState>
  <phoneticPr fontId="18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326B-F09C-418D-AEEB-CF112B606F66}">
  <dimension ref="A1:J40"/>
  <sheetViews>
    <sheetView zoomScale="70" zoomScaleNormal="70" workbookViewId="0">
      <selection activeCell="J38" sqref="J38"/>
    </sheetView>
  </sheetViews>
  <sheetFormatPr defaultRowHeight="15" x14ac:dyDescent="0.25"/>
  <cols>
    <col min="4" max="4" width="13.42578125" bestFit="1" customWidth="1"/>
    <col min="5" max="5" width="13.28515625" bestFit="1" customWidth="1"/>
  </cols>
  <sheetData>
    <row r="1" spans="1:6" x14ac:dyDescent="0.25">
      <c r="A1" t="s">
        <v>175</v>
      </c>
      <c r="B1" t="s">
        <v>244</v>
      </c>
      <c r="C1" t="s">
        <v>486</v>
      </c>
      <c r="D1" t="s">
        <v>487</v>
      </c>
      <c r="E1" t="s">
        <v>488</v>
      </c>
      <c r="F1" t="s">
        <v>489</v>
      </c>
    </row>
    <row r="2" spans="1:6" x14ac:dyDescent="0.25">
      <c r="A2">
        <v>1985</v>
      </c>
      <c r="B2">
        <f>COUNTIF(VerdeDendro2023Table!K2:K71,DendorSheet!A2)</f>
        <v>0</v>
      </c>
      <c r="C2">
        <f>COUNTIF(VerdeDendro2023Table!K110:K154,DendorSheet!A2)</f>
        <v>0</v>
      </c>
      <c r="D2">
        <f>COUNTIF(VerdeDendro2023Table!K155:K185,DendorSheet!A2)</f>
        <v>0</v>
      </c>
      <c r="E2">
        <f>COUNTIF(VerdeDendro2023Table!K72:K109,DendorSheet!A2)</f>
        <v>0</v>
      </c>
      <c r="F2">
        <f>SUM(B2:E2)</f>
        <v>0</v>
      </c>
    </row>
    <row r="3" spans="1:6" x14ac:dyDescent="0.25">
      <c r="A3">
        <v>1986</v>
      </c>
      <c r="B3">
        <f>COUNTIF(VerdeDendro2023Table!K3:K72,DendorSheet!A3)</f>
        <v>0</v>
      </c>
      <c r="C3">
        <f>COUNTIF(VerdeDendro2023Table!K111:K155,DendorSheet!A3)</f>
        <v>0</v>
      </c>
      <c r="D3">
        <f>COUNTIF(VerdeDendro2023Table!K156:K186,DendorSheet!A3)</f>
        <v>0</v>
      </c>
      <c r="E3">
        <f>COUNTIF(VerdeDendro2023Table!K73:K110,DendorSheet!A3)</f>
        <v>0</v>
      </c>
      <c r="F3">
        <f t="shared" ref="F3:F40" si="0">SUM(B3:E3)</f>
        <v>0</v>
      </c>
    </row>
    <row r="4" spans="1:6" x14ac:dyDescent="0.25">
      <c r="A4">
        <v>1987</v>
      </c>
      <c r="B4">
        <f>COUNTIF(VerdeDendro2023Table!K4:K73,DendorSheet!A4)</f>
        <v>0</v>
      </c>
      <c r="C4">
        <f>COUNTIF(VerdeDendro2023Table!K112:K156,DendorSheet!A4)</f>
        <v>1</v>
      </c>
      <c r="D4">
        <f>COUNTIF(VerdeDendro2023Table!K157:K187,DendorSheet!A4)</f>
        <v>0</v>
      </c>
      <c r="E4">
        <f>COUNTIF(VerdeDendro2023Table!K74:K111,DendorSheet!A4)</f>
        <v>0</v>
      </c>
      <c r="F4">
        <f t="shared" si="0"/>
        <v>1</v>
      </c>
    </row>
    <row r="5" spans="1:6" x14ac:dyDescent="0.25">
      <c r="A5">
        <v>1988</v>
      </c>
      <c r="B5">
        <f>COUNTIF(VerdeDendro2023Table!K5:K74,DendorSheet!A5)</f>
        <v>0</v>
      </c>
      <c r="C5">
        <f>COUNTIF(VerdeDendro2023Table!K113:K157,DendorSheet!A5)</f>
        <v>0</v>
      </c>
      <c r="D5">
        <f>COUNTIF(VerdeDendro2023Table!K158:K188,DendorSheet!A5)</f>
        <v>0</v>
      </c>
      <c r="E5">
        <f>COUNTIF(VerdeDendro2023Table!K75:K112,DendorSheet!A5)</f>
        <v>1</v>
      </c>
      <c r="F5">
        <f t="shared" si="0"/>
        <v>1</v>
      </c>
    </row>
    <row r="6" spans="1:6" x14ac:dyDescent="0.25">
      <c r="A6">
        <v>1989</v>
      </c>
      <c r="B6">
        <f>COUNTIF(VerdeDendro2023Table!K6:K75,DendorSheet!A6)</f>
        <v>1</v>
      </c>
      <c r="C6">
        <f>COUNTIF(VerdeDendro2023Table!K114:K158,DendorSheet!A6)</f>
        <v>0</v>
      </c>
      <c r="D6">
        <f>COUNTIF(VerdeDendro2023Table!K159:K189,DendorSheet!A6)</f>
        <v>0</v>
      </c>
      <c r="E6">
        <f>COUNTIF(VerdeDendro2023Table!K76:K113,DendorSheet!A6)</f>
        <v>0</v>
      </c>
      <c r="F6">
        <f t="shared" si="0"/>
        <v>1</v>
      </c>
    </row>
    <row r="7" spans="1:6" x14ac:dyDescent="0.25">
      <c r="A7">
        <v>1990</v>
      </c>
      <c r="B7">
        <f>COUNTIF(VerdeDendro2023Table!K7:K76,DendorSheet!A7)</f>
        <v>0</v>
      </c>
      <c r="C7">
        <f>COUNTIF(VerdeDendro2023Table!K115:K159,DendorSheet!A7)</f>
        <v>0</v>
      </c>
      <c r="D7">
        <f>COUNTIF(VerdeDendro2023Table!K160:K190,DendorSheet!A7)</f>
        <v>0</v>
      </c>
      <c r="E7">
        <f>COUNTIF(VerdeDendro2023Table!K77:K114,DendorSheet!A7)</f>
        <v>0</v>
      </c>
      <c r="F7">
        <f t="shared" si="0"/>
        <v>0</v>
      </c>
    </row>
    <row r="8" spans="1:6" x14ac:dyDescent="0.25">
      <c r="A8">
        <v>1991</v>
      </c>
      <c r="B8">
        <f>COUNTIF(VerdeDendro2023Table!K8:K77,DendorSheet!A8)</f>
        <v>1</v>
      </c>
      <c r="C8">
        <f>COUNTIF(VerdeDendro2023Table!K116:K160,DendorSheet!A8)</f>
        <v>0</v>
      </c>
      <c r="D8">
        <f>COUNTIF(VerdeDendro2023Table!K161:K191,DendorSheet!A8)</f>
        <v>2</v>
      </c>
      <c r="E8">
        <f>COUNTIF(VerdeDendro2023Table!K78:K115,DendorSheet!A8)</f>
        <v>0</v>
      </c>
      <c r="F8">
        <f t="shared" si="0"/>
        <v>3</v>
      </c>
    </row>
    <row r="9" spans="1:6" x14ac:dyDescent="0.25">
      <c r="A9">
        <v>1992</v>
      </c>
      <c r="B9">
        <f>COUNTIF(VerdeDendro2023Table!K9:K78,DendorSheet!A9)</f>
        <v>1</v>
      </c>
      <c r="C9">
        <f>COUNTIF(VerdeDendro2023Table!K117:K161,DendorSheet!A9)</f>
        <v>0</v>
      </c>
      <c r="D9">
        <f>COUNTIF(VerdeDendro2023Table!K162:K192,DendorSheet!A9)</f>
        <v>0</v>
      </c>
      <c r="E9">
        <f>COUNTIF(VerdeDendro2023Table!K79:K116,DendorSheet!A9)</f>
        <v>0</v>
      </c>
      <c r="F9">
        <f t="shared" si="0"/>
        <v>1</v>
      </c>
    </row>
    <row r="10" spans="1:6" x14ac:dyDescent="0.25">
      <c r="A10">
        <v>1993</v>
      </c>
      <c r="B10">
        <f>COUNTIF(VerdeDendro2023Table!K10:K79,DendorSheet!A10)</f>
        <v>2</v>
      </c>
      <c r="C10">
        <f>COUNTIF(VerdeDendro2023Table!K118:K162,DendorSheet!A10)</f>
        <v>1</v>
      </c>
      <c r="D10">
        <f>COUNTIF(VerdeDendro2023Table!K163:K193,DendorSheet!A10)</f>
        <v>3</v>
      </c>
      <c r="E10">
        <f>COUNTIF(VerdeDendro2023Table!K80:K117,DendorSheet!A10)</f>
        <v>1</v>
      </c>
      <c r="F10">
        <f t="shared" si="0"/>
        <v>7</v>
      </c>
    </row>
    <row r="11" spans="1:6" x14ac:dyDescent="0.25">
      <c r="A11">
        <v>1994</v>
      </c>
      <c r="B11">
        <f>COUNTIF(VerdeDendro2023Table!K11:K80,DendorSheet!A11)</f>
        <v>2</v>
      </c>
      <c r="C11">
        <f>COUNTIF(VerdeDendro2023Table!K119:K163,DendorSheet!A11)</f>
        <v>2</v>
      </c>
      <c r="D11">
        <f>COUNTIF(VerdeDendro2023Table!K164:K194,DendorSheet!A11)</f>
        <v>0</v>
      </c>
      <c r="E11">
        <f>COUNTIF(VerdeDendro2023Table!K81:K118,DendorSheet!A11)</f>
        <v>2</v>
      </c>
      <c r="F11">
        <f t="shared" si="0"/>
        <v>6</v>
      </c>
    </row>
    <row r="12" spans="1:6" x14ac:dyDescent="0.25">
      <c r="A12">
        <v>1995</v>
      </c>
      <c r="B12">
        <f>COUNTIF(VerdeDendro2023Table!K12:K81,DendorSheet!A12)</f>
        <v>4</v>
      </c>
      <c r="C12">
        <f>COUNTIF(VerdeDendro2023Table!K120:K164,DendorSheet!A12)</f>
        <v>1</v>
      </c>
      <c r="D12">
        <f>COUNTIF(VerdeDendro2023Table!K165:K195,DendorSheet!A12)</f>
        <v>0</v>
      </c>
      <c r="E12">
        <f>COUNTIF(VerdeDendro2023Table!K82:K119,DendorSheet!A12)</f>
        <v>0</v>
      </c>
      <c r="F12">
        <f t="shared" si="0"/>
        <v>5</v>
      </c>
    </row>
    <row r="13" spans="1:6" x14ac:dyDescent="0.25">
      <c r="A13">
        <v>1996</v>
      </c>
      <c r="B13">
        <f>COUNTIF(VerdeDendro2023Table!K13:K82,DendorSheet!A13)</f>
        <v>1</v>
      </c>
      <c r="C13">
        <f>COUNTIF(VerdeDendro2023Table!K121:K165,DendorSheet!A13)</f>
        <v>0</v>
      </c>
      <c r="D13">
        <f>COUNTIF(VerdeDendro2023Table!K166:K196,DendorSheet!A13)</f>
        <v>0</v>
      </c>
      <c r="E13">
        <f>COUNTIF(VerdeDendro2023Table!K83:K120,DendorSheet!A13)</f>
        <v>0</v>
      </c>
      <c r="F13">
        <f t="shared" si="0"/>
        <v>1</v>
      </c>
    </row>
    <row r="14" spans="1:6" x14ac:dyDescent="0.25">
      <c r="A14">
        <v>1997</v>
      </c>
      <c r="B14">
        <f>COUNTIF(VerdeDendro2023Table!K14:K83,DendorSheet!A14)</f>
        <v>5</v>
      </c>
      <c r="C14">
        <f>COUNTIF(VerdeDendro2023Table!K122:K166,DendorSheet!A14)</f>
        <v>0</v>
      </c>
      <c r="D14">
        <f>COUNTIF(VerdeDendro2023Table!K167:K197,DendorSheet!A14)</f>
        <v>4</v>
      </c>
      <c r="E14">
        <f>COUNTIF(VerdeDendro2023Table!K84:K121,DendorSheet!A14)</f>
        <v>5</v>
      </c>
      <c r="F14">
        <f t="shared" si="0"/>
        <v>14</v>
      </c>
    </row>
    <row r="15" spans="1:6" x14ac:dyDescent="0.25">
      <c r="A15">
        <v>1998</v>
      </c>
      <c r="B15">
        <f>COUNTIF(VerdeDendro2023Table!K15:K84,DendorSheet!A15)</f>
        <v>11</v>
      </c>
      <c r="C15">
        <f>COUNTIF(VerdeDendro2023Table!K123:K167,DendorSheet!A15)</f>
        <v>1</v>
      </c>
      <c r="D15">
        <f>COUNTIF(VerdeDendro2023Table!K168:K198,DendorSheet!A15)</f>
        <v>2</v>
      </c>
      <c r="E15">
        <f>COUNTIF(VerdeDendro2023Table!K85:K122,DendorSheet!A15)</f>
        <v>3</v>
      </c>
      <c r="F15">
        <f t="shared" si="0"/>
        <v>17</v>
      </c>
    </row>
    <row r="16" spans="1:6" x14ac:dyDescent="0.25">
      <c r="A16">
        <v>1999</v>
      </c>
      <c r="B16">
        <f>COUNTIF(VerdeDendro2023Table!K16:K85,DendorSheet!A16)</f>
        <v>4</v>
      </c>
      <c r="C16">
        <f>COUNTIF(VerdeDendro2023Table!K124:K168,DendorSheet!A16)</f>
        <v>4</v>
      </c>
      <c r="D16">
        <f>COUNTIF(VerdeDendro2023Table!K169:K199,DendorSheet!A16)</f>
        <v>0</v>
      </c>
      <c r="E16">
        <f>COUNTIF(VerdeDendro2023Table!K86:K123,DendorSheet!A16)</f>
        <v>2</v>
      </c>
      <c r="F16">
        <f t="shared" si="0"/>
        <v>10</v>
      </c>
    </row>
    <row r="17" spans="1:6" x14ac:dyDescent="0.25">
      <c r="A17">
        <v>2000</v>
      </c>
      <c r="B17">
        <f>COUNTIF(VerdeDendro2023Table!K17:K86,DendorSheet!A17)</f>
        <v>1</v>
      </c>
      <c r="C17">
        <f>COUNTIF(VerdeDendro2023Table!K125:K169,DendorSheet!A17)</f>
        <v>1</v>
      </c>
      <c r="D17">
        <f>COUNTIF(VerdeDendro2023Table!K170:K200,DendorSheet!A17)</f>
        <v>2</v>
      </c>
      <c r="E17">
        <f>COUNTIF(VerdeDendro2023Table!K87:K124,DendorSheet!A17)</f>
        <v>2</v>
      </c>
      <c r="F17">
        <f t="shared" si="0"/>
        <v>6</v>
      </c>
    </row>
    <row r="18" spans="1:6" x14ac:dyDescent="0.25">
      <c r="A18">
        <v>2001</v>
      </c>
      <c r="B18">
        <f>COUNTIF(VerdeDendro2023Table!K18:K87,DendorSheet!A18)</f>
        <v>3</v>
      </c>
      <c r="C18">
        <f>COUNTIF(VerdeDendro2023Table!K126:K170,DendorSheet!A18)</f>
        <v>2</v>
      </c>
      <c r="D18">
        <f>COUNTIF(VerdeDendro2023Table!K171:K201,DendorSheet!A18)</f>
        <v>1</v>
      </c>
      <c r="E18">
        <f>COUNTIF(VerdeDendro2023Table!K88:K125,DendorSheet!A18)</f>
        <v>4</v>
      </c>
      <c r="F18">
        <f t="shared" si="0"/>
        <v>10</v>
      </c>
    </row>
    <row r="19" spans="1:6" x14ac:dyDescent="0.25">
      <c r="A19">
        <v>2002</v>
      </c>
      <c r="B19">
        <f>COUNTIF(VerdeDendro2023Table!K19:K88,DendorSheet!A19)</f>
        <v>1</v>
      </c>
      <c r="C19">
        <f>COUNTIF(VerdeDendro2023Table!K127:K171,DendorSheet!A19)</f>
        <v>2</v>
      </c>
      <c r="D19">
        <f>COUNTIF(VerdeDendro2023Table!K172:K202,DendorSheet!A19)</f>
        <v>1</v>
      </c>
      <c r="E19">
        <f>COUNTIF(VerdeDendro2023Table!K89:K126,DendorSheet!A19)</f>
        <v>2</v>
      </c>
      <c r="F19">
        <f t="shared" si="0"/>
        <v>6</v>
      </c>
    </row>
    <row r="20" spans="1:6" x14ac:dyDescent="0.25">
      <c r="A20">
        <v>2003</v>
      </c>
      <c r="B20">
        <f>COUNTIF(VerdeDendro2023Table!K20:K89,DendorSheet!A20)</f>
        <v>2</v>
      </c>
      <c r="C20">
        <f>COUNTIF(VerdeDendro2023Table!K128:K172,DendorSheet!A20)</f>
        <v>2</v>
      </c>
      <c r="D20">
        <f>COUNTIF(VerdeDendro2023Table!K173:K203,DendorSheet!A20)</f>
        <v>1</v>
      </c>
      <c r="E20">
        <f>COUNTIF(VerdeDendro2023Table!K90:K127,DendorSheet!A20)</f>
        <v>0</v>
      </c>
      <c r="F20">
        <f t="shared" si="0"/>
        <v>5</v>
      </c>
    </row>
    <row r="21" spans="1:6" x14ac:dyDescent="0.25">
      <c r="A21">
        <v>2004</v>
      </c>
      <c r="B21">
        <f>COUNTIF(VerdeDendro2023Table!K21:K90,DendorSheet!A21)</f>
        <v>0</v>
      </c>
      <c r="C21">
        <f>COUNTIF(VerdeDendro2023Table!K129:K173,DendorSheet!A21)</f>
        <v>0</v>
      </c>
      <c r="D21">
        <f>COUNTIF(VerdeDendro2023Table!K174:K204,DendorSheet!A21)</f>
        <v>1</v>
      </c>
      <c r="E21">
        <f>COUNTIF(VerdeDendro2023Table!K91:K128,DendorSheet!A21)</f>
        <v>0</v>
      </c>
      <c r="F21">
        <f t="shared" si="0"/>
        <v>1</v>
      </c>
    </row>
    <row r="22" spans="1:6" x14ac:dyDescent="0.25">
      <c r="A22">
        <v>2005</v>
      </c>
      <c r="B22">
        <f>COUNTIF(VerdeDendro2023Table!K22:K91,DendorSheet!A22)</f>
        <v>1</v>
      </c>
      <c r="C22">
        <f>COUNTIF(VerdeDendro2023Table!K130:K174,DendorSheet!A22)</f>
        <v>0</v>
      </c>
      <c r="D22">
        <f>COUNTIF(VerdeDendro2023Table!K175:K205,DendorSheet!A22)</f>
        <v>1</v>
      </c>
      <c r="E22">
        <f>COUNTIF(VerdeDendro2023Table!K92:K129,DendorSheet!A22)</f>
        <v>3</v>
      </c>
      <c r="F22">
        <f t="shared" si="0"/>
        <v>5</v>
      </c>
    </row>
    <row r="23" spans="1:6" x14ac:dyDescent="0.25">
      <c r="A23">
        <v>2006</v>
      </c>
      <c r="B23">
        <f>COUNTIF(VerdeDendro2023Table!K23:K92,DendorSheet!A23)</f>
        <v>2</v>
      </c>
      <c r="C23">
        <f>COUNTIF(VerdeDendro2023Table!K131:K175,DendorSheet!A23)</f>
        <v>1</v>
      </c>
      <c r="D23">
        <f>COUNTIF(VerdeDendro2023Table!K176:K206,DendorSheet!A23)</f>
        <v>0</v>
      </c>
      <c r="E23">
        <f>COUNTIF(VerdeDendro2023Table!K93:K130,DendorSheet!A23)</f>
        <v>2</v>
      </c>
      <c r="F23">
        <f t="shared" si="0"/>
        <v>5</v>
      </c>
    </row>
    <row r="24" spans="1:6" x14ac:dyDescent="0.25">
      <c r="A24">
        <v>2007</v>
      </c>
      <c r="B24">
        <f>COUNTIF(VerdeDendro2023Table!K24:K93,DendorSheet!A24)</f>
        <v>1</v>
      </c>
      <c r="C24">
        <f>COUNTIF(VerdeDendro2023Table!K132:K176,DendorSheet!A24)</f>
        <v>2</v>
      </c>
      <c r="D24">
        <f>COUNTIF(VerdeDendro2023Table!K177:K207,DendorSheet!A24)</f>
        <v>0</v>
      </c>
      <c r="E24">
        <f>COUNTIF(VerdeDendro2023Table!K94:K131,DendorSheet!A24)</f>
        <v>2</v>
      </c>
      <c r="F24">
        <f t="shared" si="0"/>
        <v>5</v>
      </c>
    </row>
    <row r="25" spans="1:6" x14ac:dyDescent="0.25">
      <c r="A25">
        <v>2008</v>
      </c>
      <c r="B25">
        <f>COUNTIF(VerdeDendro2023Table!K25:K94,DendorSheet!A25)</f>
        <v>1</v>
      </c>
      <c r="C25">
        <f>COUNTIF(VerdeDendro2023Table!K133:K177,DendorSheet!A25)</f>
        <v>2</v>
      </c>
      <c r="D25">
        <f>COUNTIF(VerdeDendro2023Table!K178:K208,DendorSheet!A25)</f>
        <v>0</v>
      </c>
      <c r="E25">
        <f>COUNTIF(VerdeDendro2023Table!K95:K132,DendorSheet!A25)</f>
        <v>0</v>
      </c>
      <c r="F25">
        <f t="shared" si="0"/>
        <v>3</v>
      </c>
    </row>
    <row r="26" spans="1:6" x14ac:dyDescent="0.25">
      <c r="A26">
        <v>2009</v>
      </c>
      <c r="B26">
        <f>COUNTIF(VerdeDendro2023Table!K26:K95,DendorSheet!A26)</f>
        <v>1</v>
      </c>
      <c r="C26">
        <f>COUNTIF(VerdeDendro2023Table!K134:K178,DendorSheet!A26)</f>
        <v>0</v>
      </c>
      <c r="D26">
        <f>COUNTIF(VerdeDendro2023Table!K179:K209,DendorSheet!A26)</f>
        <v>0</v>
      </c>
      <c r="E26">
        <f>COUNTIF(VerdeDendro2023Table!K96:K133,DendorSheet!A26)</f>
        <v>1</v>
      </c>
      <c r="F26">
        <f t="shared" si="0"/>
        <v>2</v>
      </c>
    </row>
    <row r="27" spans="1:6" x14ac:dyDescent="0.25">
      <c r="A27">
        <v>2010</v>
      </c>
      <c r="B27">
        <f>COUNTIF(VerdeDendro2023Table!K27:K96,DendorSheet!A27)</f>
        <v>3</v>
      </c>
      <c r="C27">
        <f>COUNTIF(VerdeDendro2023Table!K135:K179,DendorSheet!A27)</f>
        <v>2</v>
      </c>
      <c r="D27">
        <f>COUNTIF(VerdeDendro2023Table!K180:K210,DendorSheet!A27)</f>
        <v>0</v>
      </c>
      <c r="E27">
        <f>COUNTIF(VerdeDendro2023Table!K97:K134,DendorSheet!A27)</f>
        <v>0</v>
      </c>
      <c r="F27">
        <f t="shared" si="0"/>
        <v>5</v>
      </c>
    </row>
    <row r="28" spans="1:6" x14ac:dyDescent="0.25">
      <c r="A28">
        <v>2011</v>
      </c>
      <c r="B28">
        <f>COUNTIF(VerdeDendro2023Table!K28:K97,DendorSheet!A28)</f>
        <v>0</v>
      </c>
      <c r="C28">
        <f>COUNTIF(VerdeDendro2023Table!K136:K180,DendorSheet!A28)</f>
        <v>0</v>
      </c>
      <c r="D28">
        <f>COUNTIF(VerdeDendro2023Table!K181:K211,DendorSheet!A28)</f>
        <v>0</v>
      </c>
      <c r="E28">
        <f>COUNTIF(VerdeDendro2023Table!K98:K135,DendorSheet!A28)</f>
        <v>1</v>
      </c>
      <c r="F28">
        <f t="shared" si="0"/>
        <v>1</v>
      </c>
    </row>
    <row r="29" spans="1:6" x14ac:dyDescent="0.25">
      <c r="A29">
        <v>2012</v>
      </c>
      <c r="B29">
        <f>COUNTIF(VerdeDendro2023Table!K29:K98,DendorSheet!A29)</f>
        <v>1</v>
      </c>
      <c r="C29">
        <f>COUNTIF(VerdeDendro2023Table!K137:K181,DendorSheet!A29)</f>
        <v>0</v>
      </c>
      <c r="D29">
        <f>COUNTIF(VerdeDendro2023Table!K182:K212,DendorSheet!A29)</f>
        <v>0</v>
      </c>
      <c r="E29">
        <f>COUNTIF(VerdeDendro2023Table!K99:K136,DendorSheet!A29)</f>
        <v>0</v>
      </c>
      <c r="F29">
        <f t="shared" si="0"/>
        <v>1</v>
      </c>
    </row>
    <row r="30" spans="1:6" x14ac:dyDescent="0.25">
      <c r="A30">
        <v>2013</v>
      </c>
      <c r="B30">
        <f>COUNTIF(VerdeDendro2023Table!K30:K99,DendorSheet!A30)</f>
        <v>0</v>
      </c>
      <c r="C30">
        <f>COUNTIF(VerdeDendro2023Table!K138:K182,DendorSheet!A30)</f>
        <v>0</v>
      </c>
      <c r="D30">
        <f>COUNTIF(VerdeDendro2023Table!K183:K213,DendorSheet!A30)</f>
        <v>0</v>
      </c>
      <c r="E30">
        <f>COUNTIF(VerdeDendro2023Table!K100:K137,DendorSheet!A30)</f>
        <v>0</v>
      </c>
      <c r="F30">
        <f t="shared" si="0"/>
        <v>0</v>
      </c>
    </row>
    <row r="31" spans="1:6" x14ac:dyDescent="0.25">
      <c r="A31">
        <v>2014</v>
      </c>
      <c r="B31">
        <f>COUNTIF(VerdeDendro2023Table!K31:K100,DendorSheet!A31)</f>
        <v>2</v>
      </c>
      <c r="C31">
        <f>COUNTIF(VerdeDendro2023Table!K139:K183,DendorSheet!A31)</f>
        <v>0</v>
      </c>
      <c r="D31">
        <f>COUNTIF(VerdeDendro2023Table!K184:K214,DendorSheet!A31)</f>
        <v>0</v>
      </c>
      <c r="E31">
        <f>COUNTIF(VerdeDendro2023Table!K101:K138,DendorSheet!A31)</f>
        <v>0</v>
      </c>
      <c r="F31">
        <f t="shared" si="0"/>
        <v>2</v>
      </c>
    </row>
    <row r="32" spans="1:6" x14ac:dyDescent="0.25">
      <c r="A32">
        <v>2015</v>
      </c>
      <c r="B32">
        <f>COUNTIF(VerdeDendro2023Table!K32:K101,DendorSheet!A32)</f>
        <v>0</v>
      </c>
      <c r="C32">
        <f>COUNTIF(VerdeDendro2023Table!K140:K184,DendorSheet!A32)</f>
        <v>0</v>
      </c>
      <c r="D32">
        <f>COUNTIF(VerdeDendro2023Table!K185:K215,DendorSheet!A32)</f>
        <v>0</v>
      </c>
      <c r="E32">
        <f>COUNTIF(VerdeDendro2023Table!K102:K139,DendorSheet!A32)</f>
        <v>0</v>
      </c>
      <c r="F32">
        <f t="shared" si="0"/>
        <v>0</v>
      </c>
    </row>
    <row r="33" spans="1:10" x14ac:dyDescent="0.25">
      <c r="A33">
        <v>2016</v>
      </c>
      <c r="B33">
        <f>COUNTIF(VerdeDendro2023Table!K33:K102,DendorSheet!A33)</f>
        <v>1</v>
      </c>
      <c r="C33">
        <f>COUNTIF(VerdeDendro2023Table!K141:K185,DendorSheet!A33)</f>
        <v>0</v>
      </c>
      <c r="D33">
        <f>COUNTIF(VerdeDendro2023Table!K186:K216,DendorSheet!A33)</f>
        <v>0</v>
      </c>
      <c r="E33">
        <f>COUNTIF(VerdeDendro2023Table!K103:K140,DendorSheet!A33)</f>
        <v>0</v>
      </c>
      <c r="F33">
        <f t="shared" si="0"/>
        <v>1</v>
      </c>
    </row>
    <row r="34" spans="1:10" x14ac:dyDescent="0.25">
      <c r="A34">
        <v>2017</v>
      </c>
      <c r="B34">
        <f>COUNTIF(VerdeDendro2023Table!K34:K103,DendorSheet!A34)</f>
        <v>0</v>
      </c>
      <c r="C34">
        <f>COUNTIF(VerdeDendro2023Table!K142:K186,DendorSheet!A34)</f>
        <v>0</v>
      </c>
      <c r="D34">
        <f>COUNTIF(VerdeDendro2023Table!K187:K217,DendorSheet!A34)</f>
        <v>0</v>
      </c>
      <c r="E34">
        <f>COUNTIF(VerdeDendro2023Table!K104:K141,DendorSheet!A34)</f>
        <v>0</v>
      </c>
      <c r="F34">
        <f t="shared" si="0"/>
        <v>0</v>
      </c>
    </row>
    <row r="35" spans="1:10" x14ac:dyDescent="0.25">
      <c r="A35">
        <v>2018</v>
      </c>
      <c r="B35">
        <f>COUNTIF(VerdeDendro2023Table!K35:K104,DendorSheet!A35)</f>
        <v>0</v>
      </c>
      <c r="C35">
        <f>COUNTIF(VerdeDendro2023Table!K143:K187,DendorSheet!A35)</f>
        <v>0</v>
      </c>
      <c r="D35">
        <f>COUNTIF(VerdeDendro2023Table!K188:K218,DendorSheet!A35)</f>
        <v>0</v>
      </c>
      <c r="E35">
        <f>COUNTIF(VerdeDendro2023Table!K105:K142,DendorSheet!A35)</f>
        <v>0</v>
      </c>
      <c r="F35">
        <f t="shared" si="0"/>
        <v>0</v>
      </c>
    </row>
    <row r="36" spans="1:10" x14ac:dyDescent="0.25">
      <c r="A36">
        <v>2019</v>
      </c>
      <c r="B36">
        <f>COUNTIF(VerdeDendro2023Table!K36:K105,DendorSheet!A36)</f>
        <v>0</v>
      </c>
      <c r="C36">
        <f>COUNTIF(VerdeDendro2023Table!K144:K188,DendorSheet!A36)</f>
        <v>0</v>
      </c>
      <c r="D36">
        <f>COUNTIF(VerdeDendro2023Table!K189:K219,DendorSheet!A36)</f>
        <v>0</v>
      </c>
      <c r="E36">
        <f>COUNTIF(VerdeDendro2023Table!K106:K143,DendorSheet!A36)</f>
        <v>0</v>
      </c>
      <c r="F36">
        <f t="shared" si="0"/>
        <v>0</v>
      </c>
    </row>
    <row r="37" spans="1:10" x14ac:dyDescent="0.25">
      <c r="A37">
        <v>2020</v>
      </c>
      <c r="B37">
        <f>COUNTIF(VerdeDendro2023Table!K37:K106,DendorSheet!A37)</f>
        <v>0</v>
      </c>
      <c r="C37">
        <f>COUNTIF(VerdeDendro2023Table!K145:K189,DendorSheet!A37)</f>
        <v>0</v>
      </c>
      <c r="D37">
        <f>COUNTIF(VerdeDendro2023Table!K190:K220,DendorSheet!A37)</f>
        <v>0</v>
      </c>
      <c r="E37">
        <f>COUNTIF(VerdeDendro2023Table!K107:K144,DendorSheet!A37)</f>
        <v>0</v>
      </c>
      <c r="F37">
        <f t="shared" si="0"/>
        <v>0</v>
      </c>
      <c r="J37">
        <f>SUM(F2:F40)</f>
        <v>125</v>
      </c>
    </row>
    <row r="38" spans="1:10" x14ac:dyDescent="0.25">
      <c r="A38">
        <v>2021</v>
      </c>
      <c r="B38">
        <f>COUNTIF(VerdeDendro2023Table!K38:K107,DendorSheet!A38)</f>
        <v>0</v>
      </c>
      <c r="C38">
        <f>COUNTIF(VerdeDendro2023Table!K146:K190,DendorSheet!A38)</f>
        <v>0</v>
      </c>
      <c r="D38">
        <f>COUNTIF(VerdeDendro2023Table!K191:K221,DendorSheet!A38)</f>
        <v>0</v>
      </c>
      <c r="E38">
        <f>COUNTIF(VerdeDendro2023Table!K108:K145,DendorSheet!A38)</f>
        <v>0</v>
      </c>
      <c r="F38">
        <f t="shared" si="0"/>
        <v>0</v>
      </c>
    </row>
    <row r="39" spans="1:10" x14ac:dyDescent="0.25">
      <c r="A39">
        <v>2022</v>
      </c>
      <c r="B39">
        <f>COUNTIF(VerdeDendro2023Table!K39:K108,DendorSheet!A39)</f>
        <v>0</v>
      </c>
      <c r="C39">
        <f>COUNTIF(VerdeDendro2023Table!K147:K191,DendorSheet!A39)</f>
        <v>0</v>
      </c>
      <c r="D39">
        <f>COUNTIF(VerdeDendro2023Table!K192:K222,DendorSheet!A39)</f>
        <v>0</v>
      </c>
      <c r="E39">
        <f>COUNTIF(VerdeDendro2023Table!K109:K146,DendorSheet!A39)</f>
        <v>0</v>
      </c>
      <c r="F39">
        <f t="shared" si="0"/>
        <v>0</v>
      </c>
    </row>
    <row r="40" spans="1:10" x14ac:dyDescent="0.25">
      <c r="A40">
        <v>2023</v>
      </c>
      <c r="B40">
        <f>COUNTIF(VerdeDendro2023Table!K40:K109,DendorSheet!A40)</f>
        <v>0</v>
      </c>
      <c r="C40">
        <f>COUNTIF(VerdeDendro2023Table!K148:K192,DendorSheet!A40)</f>
        <v>0</v>
      </c>
      <c r="D40">
        <f>COUNTIF(VerdeDendro2023Table!K193:K223,DendorSheet!A40)</f>
        <v>0</v>
      </c>
      <c r="E40">
        <f>COUNTIF(VerdeDendro2023Table!K110:K147,DendorSheet!A40)</f>
        <v>0</v>
      </c>
      <c r="F40">
        <f t="shared" si="0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3 f d 9 2 b - d 4 6 6 - 4 a 2 a - 8 6 9 f - e 7 1 a 9 f 0 b 9 4 4 f "   x m l n s = " h t t p : / / s c h e m a s . m i c r o s o f t . c o m / D a t a M a s h u p " > A A A A A O s E A A B Q S w M E F A A C A A g A i n A +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K c D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n A + W H k F c U r m A Q A A + Q g A A B M A H A B G b 3 J t d W x h c y 9 T Z W N 0 a W 9 u M S 5 t I K I Y A C i g F A A A A A A A A A A A A A A A A A A A A A A A A A A A A O 2 U T W v C Q B C G 7 4 L / Y U k v E U J o 4 m c p P b T S Q r 8 s 1 E I P 0 s N q p j Y 0 7 p b N h i r i f + / G N T p x V + w X P d V L 5 J n Z m c 0 7 8 y a F k Y w 5 I 3 3 9 D I 6 r l W o l f a E C I v J A h w k 0 y Q l J Q F Y r R P 3 6 P B M j U O R 8 O o L E 7 2 Z C A J O P X L w O O X 9 1 a / N B j 0 7 g x N E n n a f F o M u Z V C l P n i 5 w 4 H R f K B v n x W d v 4 K h K y 1 T / Q V C W P n M x 6 f I k m 7 A 8 m L q 6 m z e f O 5 o G j k e k i h A J U 7 n w S M H D g l M 2 Q 7 i + I 7 1 h T 2 / a c W t H l b Y 9 v W P H R x g v a m s 1 + l x I J c Y 9 f 0 8 3 Y u T Q 3 V J q o 0 J + o T s R g f B P 0 x G w K G Z j 1 C i w R B e 1 a i V m t p b G t I P D b 4 8 7 O P y 9 e d / w d x B n Q N M E Z u Q i o X L H E P Z u B M s m Q x B b S 3 H J Z K v h 5 z 2 / s B V G p f J i l D U u v T Q W + R b E G A K r x l q Y H q R q O l c 8 Z u 5 K V f y 2 q r 2 2 F r 6 G g o X h P J K f v I 5 Z 5 N / A s 7 z L J I j N s p 1 P 3 y i L 1 s b e T E M H l v 9 1 0 W I U q D C W H K m M Z E V C I v G Q W s g 5 y C 1 r h y y 1 1 f 1 8 1 K t E Q o P U D d I w S N M g L Y O 0 D d I x i L p j a c z b g u J J H 6 y O E j e s O f / f 0 N / / h n 7 e b + F P / F a a o 9 1 2 q 9 A X r F c s x S f t t 9 X 7 T y y Y 9 z R t i G h o p X U r b V h p 0 0 p b V t q 2 0 o 6 V 7 r H p U s 3 j D 1 B L A Q I t A B Q A A g A I A I p w P l h S O d / 3 o w A A A P c A A A A S A A A A A A A A A A A A A A A A A A A A A A B D b 2 5 m a W c v U G F j a 2 F n Z S 5 4 b W x Q S w E C L Q A U A A I A C A C K c D 5 Y D 8 r p q 6 Q A A A D p A A A A E w A A A A A A A A A A A A A A A A D v A A A A W 0 N v b n R l b n R f V H l w Z X N d L n h t b F B L A Q I t A B Q A A g A I A I p w P l h 5 B X F K 5 g E A A P k I A A A T A A A A A A A A A A A A A A A A A O A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l C A A A A A A A A J 0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j E 6 M D I 6 M j Y u N j M 3 O T g y O V o i I C 8 + P E V u d H J 5 I F R 5 c G U 9 I k Z p b G x D b 2 x 1 b W 5 U e X B l c y I g V m F s d W U 9 I n N C Z 0 F H Q U F B R 0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Q 2 9 s d W 1 u M S w w f S Z x d W 9 0 O y w m c X V v d D t T Z W N 0 a W 9 u M S 9 U Y W J s Z T U v Q X V 0 b 1 J l b W 9 2 Z W R D b 2 x 1 b W 5 z M S 5 7 Q 2 9 s d W 1 u M i w x f S Z x d W 9 0 O y w m c X V v d D t T Z W N 0 a W 9 u M S 9 U Y W J s Z T U v Q X V 0 b 1 J l b W 9 2 Z W R D b 2 x 1 b W 5 z M S 5 7 Q 2 9 s d W 1 u M y w y f S Z x d W 9 0 O y w m c X V v d D t T Z W N 0 a W 9 u M S 9 U Y W J s Z T U v Q X V 0 b 1 J l b W 9 2 Z W R D b 2 x 1 b W 5 z M S 5 7 Q 2 9 s d W 1 u N C w z f S Z x d W 9 0 O y w m c X V v d D t T Z W N 0 a W 9 u M S 9 U Y W J s Z T U v Q X V 0 b 1 J l b W 9 2 Z W R D b 2 x 1 b W 5 z M S 5 7 Q 2 9 s d W 1 u N S w 0 f S Z x d W 9 0 O y w m c X V v d D t T Z W N 0 a W 9 u M S 9 U Y W J s Z T U v Q X V 0 b 1 J l b W 9 2 Z W R D b 2 x 1 b W 5 z M S 5 7 Q 2 9 s d W 1 u N i w 1 f S Z x d W 9 0 O y w m c X V v d D t T Z W N 0 a W 9 u M S 9 U Y W J s Z T U v Q X V 0 b 1 J l b W 9 2 Z W R D b 2 x 1 b W 5 z M S 5 7 Q 2 9 s d W 1 u N y w 2 f S Z x d W 9 0 O y w m c X V v d D t T Z W N 0 a W 9 u M S 9 U Y W J s Z T U v Q X V 0 b 1 J l b W 9 2 Z W R D b 2 x 1 b W 5 z M S 5 7 Q 2 9 s d W 1 u O C w 3 f S Z x d W 9 0 O y w m c X V v d D t T Z W N 0 a W 9 u M S 9 U Y W J s Z T U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U v Q X V 0 b 1 J l b W 9 2 Z W R D b 2 x 1 b W 5 z M S 5 7 Q 2 9 s d W 1 u M S w w f S Z x d W 9 0 O y w m c X V v d D t T Z W N 0 a W 9 u M S 9 U Y W J s Z T U v Q X V 0 b 1 J l b W 9 2 Z W R D b 2 x 1 b W 5 z M S 5 7 Q 2 9 s d W 1 u M i w x f S Z x d W 9 0 O y w m c X V v d D t T Z W N 0 a W 9 u M S 9 U Y W J s Z T U v Q X V 0 b 1 J l b W 9 2 Z W R D b 2 x 1 b W 5 z M S 5 7 Q 2 9 s d W 1 u M y w y f S Z x d W 9 0 O y w m c X V v d D t T Z W N 0 a W 9 u M S 9 U Y W J s Z T U v Q X V 0 b 1 J l b W 9 2 Z W R D b 2 x 1 b W 5 z M S 5 7 Q 2 9 s d W 1 u N C w z f S Z x d W 9 0 O y w m c X V v d D t T Z W N 0 a W 9 u M S 9 U Y W J s Z T U v Q X V 0 b 1 J l b W 9 2 Z W R D b 2 x 1 b W 5 z M S 5 7 Q 2 9 s d W 1 u N S w 0 f S Z x d W 9 0 O y w m c X V v d D t T Z W N 0 a W 9 u M S 9 U Y W J s Z T U v Q X V 0 b 1 J l b W 9 2 Z W R D b 2 x 1 b W 5 z M S 5 7 Q 2 9 s d W 1 u N i w 1 f S Z x d W 9 0 O y w m c X V v d D t T Z W N 0 a W 9 u M S 9 U Y W J s Z T U v Q X V 0 b 1 J l b W 9 2 Z W R D b 2 x 1 b W 5 z M S 5 7 Q 2 9 s d W 1 u N y w 2 f S Z x d W 9 0 O y w m c X V v d D t T Z W N 0 a W 9 u M S 9 U Y W J s Z T U v Q X V 0 b 1 J l b W 9 2 Z W R D b 2 x 1 b W 5 z M S 5 7 Q 2 9 s d W 1 u O C w 3 f S Z x d W 9 0 O y w m c X V v d D t T Z W N 0 a W 9 u M S 9 U Y W J s Z T U v Q X V 0 b 1 J l b W 9 2 Z W R D b 2 x 1 b W 5 z M S 5 7 Q 2 9 s d W 1 u O S w 4 f S Z x d W 9 0 O 1 0 s J n F 1 b 3 Q 7 U m V s Y X R p b 2 5 z a G l w S W 5 m b y Z x d W 9 0 O z p b X X 0 i I C 8 + P E V u d H J 5 I F R 5 c G U 9 I l F 1 Z X J 5 S U Q i I F Z h b H V l P S J z N T A 1 M T U 4 O D A t Y W Z j M S 0 0 Y z U 4 L T g 4 M m E t O T U 1 N T U x Y T I x N G M 4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w V D I w O j U z O j Q z L j M 2 O T Y x M z Z a I i A v P j x F b n R y e S B U e X B l P S J G a W x s Q 2 9 s d W 1 u V H l w Z X M i I F Z h b H V l P S J z Q m d Z R k F 3 Q U Z C Z z 0 9 I i A v P j x F b n R y e S B U e X B l P S J G a W x s Q 2 9 s d W 1 u T m F t Z X M i I F Z h b H V l P S J z W y Z x d W 9 0 O 0 x v d 2 V y Q m V h c 2 x l e S B G b G F 0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C 9 B d X R v U m V t b 3 Z l Z E N v b H V t b n M x L n t M b 3 d l c k J l Y X N s Z X k g R m x h d C w w f S Z x d W 9 0 O y w m c X V v d D t T Z W N 0 a W 9 u M S 9 U Y W J s Z T E w L 0 F 1 d G 9 S Z W 1 v d m V k Q 2 9 s d W 1 u c z E u e 0 N v b H V t b j E s M X 0 m c X V v d D s s J n F 1 b 3 Q 7 U 2 V j d G l v b j E v V G F i b G U x M C 9 B d X R v U m V t b 3 Z l Z E N v b H V t b n M x L n t D b 2 x 1 b W 4 y L D J 9 J n F 1 b 3 Q 7 L C Z x d W 9 0 O 1 N l Y 3 R p b 2 4 x L 1 R h Y m x l M T A v Q X V 0 b 1 J l b W 9 2 Z W R D b 2 x 1 b W 5 z M S 5 7 Q 2 9 s d W 1 u M y w z f S Z x d W 9 0 O y w m c X V v d D t T Z W N 0 a W 9 u M S 9 U Y W J s Z T E w L 0 F 1 d G 9 S Z W 1 v d m V k Q 2 9 s d W 1 u c z E u e 0 N v b H V t b j Q s N H 0 m c X V v d D s s J n F 1 b 3 Q 7 U 2 V j d G l v b j E v V G F i b G U x M C 9 B d X R v U m V t b 3 Z l Z E N v b H V t b n M x L n t D b 2 x 1 b W 4 1 L D V 9 J n F 1 b 3 Q 7 L C Z x d W 9 0 O 1 N l Y 3 R p b 2 4 x L 1 R h Y m x l M T A v Q X V 0 b 1 J l b W 9 2 Z W R D b 2 x 1 b W 5 z M S 5 7 Q 2 9 s d W 1 u N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w L 0 F 1 d G 9 S Z W 1 v d m V k Q 2 9 s d W 1 u c z E u e 0 x v d 2 V y Q m V h c 2 x l e S B G b G F 0 L D B 9 J n F 1 b 3 Q 7 L C Z x d W 9 0 O 1 N l Y 3 R p b 2 4 x L 1 R h Y m x l M T A v Q X V 0 b 1 J l b W 9 2 Z W R D b 2 x 1 b W 5 z M S 5 7 Q 2 9 s d W 1 u M S w x f S Z x d W 9 0 O y w m c X V v d D t T Z W N 0 a W 9 u M S 9 U Y W J s Z T E w L 0 F 1 d G 9 S Z W 1 v d m V k Q 2 9 s d W 1 u c z E u e 0 N v b H V t b j I s M n 0 m c X V v d D s s J n F 1 b 3 Q 7 U 2 V j d G l v b j E v V G F i b G U x M C 9 B d X R v U m V t b 3 Z l Z E N v b H V t b n M x L n t D b 2 x 1 b W 4 z L D N 9 J n F 1 b 3 Q 7 L C Z x d W 9 0 O 1 N l Y 3 R p b 2 4 x L 1 R h Y m x l M T A v Q X V 0 b 1 J l b W 9 2 Z W R D b 2 x 1 b W 5 z M S 5 7 Q 2 9 s d W 1 u N C w 0 f S Z x d W 9 0 O y w m c X V v d D t T Z W N 0 a W 9 u M S 9 U Y W J s Z T E w L 0 F 1 d G 9 S Z W 1 v d m V k Q 2 9 s d W 1 u c z E u e 0 N v b H V t b j U s N X 0 m c X V v d D s s J n F 1 b 3 Q 7 U 2 V j d G l v b j E v V G F i b G U x M C 9 B d X R v U m V t b 3 Z l Z E N v b H V t b n M x L n t D b 2 x 1 b W 4 2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T G 9 3 Z X J C Z W F z b G V 5 I E Z s Y X Q s M H 0 m c X V v d D s s J n F 1 b 3 Q 7 U 2 V j d G l v b j E v T W V y Z 2 U x L 0 F 1 d G 9 S Z W 1 v d m V k Q 2 9 s d W 1 u c z E u e 0 N v b H V t b j E s M X 0 m c X V v d D s s J n F 1 b 3 Q 7 U 2 V j d G l v b j E v T W V y Z 2 U x L 0 F 1 d G 9 S Z W 1 v d m V k Q 2 9 s d W 1 u c z E u e 0 N v b H V t b j I s M n 0 m c X V v d D s s J n F 1 b 3 Q 7 U 2 V j d G l v b j E v T W V y Z 2 U x L 0 F 1 d G 9 S Z W 1 v d m V k Q 2 9 s d W 1 u c z E u e 0 N v b H V t b j M s M 3 0 m c X V v d D s s J n F 1 b 3 Q 7 U 2 V j d G l v b j E v T W V y Z 2 U x L 0 F 1 d G 9 S Z W 1 v d m V k Q 2 9 s d W 1 u c z E u e 0 N v b H V t b j Q s N H 0 m c X V v d D s s J n F 1 b 3 Q 7 U 2 V j d G l v b j E v T W V y Z 2 U x L 0 F 1 d G 9 S Z W 1 v d m V k Q 2 9 s d W 1 u c z E u e 0 N v b H V t b j U s N X 0 m c X V v d D s s J n F 1 b 3 Q 7 U 2 V j d G l v b j E v T W V y Z 2 U x L 0 F 1 d G 9 S Z W 1 v d m V k Q 2 9 s d W 1 u c z E u e 0 N v b H V t b j Y s N n 0 m c X V v d D s s J n F 1 b 3 Q 7 U 2 V j d G l v b j E v T W V y Z 2 U x L 0 F 1 d G 9 S Z W 1 v d m V k Q 2 9 s d W 1 u c z E u e 1 R h Y m x l N S 5 D b 2 x 1 b W 4 x L D d 9 J n F 1 b 3 Q 7 L C Z x d W 9 0 O 1 N l Y 3 R p b 2 4 x L 0 1 l c m d l M S 9 B d X R v U m V t b 3 Z l Z E N v b H V t b n M x L n t U Y W J s Z T U u Q 2 9 s d W 1 u M i w 4 f S Z x d W 9 0 O y w m c X V v d D t T Z W N 0 a W 9 u M S 9 N Z X J n Z T E v Q X V 0 b 1 J l b W 9 2 Z W R D b 2 x 1 b W 5 z M S 5 7 V G F i b G U 1 L k N v b H V t b j M s O X 0 m c X V v d D s s J n F 1 b 3 Q 7 U 2 V j d G l v b j E v T W V y Z 2 U x L 0 F 1 d G 9 S Z W 1 v d m V k Q 2 9 s d W 1 u c z E u e 1 R h Y m x l N S 5 D b 2 x 1 b W 4 0 L D E w f S Z x d W 9 0 O y w m c X V v d D t T Z W N 0 a W 9 u M S 9 N Z X J n Z T E v Q X V 0 b 1 J l b W 9 2 Z W R D b 2 x 1 b W 5 z M S 5 7 V G F i b G U 1 L k N v b H V t b j U s M T F 9 J n F 1 b 3 Q 7 L C Z x d W 9 0 O 1 N l Y 3 R p b 2 4 x L 0 1 l c m d l M S 9 B d X R v U m V t b 3 Z l Z E N v b H V t b n M x L n t U Y W J s Z T U u Q 2 9 s d W 1 u N i w x M n 0 m c X V v d D s s J n F 1 b 3 Q 7 U 2 V j d G l v b j E v T W V y Z 2 U x L 0 F 1 d G 9 S Z W 1 v d m V k Q 2 9 s d W 1 u c z E u e 1 R h Y m x l N S 5 D b 2 x 1 b W 4 3 L D E z f S Z x d W 9 0 O y w m c X V v d D t T Z W N 0 a W 9 u M S 9 N Z X J n Z T E v Q X V 0 b 1 J l b W 9 2 Z W R D b 2 x 1 b W 5 z M S 5 7 V G F i b G U 1 L k N v b H V t b j g s M T R 9 J n F 1 b 3 Q 7 L C Z x d W 9 0 O 1 N l Y 3 R p b 2 4 x L 0 1 l c m d l M S 9 B d X R v U m V t b 3 Z l Z E N v b H V t b n M x L n t U Y W J s Z T U u Q 2 9 s d W 1 u O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1 l c m d l M S 9 B d X R v U m V t b 3 Z l Z E N v b H V t b n M x L n t M b 3 d l c k J l Y X N s Z X k g R m x h d C w w f S Z x d W 9 0 O y w m c X V v d D t T Z W N 0 a W 9 u M S 9 N Z X J n Z T E v Q X V 0 b 1 J l b W 9 2 Z W R D b 2 x 1 b W 5 z M S 5 7 Q 2 9 s d W 1 u M S w x f S Z x d W 9 0 O y w m c X V v d D t T Z W N 0 a W 9 u M S 9 N Z X J n Z T E v Q X V 0 b 1 J l b W 9 2 Z W R D b 2 x 1 b W 5 z M S 5 7 Q 2 9 s d W 1 u M i w y f S Z x d W 9 0 O y w m c X V v d D t T Z W N 0 a W 9 u M S 9 N Z X J n Z T E v Q X V 0 b 1 J l b W 9 2 Z W R D b 2 x 1 b W 5 z M S 5 7 Q 2 9 s d W 1 u M y w z f S Z x d W 9 0 O y w m c X V v d D t T Z W N 0 a W 9 u M S 9 N Z X J n Z T E v Q X V 0 b 1 J l b W 9 2 Z W R D b 2 x 1 b W 5 z M S 5 7 Q 2 9 s d W 1 u N C w 0 f S Z x d W 9 0 O y w m c X V v d D t T Z W N 0 a W 9 u M S 9 N Z X J n Z T E v Q X V 0 b 1 J l b W 9 2 Z W R D b 2 x 1 b W 5 z M S 5 7 Q 2 9 s d W 1 u N S w 1 f S Z x d W 9 0 O y w m c X V v d D t T Z W N 0 a W 9 u M S 9 N Z X J n Z T E v Q X V 0 b 1 J l b W 9 2 Z W R D b 2 x 1 b W 5 z M S 5 7 Q 2 9 s d W 1 u N i w 2 f S Z x d W 9 0 O y w m c X V v d D t T Z W N 0 a W 9 u M S 9 N Z X J n Z T E v Q X V 0 b 1 J l b W 9 2 Z W R D b 2 x 1 b W 5 z M S 5 7 V G F i b G U 1 L k N v b H V t b j E s N 3 0 m c X V v d D s s J n F 1 b 3 Q 7 U 2 V j d G l v b j E v T W V y Z 2 U x L 0 F 1 d G 9 S Z W 1 v d m V k Q 2 9 s d W 1 u c z E u e 1 R h Y m x l N S 5 D b 2 x 1 b W 4 y L D h 9 J n F 1 b 3 Q 7 L C Z x d W 9 0 O 1 N l Y 3 R p b 2 4 x L 0 1 l c m d l M S 9 B d X R v U m V t b 3 Z l Z E N v b H V t b n M x L n t U Y W J s Z T U u Q 2 9 s d W 1 u M y w 5 f S Z x d W 9 0 O y w m c X V v d D t T Z W N 0 a W 9 u M S 9 N Z X J n Z T E v Q X V 0 b 1 J l b W 9 2 Z W R D b 2 x 1 b W 5 z M S 5 7 V G F i b G U 1 L k N v b H V t b j Q s M T B 9 J n F 1 b 3 Q 7 L C Z x d W 9 0 O 1 N l Y 3 R p b 2 4 x L 0 1 l c m d l M S 9 B d X R v U m V t b 3 Z l Z E N v b H V t b n M x L n t U Y W J s Z T U u Q 2 9 s d W 1 u N S w x M X 0 m c X V v d D s s J n F 1 b 3 Q 7 U 2 V j d G l v b j E v T W V y Z 2 U x L 0 F 1 d G 9 S Z W 1 v d m V k Q 2 9 s d W 1 u c z E u e 1 R h Y m x l N S 5 D b 2 x 1 b W 4 2 L D E y f S Z x d W 9 0 O y w m c X V v d D t T Z W N 0 a W 9 u M S 9 N Z X J n Z T E v Q X V 0 b 1 J l b W 9 2 Z W R D b 2 x 1 b W 5 z M S 5 7 V G F i b G U 1 L k N v b H V t b j c s M T N 9 J n F 1 b 3 Q 7 L C Z x d W 9 0 O 1 N l Y 3 R p b 2 4 x L 0 1 l c m d l M S 9 B d X R v U m V t b 3 Z l Z E N v b H V t b n M x L n t U Y W J s Z T U u Q 2 9 s d W 1 u O C w x N H 0 m c X V v d D s s J n F 1 b 3 Q 7 U 2 V j d G l v b j E v T W V y Z 2 U x L 0 F 1 d G 9 S Z W 1 v d m V k Q 2 9 s d W 1 u c z E u e 1 R h Y m x l N S 5 D b 2 x 1 b W 4 5 L D E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G 9 3 Z X J C Z W F z b G V 5 I E Z s Y X Q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V G F i b G U 1 L k N v b H V t b j E m c X V v d D s s J n F 1 b 3 Q 7 V G F i b G U 1 L k N v b H V t b j I m c X V v d D s s J n F 1 b 3 Q 7 V G F i b G U 1 L k N v b H V t b j M m c X V v d D s s J n F 1 b 3 Q 7 V G F i b G U 1 L k N v b H V t b j Q m c X V v d D s s J n F 1 b 3 Q 7 V G F i b G U 1 L k N v b H V t b j U m c X V v d D s s J n F 1 b 3 Q 7 V G F i b G U 1 L k N v b H V t b j Y m c X V v d D s s J n F 1 b 3 Q 7 V G F i b G U 1 L k N v b H V t b j c m c X V v d D s s J n F 1 b 3 Q 7 V G F i b G U 1 L k N v b H V t b j g m c X V v d D s s J n F 1 b 3 Q 7 V G F i b G U 1 L k N v b H V t b j k m c X V v d D t d I i A v P j x F b n R y e S B U e X B l P S J G a W x s Q 2 9 s d W 1 u V H l w Z X M i I F Z h b H V l P S J z Q m d Z R k F 3 Q U Z C Z 1 l B Q m d B Q U J n Q U F B Q T 0 9 I i A v P j x F b n R y e S B U e X B l P S J G a W x s T G F z d F V w Z G F 0 Z W Q i I F Z h b H V l P S J k M j A y N C 0 w M S 0 z M F Q y M D o 1 N T o x N C 4 3 N j Q 0 M T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y I i A v P j x F b n R y e S B U e X B l P S J B Z G R l Z F R v R G F 0 Y U 1 v Z G V s I i B W Y W x 1 Z T 0 i b D A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R h Y m x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j E 6 M D I 6 M j Y u N j U z N T U z N l o i I C 8 + P E V u d H J 5 I F R 5 c G U 9 I k Z p b G x D b 2 x 1 b W 5 U e X B l c y I g V m F s d W U 9 I n N C Z 0 F H Q U F B R 0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g K D I p L 0 F 1 d G 9 S Z W 1 v d m V k Q 2 9 s d W 1 u c z E u e 0 N v b H V t b j E s M H 0 m c X V v d D s s J n F 1 b 3 Q 7 U 2 V j d G l v b j E v V G F i b G U 1 I C g y K S 9 B d X R v U m V t b 3 Z l Z E N v b H V t b n M x L n t D b 2 x 1 b W 4 y L D F 9 J n F 1 b 3 Q 7 L C Z x d W 9 0 O 1 N l Y 3 R p b 2 4 x L 1 R h Y m x l N S A o M i k v Q X V 0 b 1 J l b W 9 2 Z W R D b 2 x 1 b W 5 z M S 5 7 Q 2 9 s d W 1 u M y w y f S Z x d W 9 0 O y w m c X V v d D t T Z W N 0 a W 9 u M S 9 U Y W J s Z T U g K D I p L 0 F 1 d G 9 S Z W 1 v d m V k Q 2 9 s d W 1 u c z E u e 0 N v b H V t b j Q s M 3 0 m c X V v d D s s J n F 1 b 3 Q 7 U 2 V j d G l v b j E v V G F i b G U 1 I C g y K S 9 B d X R v U m V t b 3 Z l Z E N v b H V t b n M x L n t D b 2 x 1 b W 4 1 L D R 9 J n F 1 b 3 Q 7 L C Z x d W 9 0 O 1 N l Y 3 R p b 2 4 x L 1 R h Y m x l N S A o M i k v Q X V 0 b 1 J l b W 9 2 Z W R D b 2 x 1 b W 5 z M S 5 7 Q 2 9 s d W 1 u N i w 1 f S Z x d W 9 0 O y w m c X V v d D t T Z W N 0 a W 9 u M S 9 U Y W J s Z T U g K D I p L 0 F 1 d G 9 S Z W 1 v d m V k Q 2 9 s d W 1 u c z E u e 0 N v b H V t b j c s N n 0 m c X V v d D s s J n F 1 b 3 Q 7 U 2 V j d G l v b j E v V G F i b G U 1 I C g y K S 9 B d X R v U m V t b 3 Z l Z E N v b H V t b n M x L n t D b 2 x 1 b W 4 4 L D d 9 J n F 1 b 3 Q 7 L C Z x d W 9 0 O 1 N l Y 3 R p b 2 4 x L 1 R h Y m x l N S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U g K D I p L 0 F 1 d G 9 S Z W 1 v d m V k Q 2 9 s d W 1 u c z E u e 0 N v b H V t b j E s M H 0 m c X V v d D s s J n F 1 b 3 Q 7 U 2 V j d G l v b j E v V G F i b G U 1 I C g y K S 9 B d X R v U m V t b 3 Z l Z E N v b H V t b n M x L n t D b 2 x 1 b W 4 y L D F 9 J n F 1 b 3 Q 7 L C Z x d W 9 0 O 1 N l Y 3 R p b 2 4 x L 1 R h Y m x l N S A o M i k v Q X V 0 b 1 J l b W 9 2 Z W R D b 2 x 1 b W 5 z M S 5 7 Q 2 9 s d W 1 u M y w y f S Z x d W 9 0 O y w m c X V v d D t T Z W N 0 a W 9 u M S 9 U Y W J s Z T U g K D I p L 0 F 1 d G 9 S Z W 1 v d m V k Q 2 9 s d W 1 u c z E u e 0 N v b H V t b j Q s M 3 0 m c X V v d D s s J n F 1 b 3 Q 7 U 2 V j d G l v b j E v V G F i b G U 1 I C g y K S 9 B d X R v U m V t b 3 Z l Z E N v b H V t b n M x L n t D b 2 x 1 b W 4 1 L D R 9 J n F 1 b 3 Q 7 L C Z x d W 9 0 O 1 N l Y 3 R p b 2 4 x L 1 R h Y m x l N S A o M i k v Q X V 0 b 1 J l b W 9 2 Z W R D b 2 x 1 b W 5 z M S 5 7 Q 2 9 s d W 1 u N i w 1 f S Z x d W 9 0 O y w m c X V v d D t T Z W N 0 a W 9 u M S 9 U Y W J s Z T U g K D I p L 0 F 1 d G 9 S Z W 1 v d m V k Q 2 9 s d W 1 u c z E u e 0 N v b H V t b j c s N n 0 m c X V v d D s s J n F 1 b 3 Q 7 U 2 V j d G l v b j E v V G F i b G U 1 I C g y K S 9 B d X R v U m V t b 3 Z l Z E N v b H V t b n M x L n t D b 2 x 1 b W 4 4 L D d 9 J n F 1 b 3 Q 7 L C Z x d W 9 0 O 1 N l Y 3 R p b 2 4 x L 1 R h Y m x l N S A o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w V D I x O j A y O j I 3 L j Y 1 O T A 2 N z d a I i A v P j x F b n R y e S B U e X B l P S J G a W x s Q 2 9 s d W 1 u V H l w Z X M i I F Z h b H V l P S J z Q m d Z R k F 3 Q U Z C Z 1 l B Q m d B Q U J n Q U F B Q T 0 9 I i A v P j x F b n R y e S B U e X B l P S J G a W x s Q 2 9 s d W 1 u T m F t Z X M i I F Z h b H V l P S J z W y Z x d W 9 0 O 0 x v d 2 V y Q m V h c 2 x l e S B G b G F 0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1 R h Y m x l N S A o M i k u Q 2 9 s d W 1 u M S Z x d W 9 0 O y w m c X V v d D t U Y W J s Z T U g K D I p L k N v b H V t b j I m c X V v d D s s J n F 1 b 3 Q 7 V G F i b G U 1 I C g y K S 5 D b 2 x 1 b W 4 z J n F 1 b 3 Q 7 L C Z x d W 9 0 O 1 R h Y m x l N S A o M i k u Q 2 9 s d W 1 u N C Z x d W 9 0 O y w m c X V v d D t U Y W J s Z T U g K D I p L k N v b H V t b j U m c X V v d D s s J n F 1 b 3 Q 7 V G F i b G U 1 I C g y K S 5 D b 2 x 1 b W 4 2 J n F 1 b 3 Q 7 L C Z x d W 9 0 O 1 R h Y m x l N S A o M i k u Q 2 9 s d W 1 u N y Z x d W 9 0 O y w m c X V v d D t U Y W J s Z T U g K D I p L k N v b H V t b j g m c X V v d D s s J n F 1 b 3 Q 7 V G F i b G U 1 I C g y K S 5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i 9 B d X R v U m V t b 3 Z l Z E N v b H V t b n M x L n t M b 3 d l c k J l Y X N s Z X k g R m x h d C w w f S Z x d W 9 0 O y w m c X V v d D t T Z W N 0 a W 9 u M S 9 N Z X J n Z T I v Q X V 0 b 1 J l b W 9 2 Z W R D b 2 x 1 b W 5 z M S 5 7 Q 2 9 s d W 1 u M S w x f S Z x d W 9 0 O y w m c X V v d D t T Z W N 0 a W 9 u M S 9 N Z X J n Z T I v Q X V 0 b 1 J l b W 9 2 Z W R D b 2 x 1 b W 5 z M S 5 7 Q 2 9 s d W 1 u M i w y f S Z x d W 9 0 O y w m c X V v d D t T Z W N 0 a W 9 u M S 9 N Z X J n Z T I v Q X V 0 b 1 J l b W 9 2 Z W R D b 2 x 1 b W 5 z M S 5 7 Q 2 9 s d W 1 u M y w z f S Z x d W 9 0 O y w m c X V v d D t T Z W N 0 a W 9 u M S 9 N Z X J n Z T I v Q X V 0 b 1 J l b W 9 2 Z W R D b 2 x 1 b W 5 z M S 5 7 Q 2 9 s d W 1 u N C w 0 f S Z x d W 9 0 O y w m c X V v d D t T Z W N 0 a W 9 u M S 9 N Z X J n Z T I v Q X V 0 b 1 J l b W 9 2 Z W R D b 2 x 1 b W 5 z M S 5 7 Q 2 9 s d W 1 u N S w 1 f S Z x d W 9 0 O y w m c X V v d D t T Z W N 0 a W 9 u M S 9 N Z X J n Z T I v Q X V 0 b 1 J l b W 9 2 Z W R D b 2 x 1 b W 5 z M S 5 7 Q 2 9 s d W 1 u N i w 2 f S Z x d W 9 0 O y w m c X V v d D t T Z W N 0 a W 9 u M S 9 N Z X J n Z T I v Q X V 0 b 1 J l b W 9 2 Z W R D b 2 x 1 b W 5 z M S 5 7 V G F i b G U 1 I C g y K S 5 D b 2 x 1 b W 4 x L D d 9 J n F 1 b 3 Q 7 L C Z x d W 9 0 O 1 N l Y 3 R p b 2 4 x L 0 1 l c m d l M i 9 B d X R v U m V t b 3 Z l Z E N v b H V t b n M x L n t U Y W J s Z T U g K D I p L k N v b H V t b j I s O H 0 m c X V v d D s s J n F 1 b 3 Q 7 U 2 V j d G l v b j E v T W V y Z 2 U y L 0 F 1 d G 9 S Z W 1 v d m V k Q 2 9 s d W 1 u c z E u e 1 R h Y m x l N S A o M i k u Q 2 9 s d W 1 u M y w 5 f S Z x d W 9 0 O y w m c X V v d D t T Z W N 0 a W 9 u M S 9 N Z X J n Z T I v Q X V 0 b 1 J l b W 9 2 Z W R D b 2 x 1 b W 5 z M S 5 7 V G F i b G U 1 I C g y K S 5 D b 2 x 1 b W 4 0 L D E w f S Z x d W 9 0 O y w m c X V v d D t T Z W N 0 a W 9 u M S 9 N Z X J n Z T I v Q X V 0 b 1 J l b W 9 2 Z W R D b 2 x 1 b W 5 z M S 5 7 V G F i b G U 1 I C g y K S 5 D b 2 x 1 b W 4 1 L D E x f S Z x d W 9 0 O y w m c X V v d D t T Z W N 0 a W 9 u M S 9 N Z X J n Z T I v Q X V 0 b 1 J l b W 9 2 Z W R D b 2 x 1 b W 5 z M S 5 7 V G F i b G U 1 I C g y K S 5 D b 2 x 1 b W 4 2 L D E y f S Z x d W 9 0 O y w m c X V v d D t T Z W N 0 a W 9 u M S 9 N Z X J n Z T I v Q X V 0 b 1 J l b W 9 2 Z W R D b 2 x 1 b W 5 z M S 5 7 V G F i b G U 1 I C g y K S 5 D b 2 x 1 b W 4 3 L D E z f S Z x d W 9 0 O y w m c X V v d D t T Z W N 0 a W 9 u M S 9 N Z X J n Z T I v Q X V 0 b 1 J l b W 9 2 Z W R D b 2 x 1 b W 5 z M S 5 7 V G F i b G U 1 I C g y K S 5 D b 2 x 1 b W 4 4 L D E 0 f S Z x d W 9 0 O y w m c X V v d D t T Z W N 0 a W 9 u M S 9 N Z X J n Z T I v Q X V 0 b 1 J l b W 9 2 Z W R D b 2 x 1 b W 5 z M S 5 7 V G F i b G U 1 I C g y K S 5 D b 2 x 1 b W 4 5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W V y Z 2 U y L 0 F 1 d G 9 S Z W 1 v d m V k Q 2 9 s d W 1 u c z E u e 0 x v d 2 V y Q m V h c 2 x l e S B G b G F 0 L D B 9 J n F 1 b 3 Q 7 L C Z x d W 9 0 O 1 N l Y 3 R p b 2 4 x L 0 1 l c m d l M i 9 B d X R v U m V t b 3 Z l Z E N v b H V t b n M x L n t D b 2 x 1 b W 4 x L D F 9 J n F 1 b 3 Q 7 L C Z x d W 9 0 O 1 N l Y 3 R p b 2 4 x L 0 1 l c m d l M i 9 B d X R v U m V t b 3 Z l Z E N v b H V t b n M x L n t D b 2 x 1 b W 4 y L D J 9 J n F 1 b 3 Q 7 L C Z x d W 9 0 O 1 N l Y 3 R p b 2 4 x L 0 1 l c m d l M i 9 B d X R v U m V t b 3 Z l Z E N v b H V t b n M x L n t D b 2 x 1 b W 4 z L D N 9 J n F 1 b 3 Q 7 L C Z x d W 9 0 O 1 N l Y 3 R p b 2 4 x L 0 1 l c m d l M i 9 B d X R v U m V t b 3 Z l Z E N v b H V t b n M x L n t D b 2 x 1 b W 4 0 L D R 9 J n F 1 b 3 Q 7 L C Z x d W 9 0 O 1 N l Y 3 R p b 2 4 x L 0 1 l c m d l M i 9 B d X R v U m V t b 3 Z l Z E N v b H V t b n M x L n t D b 2 x 1 b W 4 1 L D V 9 J n F 1 b 3 Q 7 L C Z x d W 9 0 O 1 N l Y 3 R p b 2 4 x L 0 1 l c m d l M i 9 B d X R v U m V t b 3 Z l Z E N v b H V t b n M x L n t D b 2 x 1 b W 4 2 L D Z 9 J n F 1 b 3 Q 7 L C Z x d W 9 0 O 1 N l Y 3 R p b 2 4 x L 0 1 l c m d l M i 9 B d X R v U m V t b 3 Z l Z E N v b H V t b n M x L n t U Y W J s Z T U g K D I p L k N v b H V t b j E s N 3 0 m c X V v d D s s J n F 1 b 3 Q 7 U 2 V j d G l v b j E v T W V y Z 2 U y L 0 F 1 d G 9 S Z W 1 v d m V k Q 2 9 s d W 1 u c z E u e 1 R h Y m x l N S A o M i k u Q 2 9 s d W 1 u M i w 4 f S Z x d W 9 0 O y w m c X V v d D t T Z W N 0 a W 9 u M S 9 N Z X J n Z T I v Q X V 0 b 1 J l b W 9 2 Z W R D b 2 x 1 b W 5 z M S 5 7 V G F i b G U 1 I C g y K S 5 D b 2 x 1 b W 4 z L D l 9 J n F 1 b 3 Q 7 L C Z x d W 9 0 O 1 N l Y 3 R p b 2 4 x L 0 1 l c m d l M i 9 B d X R v U m V t b 3 Z l Z E N v b H V t b n M x L n t U Y W J s Z T U g K D I p L k N v b H V t b j Q s M T B 9 J n F 1 b 3 Q 7 L C Z x d W 9 0 O 1 N l Y 3 R p b 2 4 x L 0 1 l c m d l M i 9 B d X R v U m V t b 3 Z l Z E N v b H V t b n M x L n t U Y W J s Z T U g K D I p L k N v b H V t b j U s M T F 9 J n F 1 b 3 Q 7 L C Z x d W 9 0 O 1 N l Y 3 R p b 2 4 x L 0 1 l c m d l M i 9 B d X R v U m V t b 3 Z l Z E N v b H V t b n M x L n t U Y W J s Z T U g K D I p L k N v b H V t b j Y s M T J 9 J n F 1 b 3 Q 7 L C Z x d W 9 0 O 1 N l Y 3 R p b 2 4 x L 0 1 l c m d l M i 9 B d X R v U m V t b 3 Z l Z E N v b H V t b n M x L n t U Y W J s Z T U g K D I p L k N v b H V t b j c s M T N 9 J n F 1 b 3 Q 7 L C Z x d W 9 0 O 1 N l Y 3 R p b 2 4 x L 0 1 l c m d l M i 9 B d X R v U m V t b 3 Z l Z E N v b H V t b n M x L n t U Y W J s Z T U g K D I p L k N v b H V t b j g s M T R 9 J n F 1 b 3 Q 7 L C Z x d W 9 0 O 1 N l Y 3 R p b 2 4 x L 0 1 l c m d l M i 9 B d X R v U m V t b 3 Z l Z E N v b H V t b n M x L n t U Y W J s Z T U g K D I p L k N v b H V t b j k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V 4 c G F u Z G V k J T I w V G F i b G U 1 J T I w K D I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a v f p S o L 3 R N o 4 x f R V 6 n S g A A A A A A A g A A A A A A E G Y A A A A B A A A g A A A A g f K 6 U L h q i / j l P v H X m L f u i + J e B f S g j 5 8 m D S Q f i x s h y D w A A A A A D o A A A A A C A A A g A A A A v Y D s l S q e T z F 6 d 6 m R Q 4 s / 2 u 2 J U T D W 8 O Y I A 8 S f K + r m X D R Q A A A A g J c V 8 h + F Y 3 o H Y e d b k q H F k R H R J 5 U C t a U r 4 d P T p R M 6 l I Z D 3 d u R R 8 v k U / J n t 0 k d Z d A c 1 x o W V U r P R W D 5 9 O t Z d i p F y 2 g + v y a d 0 Y r C R w V x r u O m 6 n 9 A A A A A s O n U F 2 7 r 1 r P / Y Q 0 8 v d J g W v m m Y D L C I u x 9 2 H Y g r g 8 g S Z M n 0 2 g 1 r g h e Q N U A i / t Q C a 7 C N G q Q S A F l H u n + 8 o B g P O q t F Q = = < / D a t a M a s h u p > 
</file>

<file path=customXml/itemProps1.xml><?xml version="1.0" encoding="utf-8"?>
<ds:datastoreItem xmlns:ds="http://schemas.openxmlformats.org/officeDocument/2006/customXml" ds:itemID="{4969E6A6-39F0-4F87-B7CF-4DE827319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Merge1</vt:lpstr>
      <vt:lpstr>Merged</vt:lpstr>
      <vt:lpstr>VerdeDendro2023Table</vt:lpstr>
      <vt:lpstr>DendorSheet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R McCalla</cp:lastModifiedBy>
  <dcterms:created xsi:type="dcterms:W3CDTF">2024-01-10T16:17:02Z</dcterms:created>
  <dcterms:modified xsi:type="dcterms:W3CDTF">2025-04-30T19:02:31Z</dcterms:modified>
</cp:coreProperties>
</file>