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queryTables/queryTable1.xml" ContentType="application/vnd.openxmlformats-officedocument.spreadsheetml.queryTable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20" windowWidth="19520" windowHeight="22340" tabRatio="500"/>
  </bookViews>
  <sheets>
    <sheet name="Grafiken" sheetId="4" r:id="rId1"/>
    <sheet name="ECDH" sheetId="1" r:id="rId2"/>
    <sheet name="ECDSA" sheetId="2" r:id="rId3"/>
    <sheet name="ECIES" sheetId="3" r:id="rId4"/>
    <sheet name="RAM + ROM" sheetId="6" r:id="rId5"/>
    <sheet name="Vergleich Omega Opt." sheetId="10" r:id="rId6"/>
  </sheets>
  <definedNames>
    <definedName name="RAMROMsizes_allOpts" localSheetId="4">'RAM + ROM'!$A$5:$D$381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3" i="1"/>
  <c r="B32"/>
  <c r="B31"/>
  <c r="B25"/>
  <c r="B24"/>
  <c r="B23"/>
  <c r="B14"/>
  <c r="B15"/>
  <c r="B13"/>
  <c r="B7"/>
  <c r="B6"/>
  <c r="B5"/>
  <c r="B7" i="2"/>
  <c r="B6"/>
  <c r="B5"/>
  <c r="B33"/>
  <c r="B32"/>
  <c r="B31"/>
  <c r="B25"/>
  <c r="B24"/>
  <c r="B23"/>
  <c r="B15"/>
  <c r="B14"/>
  <c r="B13"/>
  <c r="B33" i="3"/>
  <c r="B32"/>
  <c r="B31"/>
  <c r="B25"/>
  <c r="B24"/>
  <c r="B23"/>
  <c r="B14"/>
  <c r="B15"/>
  <c r="B13"/>
  <c r="B6"/>
  <c r="B7"/>
  <c r="B5"/>
  <c r="I65" i="4"/>
  <c r="I64"/>
  <c r="H65"/>
  <c r="H64"/>
  <c r="F64"/>
  <c r="G65"/>
  <c r="G64"/>
  <c r="F65"/>
  <c r="E65"/>
  <c r="E64"/>
  <c r="D64"/>
  <c r="D65"/>
  <c r="C65"/>
  <c r="C64"/>
  <c r="B65"/>
  <c r="B64"/>
  <c r="I89"/>
  <c r="I93"/>
  <c r="H89"/>
  <c r="G89"/>
  <c r="G93"/>
  <c r="F89"/>
  <c r="F93"/>
  <c r="E89"/>
  <c r="D89"/>
  <c r="D93"/>
  <c r="C89"/>
  <c r="C93"/>
  <c r="B89"/>
  <c r="I88"/>
  <c r="I92"/>
  <c r="H88"/>
  <c r="G88"/>
  <c r="G92"/>
  <c r="F88"/>
  <c r="F92"/>
  <c r="E88"/>
  <c r="D88"/>
  <c r="D92"/>
  <c r="C88"/>
  <c r="C92"/>
  <c r="B88"/>
  <c r="B8"/>
  <c r="B32"/>
  <c r="B36"/>
  <c r="C8"/>
  <c r="C32"/>
  <c r="C36"/>
  <c r="D8"/>
  <c r="D32"/>
  <c r="D36"/>
  <c r="E8"/>
  <c r="E32"/>
  <c r="E36"/>
  <c r="F8"/>
  <c r="F32"/>
  <c r="F36"/>
  <c r="G8"/>
  <c r="G32"/>
  <c r="G36"/>
  <c r="H8"/>
  <c r="H32"/>
  <c r="H36"/>
  <c r="I8"/>
  <c r="I32"/>
  <c r="I36"/>
  <c r="C7"/>
  <c r="C31"/>
  <c r="C35"/>
  <c r="D7"/>
  <c r="D31"/>
  <c r="D35"/>
  <c r="E7"/>
  <c r="E31"/>
  <c r="E35"/>
  <c r="F7"/>
  <c r="F31"/>
  <c r="F35"/>
  <c r="G7"/>
  <c r="G31"/>
  <c r="G35"/>
  <c r="H7"/>
  <c r="H31"/>
  <c r="H35"/>
  <c r="I7"/>
  <c r="I31"/>
  <c r="I35"/>
  <c r="B7"/>
  <c r="B31"/>
  <c r="B35"/>
  <c r="E230" i="6"/>
  <c r="J11"/>
  <c r="E345"/>
  <c r="I11"/>
  <c r="E118"/>
  <c r="H11"/>
  <c r="E359"/>
  <c r="H15"/>
  <c r="E381"/>
  <c r="I15"/>
  <c r="E370"/>
  <c r="J15"/>
</calcChain>
</file>

<file path=xl/connections.xml><?xml version="1.0" encoding="utf-8"?>
<connections xmlns="http://schemas.openxmlformats.org/spreadsheetml/2006/main">
  <connection id="1" name="Verbindung1" type="6" refreshedVersion="0">
    <textPr fileType="mac" firstRow="5" sourceFile="Macintosh HD:Users:jacobi:contiki-2.x:tud:ecc-tester:tests:RAMROMsizes_allOpts.txt" decimal="," thousands=".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<sst xmlns="http://schemas.openxmlformats.org/spreadsheetml/2006/main" count="579" uniqueCount="204">
  <si>
    <t>ECDSA init</t>
  </si>
  <si>
    <t>ECDSA init</t>
    <phoneticPr fontId="2" type="noConversion"/>
  </si>
  <si>
    <t>ECDSA sign</t>
  </si>
  <si>
    <t>ECDSA sign</t>
    <phoneticPr fontId="2" type="noConversion"/>
  </si>
  <si>
    <t>ECDSA verify</t>
  </si>
  <si>
    <t>ECDSA verify</t>
    <phoneticPr fontId="2" type="noConversion"/>
  </si>
  <si>
    <t>ECIES init</t>
    <phoneticPr fontId="2" type="noConversion"/>
  </si>
  <si>
    <t>ECIES encrypt</t>
    <phoneticPr fontId="2" type="noConversion"/>
  </si>
  <si>
    <t>ECIES decrypt</t>
    <phoneticPr fontId="2" type="noConversion"/>
  </si>
  <si>
    <t>avg</t>
    <phoneticPr fontId="2" type="noConversion"/>
  </si>
  <si>
    <t>avg</t>
    <phoneticPr fontId="2" type="noConversion"/>
  </si>
  <si>
    <t>ECDH, keine optimierungen, 160bit (TEST)</t>
    <phoneticPr fontId="2" type="noConversion"/>
  </si>
  <si>
    <t>ECDSA, keine optimierungen, 160bit (TEST)</t>
    <phoneticPr fontId="2" type="noConversion"/>
  </si>
  <si>
    <t>ECDSA, alle optimierungen, 160bit</t>
    <phoneticPr fontId="2" type="noConversion"/>
  </si>
  <si>
    <t>ECDH, alle optimierungen, 160bit</t>
    <phoneticPr fontId="2" type="noConversion"/>
  </si>
  <si>
    <t>-----------------------------------</t>
  </si>
  <si>
    <t>ECC_BarrettSetBuf</t>
  </si>
  <si>
    <t>ECC_add</t>
  </si>
  <si>
    <t>ECC_add_proj</t>
  </si>
  <si>
    <t>ECC_check_point</t>
  </si>
  <si>
    <t>ECC_dbl_proj</t>
  </si>
  <si>
    <t>ECC_gen_private_key</t>
  </si>
  <si>
    <t>ECC_gen_public_key</t>
  </si>
  <si>
    <t>ECC_get_param</t>
  </si>
  <si>
    <t>ECC_init</t>
  </si>
  <si>
    <t>ECC_mul</t>
  </si>
  <si>
    <t>ECC_octet2point</t>
  </si>
  <si>
    <t>ECC_point2octet</t>
  </si>
  <si>
    <t>ECC_point_is_zero</t>
  </si>
  <si>
    <t>ECC_win_mul</t>
  </si>
  <si>
    <t>ECC_win_mul_Z</t>
  </si>
  <si>
    <t>ECC_win_mul_base</t>
  </si>
  <si>
    <t>ECC_win_precompute</t>
  </si>
  <si>
    <t>ECC_win_precompute_Z</t>
  </si>
  <si>
    <t>Lucas_Sequence</t>
  </si>
  <si>
    <t>NNAdd</t>
  </si>
  <si>
    <t>NNAddDigitMult</t>
  </si>
  <si>
    <t>NNAssign</t>
  </si>
  <si>
    <t>NNAssign2Exp</t>
  </si>
  <si>
    <t>NNAssignDigit</t>
  </si>
  <si>
    <t>NNAssignZero</t>
  </si>
  <si>
    <t>NNBarrettSetBuf</t>
  </si>
  <si>
    <t>NNBits</t>
  </si>
  <si>
    <t>NNCmp</t>
  </si>
  <si>
    <t>NNDecode</t>
  </si>
  <si>
    <t>NNDigits</t>
  </si>
  <si>
    <t>NNDiv</t>
  </si>
  <si>
    <t>NNEncode</t>
  </si>
  <si>
    <t>NNEqual</t>
  </si>
  <si>
    <t>NNEven</t>
  </si>
  <si>
    <t>NNGcd</t>
  </si>
  <si>
    <t>NNLShift</t>
  </si>
  <si>
    <t>NNLucExp</t>
  </si>
  <si>
    <t>NNMod</t>
  </si>
  <si>
    <t>NNModAdd</t>
  </si>
  <si>
    <t>NNModBarrett</t>
  </si>
  <si>
    <t>NNModBarrettInit</t>
  </si>
  <si>
    <t>NNModDiv</t>
  </si>
  <si>
    <t>NNModDivOpt</t>
  </si>
  <si>
    <t>NNModExp</t>
  </si>
  <si>
    <t>NNModInv</t>
  </si>
  <si>
    <t>NNModMult</t>
  </si>
  <si>
    <t>NNModMultOpt</t>
  </si>
  <si>
    <t>NNModNeg</t>
  </si>
  <si>
    <t>NNModSmall</t>
  </si>
  <si>
    <t>NNModSqr</t>
  </si>
  <si>
    <t>NNModSqrOpt</t>
  </si>
  <si>
    <t>NNModSqrRootOpt</t>
  </si>
  <si>
    <t>NNModSub</t>
  </si>
  <si>
    <t>init (ECIES)</t>
    <phoneticPr fontId="2" type="noConversion"/>
  </si>
  <si>
    <t>encrypt (ECIES)</t>
    <phoneticPr fontId="2" type="noConversion"/>
  </si>
  <si>
    <t>decrypt (ECIES)</t>
    <phoneticPr fontId="2" type="noConversion"/>
  </si>
  <si>
    <t>init (ECDH)</t>
    <phoneticPr fontId="2" type="noConversion"/>
  </si>
  <si>
    <t>key establish (ECDH)</t>
    <phoneticPr fontId="2" type="noConversion"/>
  </si>
  <si>
    <t>overflow with verify! Add 65536</t>
    <phoneticPr fontId="2" type="noConversion"/>
  </si>
  <si>
    <t>encryption overflow! Add 65536</t>
    <phoneticPr fontId="2" type="noConversion"/>
  </si>
  <si>
    <t>-------------------------</t>
    <phoneticPr fontId="2" type="noConversion"/>
  </si>
  <si>
    <t>Baseline, TinyECC</t>
    <phoneticPr fontId="2" type="noConversion"/>
  </si>
  <si>
    <t>---------------------</t>
    <phoneticPr fontId="2" type="noConversion"/>
  </si>
  <si>
    <t>TelosB (4MHz)</t>
    <phoneticPr fontId="2" type="noConversion"/>
  </si>
  <si>
    <t>Tmote (8MHz)</t>
    <phoneticPr fontId="2" type="noConversion"/>
  </si>
  <si>
    <t>Tmote (4MHz)</t>
    <phoneticPr fontId="2" type="noConversion"/>
  </si>
  <si>
    <t>MicaZ (8MHz)</t>
    <phoneticPr fontId="2" type="noConversion"/>
  </si>
  <si>
    <t>Imote2 (13MHz)</t>
    <phoneticPr fontId="2" type="noConversion"/>
  </si>
  <si>
    <t>Imote2 (104MHz)</t>
    <phoneticPr fontId="2" type="noConversion"/>
  </si>
  <si>
    <t>Imote2 (208MHz)</t>
    <phoneticPr fontId="2" type="noConversion"/>
  </si>
  <si>
    <t>Imote2 (416MHz)</t>
    <phoneticPr fontId="2" type="noConversion"/>
  </si>
  <si>
    <t>Diff, Baseline / Contiki</t>
    <phoneticPr fontId="2" type="noConversion"/>
  </si>
  <si>
    <t>diff in ms</t>
    <phoneticPr fontId="2" type="noConversion"/>
  </si>
  <si>
    <t>diff in % of baseline</t>
    <phoneticPr fontId="2" type="noConversion"/>
  </si>
  <si>
    <t>init (ECDSA)</t>
    <phoneticPr fontId="2" type="noConversion"/>
  </si>
  <si>
    <t>sign (ECDSA)</t>
    <phoneticPr fontId="2" type="noConversion"/>
  </si>
  <si>
    <t>verify (ECDSA)</t>
    <phoneticPr fontId="2" type="noConversion"/>
  </si>
  <si>
    <t>ECDH</t>
  </si>
  <si>
    <t>ECDH</t>
    <phoneticPr fontId="2" type="noConversion"/>
  </si>
  <si>
    <t>ECDH init</t>
    <phoneticPr fontId="2" type="noConversion"/>
  </si>
  <si>
    <t>ECDH key agree 1</t>
    <phoneticPr fontId="2" type="noConversion"/>
  </si>
  <si>
    <t>ECDH key agree 2</t>
    <phoneticPr fontId="2" type="noConversion"/>
  </si>
  <si>
    <t>---------------------------------------</t>
    <phoneticPr fontId="2" type="noConversion"/>
  </si>
  <si>
    <t>Bbuf</t>
    <phoneticPr fontId="2" type="noConversion"/>
  </si>
  <si>
    <t>Zlist</t>
    <phoneticPr fontId="2" type="noConversion"/>
  </si>
  <si>
    <t>baseArray</t>
    <phoneticPr fontId="2" type="noConversion"/>
  </si>
  <si>
    <t>mask</t>
    <phoneticPr fontId="2" type="noConversion"/>
  </si>
  <si>
    <t>pBarrett</t>
    <phoneticPr fontId="2" type="noConversion"/>
  </si>
  <si>
    <t>pBaseArray</t>
    <phoneticPr fontId="2" type="noConversion"/>
  </si>
  <si>
    <t>param</t>
    <phoneticPr fontId="2" type="noConversion"/>
  </si>
  <si>
    <t>Bbuf</t>
    <phoneticPr fontId="2" type="noConversion"/>
  </si>
  <si>
    <t xml:space="preserve">pBarrett </t>
    <phoneticPr fontId="2" type="noConversion"/>
  </si>
  <si>
    <t>NNMult</t>
  </si>
  <si>
    <t>NNOne</t>
  </si>
  <si>
    <t>NNRShift</t>
  </si>
  <si>
    <t>NNSub</t>
  </si>
  <si>
    <t>NNTestBit</t>
  </si>
  <si>
    <t>NNZero</t>
  </si>
  <si>
    <t>NN_Add</t>
  </si>
  <si>
    <t>NN_AddDigitMult</t>
  </si>
  <si>
    <t>NN_Assign</t>
  </si>
  <si>
    <t>NN_Assign2Exp</t>
  </si>
  <si>
    <t>NN_AssignZero</t>
  </si>
  <si>
    <t>NN_Bits</t>
  </si>
  <si>
    <t>NN_Cmp</t>
  </si>
  <si>
    <t>NN_Decode</t>
  </si>
  <si>
    <t>NN_DigitBits</t>
  </si>
  <si>
    <t>NN_DigitDiv</t>
  </si>
  <si>
    <t>NN_DigitMult</t>
  </si>
  <si>
    <t>NN_Digits</t>
  </si>
  <si>
    <t>NN_Div</t>
  </si>
  <si>
    <t>NN_Encode</t>
  </si>
  <si>
    <t>NN_Gcd</t>
  </si>
  <si>
    <t>NN_LShift</t>
  </si>
  <si>
    <t>NN_Lucas</t>
  </si>
  <si>
    <t>NN_Mod</t>
  </si>
  <si>
    <t>NN_ModDivOpt</t>
  </si>
  <si>
    <t>NN_ModExp</t>
  </si>
  <si>
    <t>NN_ModInv</t>
  </si>
  <si>
    <t>NN_ModMult</t>
  </si>
  <si>
    <t>NN_Mult</t>
  </si>
  <si>
    <t>NN_RShift</t>
  </si>
  <si>
    <t>NN_Sqr</t>
  </si>
  <si>
    <t>NN_Sub</t>
  </si>
  <si>
    <t>NN_SubDigitMult</t>
  </si>
  <si>
    <t>NN_Zero</t>
  </si>
  <si>
    <t>SHA1PadMessage</t>
  </si>
  <si>
    <t>SHA1ProcessMessageBlock</t>
  </si>
  <si>
    <t>SHA1_Digest</t>
  </si>
  <si>
    <t>SHA1_Reset</t>
  </si>
  <si>
    <t>SHA1_Update</t>
  </si>
  <si>
    <t>Z_is_one</t>
  </si>
  <si>
    <t>b_testbit</t>
  </si>
  <si>
    <t>c_add</t>
  </si>
  <si>
    <t>c_add_mix</t>
  </si>
  <si>
    <t>c_add_projective</t>
  </si>
  <si>
    <t>c_dbl_projective</t>
  </si>
  <si>
    <t>c_m_dbl_projective</t>
  </si>
  <si>
    <t>get_param</t>
  </si>
  <si>
    <t>omega_mul</t>
  </si>
  <si>
    <t>p_clear</t>
  </si>
  <si>
    <t>p_copy</t>
  </si>
  <si>
    <t>p_equal</t>
  </si>
  <si>
    <t>p_iszero</t>
  </si>
  <si>
    <t>win_mul</t>
  </si>
  <si>
    <t>---</t>
  </si>
  <si>
    <t>ECDSA</t>
  </si>
  <si>
    <t>ECDSA_init</t>
  </si>
  <si>
    <t>ECDSA_sign</t>
  </si>
  <si>
    <t>ECDSA_verify</t>
  </si>
  <si>
    <t>gen_random</t>
  </si>
  <si>
    <t>shamir</t>
  </si>
  <si>
    <t>shamir_init</t>
  </si>
  <si>
    <t>ECDH_init</t>
  </si>
  <si>
    <t>ECDH_key_agree</t>
  </si>
  <si>
    <t>ECIES</t>
  </si>
  <si>
    <t>ECIES_decrypt</t>
  </si>
  <si>
    <t>ECIES_encrypt</t>
  </si>
  <si>
    <t>ECIES_init</t>
  </si>
  <si>
    <t>KDF</t>
  </si>
  <si>
    <t>hmac_sha1</t>
  </si>
  <si>
    <t>Bbuf</t>
  </si>
  <si>
    <t>mask</t>
  </si>
  <si>
    <t>pBarrett</t>
  </si>
  <si>
    <t>pBaseArray</t>
  </si>
  <si>
    <t>pqBaseArray</t>
  </si>
  <si>
    <t>s_mask</t>
  </si>
  <si>
    <t>Component Name</t>
    <phoneticPr fontId="2" type="noConversion"/>
  </si>
  <si>
    <t>code</t>
    <phoneticPr fontId="2" type="noConversion"/>
  </si>
  <si>
    <t>bss</t>
    <phoneticPr fontId="2" type="noConversion"/>
  </si>
  <si>
    <t>Additional bss</t>
    <phoneticPr fontId="2" type="noConversion"/>
  </si>
  <si>
    <t>sizes</t>
    <phoneticPr fontId="2" type="noConversion"/>
  </si>
  <si>
    <t>Summe ECDSA</t>
    <phoneticPr fontId="2" type="noConversion"/>
  </si>
  <si>
    <t>Summe ECDH</t>
    <phoneticPr fontId="2" type="noConversion"/>
  </si>
  <si>
    <t>Summe ECIES</t>
    <phoneticPr fontId="2" type="noConversion"/>
  </si>
  <si>
    <t>ROM / RAM sizes, all Optimizations</t>
    <phoneticPr fontId="2" type="noConversion"/>
  </si>
  <si>
    <t>Tmote</t>
    <phoneticPr fontId="2" type="noConversion"/>
  </si>
  <si>
    <t>ECDSA</t>
    <phoneticPr fontId="2" type="noConversion"/>
  </si>
  <si>
    <t>ECIES</t>
    <phoneticPr fontId="2" type="noConversion"/>
  </si>
  <si>
    <t>ROM</t>
    <phoneticPr fontId="2" type="noConversion"/>
  </si>
  <si>
    <t>RAM</t>
    <phoneticPr fontId="2" type="noConversion"/>
  </si>
  <si>
    <t>4MHz, in ms</t>
    <phoneticPr fontId="2" type="noConversion"/>
  </si>
  <si>
    <t>4MHz, in ms</t>
    <phoneticPr fontId="2" type="noConversion"/>
  </si>
  <si>
    <t>8MHz, in ms</t>
    <phoneticPr fontId="2" type="noConversion"/>
  </si>
  <si>
    <t>ECC, keine Optimierungen</t>
    <phoneticPr fontId="2" type="noConversion"/>
  </si>
  <si>
    <t>ECC, alle Optimierungen</t>
    <phoneticPr fontId="2" type="noConversion"/>
  </si>
  <si>
    <t>ECIES, keine optimierungen, 160bit (TEST)</t>
    <phoneticPr fontId="2" type="noConversion"/>
  </si>
  <si>
    <t>ECIES, alle optimierungen, 160bit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</si>
</sst>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i/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0" fontId="1" fillId="0" borderId="0" xfId="0" applyFont="1"/>
    <xf numFmtId="0" fontId="3" fillId="0" borderId="2" xfId="0" applyFon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title>
      <c:tx>
        <c:rich>
          <a:bodyPr/>
          <a:lstStyle/>
          <a:p>
            <a:pPr>
              <a:defRPr/>
            </a:pPr>
            <a:r>
              <a:rPr lang="de-DE"/>
              <a:t>TinyECC on Contiki, w/ all Optimizations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Grafiken!$A$7</c:f>
              <c:strCache>
                <c:ptCount val="1"/>
                <c:pt idx="0">
                  <c:v>Tmote (4MHz)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de-DE"/>
              </a:p>
            </c:txPr>
            <c:showVal val="1"/>
          </c:dLbls>
          <c:cat>
            <c:strRef>
              <c:f>Grafiken!$B$5:$I$5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Grafiken!$B$7:$I$7</c:f>
              <c:numCache>
                <c:formatCode>General</c:formatCode>
                <c:ptCount val="8"/>
                <c:pt idx="0">
                  <c:v>5047.9</c:v>
                </c:pt>
                <c:pt idx="1">
                  <c:v>3096.3</c:v>
                </c:pt>
                <c:pt idx="2">
                  <c:v>3937.0</c:v>
                </c:pt>
                <c:pt idx="3">
                  <c:v>2614.6</c:v>
                </c:pt>
                <c:pt idx="4">
                  <c:v>6351.8</c:v>
                </c:pt>
                <c:pt idx="5">
                  <c:v>4197.3</c:v>
                </c:pt>
                <c:pt idx="6">
                  <c:v>2613.0</c:v>
                </c:pt>
                <c:pt idx="7">
                  <c:v>3425.75</c:v>
                </c:pt>
              </c:numCache>
            </c:numRef>
          </c:val>
        </c:ser>
        <c:ser>
          <c:idx val="1"/>
          <c:order val="1"/>
          <c:tx>
            <c:strRef>
              <c:f>Grafiken!$A$8</c:f>
              <c:strCache>
                <c:ptCount val="1"/>
                <c:pt idx="0">
                  <c:v>Tmote (8MHz)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de-DE"/>
              </a:p>
            </c:txPr>
            <c:showVal val="1"/>
          </c:dLbls>
          <c:cat>
            <c:strRef>
              <c:f>Grafiken!$B$5:$I$5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Grafiken!$B$8:$I$8</c:f>
              <c:numCache>
                <c:formatCode>General</c:formatCode>
                <c:ptCount val="8"/>
                <c:pt idx="0">
                  <c:v>2404.3</c:v>
                </c:pt>
                <c:pt idx="1">
                  <c:v>1475.3</c:v>
                </c:pt>
                <c:pt idx="2">
                  <c:v>1876.9</c:v>
                </c:pt>
                <c:pt idx="3">
                  <c:v>1245.2</c:v>
                </c:pt>
                <c:pt idx="4">
                  <c:v>3024.6</c:v>
                </c:pt>
                <c:pt idx="5">
                  <c:v>1997.9</c:v>
                </c:pt>
                <c:pt idx="6">
                  <c:v>1242.8</c:v>
                </c:pt>
                <c:pt idx="7">
                  <c:v>1633.5</c:v>
                </c:pt>
              </c:numCache>
            </c:numRef>
          </c:val>
        </c:ser>
        <c:dLbls>
          <c:showVal val="1"/>
        </c:dLbls>
        <c:axId val="553781608"/>
        <c:axId val="553784664"/>
      </c:barChart>
      <c:catAx>
        <c:axId val="553781608"/>
        <c:scaling>
          <c:orientation val="minMax"/>
        </c:scaling>
        <c:axPos val="b"/>
        <c:majorGridlines/>
        <c:tickLblPos val="nextTo"/>
        <c:crossAx val="553784664"/>
        <c:crosses val="autoZero"/>
        <c:auto val="1"/>
        <c:lblAlgn val="ctr"/>
        <c:lblOffset val="100"/>
      </c:catAx>
      <c:valAx>
        <c:axId val="553784664"/>
        <c:scaling>
          <c:logBase val="10.0"/>
          <c:orientation val="minMax"/>
          <c:max val="100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537816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Grafiken!$A$19</c:f>
              <c:strCache>
                <c:ptCount val="1"/>
                <c:pt idx="0">
                  <c:v>MicaZ (8MHz)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Grafiken!$B$19:$I$19</c:f>
              <c:numCache>
                <c:formatCode>General</c:formatCode>
                <c:ptCount val="8"/>
                <c:pt idx="0">
                  <c:v>3493.36</c:v>
                </c:pt>
                <c:pt idx="1">
                  <c:v>2001.62</c:v>
                </c:pt>
                <c:pt idx="2">
                  <c:v>2436.46</c:v>
                </c:pt>
                <c:pt idx="3">
                  <c:v>1838.74</c:v>
                </c:pt>
                <c:pt idx="4">
                  <c:v>3907.46</c:v>
                </c:pt>
                <c:pt idx="5">
                  <c:v>2632.66</c:v>
                </c:pt>
                <c:pt idx="6">
                  <c:v>1838.74</c:v>
                </c:pt>
                <c:pt idx="7">
                  <c:v>2117.43</c:v>
                </c:pt>
              </c:numCache>
            </c:numRef>
          </c:val>
        </c:ser>
        <c:ser>
          <c:idx val="1"/>
          <c:order val="1"/>
          <c:tx>
            <c:strRef>
              <c:f>Grafiken!$A$20</c:f>
              <c:strCache>
                <c:ptCount val="1"/>
                <c:pt idx="0">
                  <c:v>TelosB (4MHz)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Grafiken!$B$20:$I$20</c:f>
              <c:numCache>
                <c:formatCode>General</c:formatCode>
                <c:ptCount val="8"/>
                <c:pt idx="0">
                  <c:v>5102.26</c:v>
                </c:pt>
                <c:pt idx="1">
                  <c:v>3168.69</c:v>
                </c:pt>
                <c:pt idx="2">
                  <c:v>4039.84</c:v>
                </c:pt>
                <c:pt idx="3">
                  <c:v>2635.96</c:v>
                </c:pt>
                <c:pt idx="4">
                  <c:v>6536.01</c:v>
                </c:pt>
                <c:pt idx="5">
                  <c:v>4251.98</c:v>
                </c:pt>
                <c:pt idx="6">
                  <c:v>2637.52</c:v>
                </c:pt>
                <c:pt idx="7">
                  <c:v>3510.96</c:v>
                </c:pt>
              </c:numCache>
            </c:numRef>
          </c:val>
        </c:ser>
        <c:ser>
          <c:idx val="2"/>
          <c:order val="2"/>
          <c:tx>
            <c:strRef>
              <c:f>Grafiken!$A$21</c:f>
              <c:strCache>
                <c:ptCount val="1"/>
                <c:pt idx="0">
                  <c:v>Tmote (8MHz)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Grafiken!$B$21:$I$21</c:f>
              <c:numCache>
                <c:formatCode>General</c:formatCode>
                <c:ptCount val="8"/>
                <c:pt idx="0">
                  <c:v>2545.18</c:v>
                </c:pt>
                <c:pt idx="1">
                  <c:v>1580.63</c:v>
                </c:pt>
                <c:pt idx="2">
                  <c:v>2016.02</c:v>
                </c:pt>
                <c:pt idx="3">
                  <c:v>1319.32</c:v>
                </c:pt>
                <c:pt idx="4">
                  <c:v>3271.01</c:v>
                </c:pt>
                <c:pt idx="5">
                  <c:v>2127.77</c:v>
                </c:pt>
                <c:pt idx="6">
                  <c:v>1319.54</c:v>
                </c:pt>
                <c:pt idx="7">
                  <c:v>1755.96</c:v>
                </c:pt>
              </c:numCache>
            </c:numRef>
          </c:val>
        </c:ser>
        <c:ser>
          <c:idx val="3"/>
          <c:order val="3"/>
          <c:tx>
            <c:strRef>
              <c:f>Grafiken!$A$22</c:f>
              <c:strCache>
                <c:ptCount val="1"/>
                <c:pt idx="0">
                  <c:v>Imote2 (13MHz)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Grafiken!$B$22:$I$22</c:f>
              <c:numCache>
                <c:formatCode>General</c:formatCode>
                <c:ptCount val="8"/>
                <c:pt idx="0">
                  <c:v>341.25</c:v>
                </c:pt>
                <c:pt idx="1">
                  <c:v>363.98</c:v>
                </c:pt>
                <c:pt idx="2">
                  <c:v>446.85</c:v>
                </c:pt>
                <c:pt idx="3">
                  <c:v>178.34</c:v>
                </c:pt>
                <c:pt idx="4">
                  <c:v>736.97</c:v>
                </c:pt>
                <c:pt idx="5">
                  <c:v>466.1</c:v>
                </c:pt>
                <c:pt idx="6">
                  <c:v>179.16</c:v>
                </c:pt>
                <c:pt idx="7">
                  <c:v>392.12</c:v>
                </c:pt>
              </c:numCache>
            </c:numRef>
          </c:val>
        </c:ser>
        <c:ser>
          <c:idx val="4"/>
          <c:order val="4"/>
          <c:tx>
            <c:strRef>
              <c:f>Grafiken!$A$23</c:f>
              <c:strCache>
                <c:ptCount val="1"/>
                <c:pt idx="0">
                  <c:v>Imote2 (104MHz)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Grafiken!$B$23:$I$23</c:f>
              <c:numCache>
                <c:formatCode>General</c:formatCode>
                <c:ptCount val="8"/>
                <c:pt idx="0">
                  <c:v>42.68</c:v>
                </c:pt>
                <c:pt idx="1">
                  <c:v>45.63</c:v>
                </c:pt>
                <c:pt idx="2">
                  <c:v>56.02</c:v>
                </c:pt>
                <c:pt idx="3">
                  <c:v>22.29</c:v>
                </c:pt>
                <c:pt idx="4">
                  <c:v>92.06</c:v>
                </c:pt>
                <c:pt idx="5">
                  <c:v>58.15</c:v>
                </c:pt>
                <c:pt idx="6">
                  <c:v>22.39</c:v>
                </c:pt>
                <c:pt idx="7">
                  <c:v>49.01</c:v>
                </c:pt>
              </c:numCache>
            </c:numRef>
          </c:val>
        </c:ser>
        <c:ser>
          <c:idx val="5"/>
          <c:order val="5"/>
          <c:tx>
            <c:strRef>
              <c:f>Grafiken!$A$24</c:f>
              <c:strCache>
                <c:ptCount val="1"/>
                <c:pt idx="0">
                  <c:v>Imote2 (208MHz)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Grafiken!$B$24:$I$24</c:f>
              <c:numCache>
                <c:formatCode>General</c:formatCode>
                <c:ptCount val="8"/>
                <c:pt idx="0">
                  <c:v>21.34</c:v>
                </c:pt>
                <c:pt idx="1">
                  <c:v>22.82</c:v>
                </c:pt>
                <c:pt idx="2">
                  <c:v>28.01</c:v>
                </c:pt>
                <c:pt idx="3">
                  <c:v>11.15</c:v>
                </c:pt>
                <c:pt idx="4">
                  <c:v>46.06</c:v>
                </c:pt>
                <c:pt idx="5">
                  <c:v>29.13</c:v>
                </c:pt>
                <c:pt idx="6">
                  <c:v>11.2</c:v>
                </c:pt>
                <c:pt idx="7">
                  <c:v>25.51</c:v>
                </c:pt>
              </c:numCache>
            </c:numRef>
          </c:val>
        </c:ser>
        <c:ser>
          <c:idx val="6"/>
          <c:order val="6"/>
          <c:tx>
            <c:strRef>
              <c:f>Grafiken!$A$25</c:f>
              <c:strCache>
                <c:ptCount val="1"/>
                <c:pt idx="0">
                  <c:v>Imote2 (416MHz)</c:v>
                </c:pt>
              </c:strCache>
            </c:strRef>
          </c:tx>
          <c:cat>
            <c:strRef>
              <c:f>Grafiken!$B$18:$I$18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Grafiken!$B$25:$I$25</c:f>
              <c:numCache>
                <c:formatCode>General</c:formatCode>
                <c:ptCount val="8"/>
                <c:pt idx="0">
                  <c:v>10.74</c:v>
                </c:pt>
                <c:pt idx="1">
                  <c:v>11.8</c:v>
                </c:pt>
                <c:pt idx="2">
                  <c:v>14.49</c:v>
                </c:pt>
                <c:pt idx="3">
                  <c:v>5.64</c:v>
                </c:pt>
                <c:pt idx="4">
                  <c:v>24.26</c:v>
                </c:pt>
                <c:pt idx="5">
                  <c:v>15.1</c:v>
                </c:pt>
                <c:pt idx="6">
                  <c:v>5.65</c:v>
                </c:pt>
                <c:pt idx="7">
                  <c:v>12.89</c:v>
                </c:pt>
              </c:numCache>
            </c:numRef>
          </c:val>
        </c:ser>
        <c:axId val="553446520"/>
        <c:axId val="553449480"/>
      </c:barChart>
      <c:catAx>
        <c:axId val="553446520"/>
        <c:scaling>
          <c:orientation val="minMax"/>
        </c:scaling>
        <c:axPos val="b"/>
        <c:majorGridlines/>
        <c:tickLblPos val="nextTo"/>
        <c:crossAx val="553449480"/>
        <c:crosses val="autoZero"/>
        <c:auto val="1"/>
        <c:lblAlgn val="ctr"/>
        <c:lblOffset val="100"/>
      </c:catAx>
      <c:valAx>
        <c:axId val="553449480"/>
        <c:scaling>
          <c:logBase val="10.0"/>
          <c:orientation val="minMax"/>
          <c:max val="100000.0"/>
        </c:scaling>
        <c:axPos val="l"/>
        <c:majorGridlines/>
        <c:minorGridlines/>
        <c:numFmt formatCode="General" sourceLinked="1"/>
        <c:minorTickMark val="in"/>
        <c:tickLblPos val="nextTo"/>
        <c:crossAx val="5534465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title>
      <c:tx>
        <c:rich>
          <a:bodyPr/>
          <a:lstStyle/>
          <a:p>
            <a:pPr>
              <a:defRPr/>
            </a:pPr>
            <a:r>
              <a:rPr lang="de-DE"/>
              <a:t>ECC Performance gain, w/ Optimizations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Grafiken!$A$35</c:f>
              <c:strCache>
                <c:ptCount val="1"/>
                <c:pt idx="0">
                  <c:v>Tmote (4MHz)</c:v>
                </c:pt>
              </c:strCache>
            </c:strRef>
          </c:tx>
          <c:cat>
            <c:strRef>
              <c:f>Grafiken!$B$34:$I$34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Grafiken!$B$35:$I$35</c:f>
              <c:numCache>
                <c:formatCode>0.00%</c:formatCode>
                <c:ptCount val="8"/>
                <c:pt idx="0">
                  <c:v>0.0106541022997653</c:v>
                </c:pt>
                <c:pt idx="1">
                  <c:v>0.0228454029898791</c:v>
                </c:pt>
                <c:pt idx="2">
                  <c:v>0.0254564537209395</c:v>
                </c:pt>
                <c:pt idx="3">
                  <c:v>0.00810330961016105</c:v>
                </c:pt>
                <c:pt idx="4">
                  <c:v>0.0281838614078008</c:v>
                </c:pt>
                <c:pt idx="5">
                  <c:v>0.0128598911565904</c:v>
                </c:pt>
                <c:pt idx="6">
                  <c:v>0.00929661196881918</c:v>
                </c:pt>
                <c:pt idx="7">
                  <c:v>0.0242697154054732</c:v>
                </c:pt>
              </c:numCache>
            </c:numRef>
          </c:val>
        </c:ser>
        <c:ser>
          <c:idx val="1"/>
          <c:order val="1"/>
          <c:tx>
            <c:strRef>
              <c:f>Grafiken!$A$36</c:f>
              <c:strCache>
                <c:ptCount val="1"/>
                <c:pt idx="0">
                  <c:v>Tmote (8MHz)</c:v>
                </c:pt>
              </c:strCache>
            </c:strRef>
          </c:tx>
          <c:cat>
            <c:strRef>
              <c:f>Grafiken!$B$34:$I$34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Grafiken!$B$36:$I$36</c:f>
              <c:numCache>
                <c:formatCode>0.00%</c:formatCode>
                <c:ptCount val="8"/>
                <c:pt idx="0">
                  <c:v>0.0553516843602416</c:v>
                </c:pt>
                <c:pt idx="1">
                  <c:v>0.0666379861194588</c:v>
                </c:pt>
                <c:pt idx="2">
                  <c:v>0.0690072519121833</c:v>
                </c:pt>
                <c:pt idx="3">
                  <c:v>0.0561804565988539</c:v>
                </c:pt>
                <c:pt idx="4">
                  <c:v>0.0753314725421201</c:v>
                </c:pt>
                <c:pt idx="5">
                  <c:v>0.0610357322454964</c:v>
                </c:pt>
                <c:pt idx="6">
                  <c:v>0.0581566303408764</c:v>
                </c:pt>
                <c:pt idx="7">
                  <c:v>0.069739629604319</c:v>
                </c:pt>
              </c:numCache>
            </c:numRef>
          </c:val>
        </c:ser>
        <c:axId val="553475752"/>
        <c:axId val="553495496"/>
      </c:barChart>
      <c:catAx>
        <c:axId val="553475752"/>
        <c:scaling>
          <c:orientation val="minMax"/>
        </c:scaling>
        <c:axPos val="b"/>
        <c:tickLblPos val="nextTo"/>
        <c:crossAx val="553495496"/>
        <c:crosses val="autoZero"/>
        <c:auto val="1"/>
        <c:lblAlgn val="ctr"/>
        <c:lblOffset val="100"/>
      </c:catAx>
      <c:valAx>
        <c:axId val="553495496"/>
        <c:scaling>
          <c:orientation val="minMax"/>
          <c:max val="0.0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Perf. gain (%)</a:t>
                </a:r>
              </a:p>
            </c:rich>
          </c:tx>
          <c:layout/>
        </c:title>
        <c:numFmt formatCode="0.00%" sourceLinked="1"/>
        <c:minorTickMark val="in"/>
        <c:tickLblPos val="nextTo"/>
        <c:crossAx val="553475752"/>
        <c:crosses val="autoZero"/>
        <c:crossBetween val="between"/>
        <c:majorUnit val="0.02"/>
        <c:minorUnit val="0.01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title>
      <c:tx>
        <c:rich>
          <a:bodyPr/>
          <a:lstStyle/>
          <a:p>
            <a:pPr>
              <a:defRPr/>
            </a:pPr>
            <a:r>
              <a:rPr lang="de-DE"/>
              <a:t>TinyECC on Contiki, w/o all Optimizations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Grafiken!$A$64</c:f>
              <c:strCache>
                <c:ptCount val="1"/>
                <c:pt idx="0">
                  <c:v>Tmote (4MHz)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de-DE"/>
              </a:p>
            </c:txPr>
            <c:showVal val="1"/>
          </c:dLbls>
          <c:cat>
            <c:strRef>
              <c:f>Grafiken!$B$62:$I$62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Grafiken!$B$64:$I$64</c:f>
              <c:numCache>
                <c:formatCode>0.00</c:formatCode>
                <c:ptCount val="8"/>
                <c:pt idx="0">
                  <c:v>0.0</c:v>
                </c:pt>
                <c:pt idx="1">
                  <c:v>41858.9</c:v>
                </c:pt>
                <c:pt idx="2">
                  <c:v>83211.66666666667</c:v>
                </c:pt>
                <c:pt idx="3">
                  <c:v>0.0</c:v>
                </c:pt>
                <c:pt idx="4">
                  <c:v>83177.6</c:v>
                </c:pt>
                <c:pt idx="5">
                  <c:v>42401.8</c:v>
                </c:pt>
                <c:pt idx="6">
                  <c:v>0.0</c:v>
                </c:pt>
                <c:pt idx="7">
                  <c:v>41928.05</c:v>
                </c:pt>
              </c:numCache>
            </c:numRef>
          </c:val>
        </c:ser>
        <c:ser>
          <c:idx val="1"/>
          <c:order val="1"/>
          <c:tx>
            <c:strRef>
              <c:f>Grafiken!$A$65</c:f>
              <c:strCache>
                <c:ptCount val="1"/>
                <c:pt idx="0">
                  <c:v>Tmote (8MHz)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de-DE"/>
              </a:p>
            </c:txPr>
            <c:showVal val="1"/>
          </c:dLbls>
          <c:cat>
            <c:strRef>
              <c:f>Grafiken!$B$62:$I$62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Grafiken!$B$65:$I$65</c:f>
              <c:numCache>
                <c:formatCode>0.00</c:formatCode>
                <c:ptCount val="8"/>
                <c:pt idx="0">
                  <c:v>0.0</c:v>
                </c:pt>
                <c:pt idx="1">
                  <c:v>19930.8</c:v>
                </c:pt>
                <c:pt idx="2">
                  <c:v>39646.4</c:v>
                </c:pt>
                <c:pt idx="3">
                  <c:v>0.0</c:v>
                </c:pt>
                <c:pt idx="4">
                  <c:v>39716.6</c:v>
                </c:pt>
                <c:pt idx="5">
                  <c:v>20255.7</c:v>
                </c:pt>
                <c:pt idx="6">
                  <c:v>0.0</c:v>
                </c:pt>
                <c:pt idx="7">
                  <c:v>20004.15</c:v>
                </c:pt>
              </c:numCache>
            </c:numRef>
          </c:val>
        </c:ser>
        <c:dLbls>
          <c:showVal val="1"/>
        </c:dLbls>
        <c:axId val="553558760"/>
        <c:axId val="553561816"/>
      </c:barChart>
      <c:catAx>
        <c:axId val="553558760"/>
        <c:scaling>
          <c:orientation val="minMax"/>
        </c:scaling>
        <c:axPos val="b"/>
        <c:majorGridlines/>
        <c:tickLblPos val="nextTo"/>
        <c:crossAx val="553561816"/>
        <c:crosses val="autoZero"/>
        <c:auto val="1"/>
        <c:lblAlgn val="ctr"/>
        <c:lblOffset val="100"/>
      </c:catAx>
      <c:valAx>
        <c:axId val="553561816"/>
        <c:scaling>
          <c:logBase val="10.0"/>
          <c:orientation val="minMax"/>
          <c:max val="1.0E6"/>
          <c:min val="1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  <c:layout/>
        </c:title>
        <c:numFmt formatCode="0.00" sourceLinked="1"/>
        <c:minorTickMark val="in"/>
        <c:tickLblPos val="nextTo"/>
        <c:crossAx val="5535587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Grafiken!$A$76</c:f>
              <c:strCache>
                <c:ptCount val="1"/>
                <c:pt idx="0">
                  <c:v>MicaZ (8MHz)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Grafiken!$B$76:$I$76</c:f>
              <c:numCache>
                <c:formatCode>General</c:formatCode>
                <c:ptCount val="8"/>
                <c:pt idx="0">
                  <c:v>0.08</c:v>
                </c:pt>
                <c:pt idx="1">
                  <c:v>30723.0</c:v>
                </c:pt>
                <c:pt idx="2">
                  <c:v>61800.34</c:v>
                </c:pt>
                <c:pt idx="3">
                  <c:v>0.08</c:v>
                </c:pt>
                <c:pt idx="4">
                  <c:v>61401.83</c:v>
                </c:pt>
                <c:pt idx="5">
                  <c:v>31872.28</c:v>
                </c:pt>
                <c:pt idx="6">
                  <c:v>0.08</c:v>
                </c:pt>
                <c:pt idx="7">
                  <c:v>31208.21</c:v>
                </c:pt>
              </c:numCache>
            </c:numRef>
          </c:val>
        </c:ser>
        <c:ser>
          <c:idx val="1"/>
          <c:order val="1"/>
          <c:tx>
            <c:strRef>
              <c:f>Grafiken!$A$77</c:f>
              <c:strCache>
                <c:ptCount val="1"/>
                <c:pt idx="0">
                  <c:v>TelosB (4MHz)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Grafiken!$B$77:$I$77</c:f>
              <c:numCache>
                <c:formatCode>General</c:formatCode>
                <c:ptCount val="8"/>
                <c:pt idx="0">
                  <c:v>0.1</c:v>
                </c:pt>
                <c:pt idx="1">
                  <c:v>42582.92</c:v>
                </c:pt>
                <c:pt idx="2">
                  <c:v>85727.86</c:v>
                </c:pt>
                <c:pt idx="3">
                  <c:v>0.1</c:v>
                </c:pt>
                <c:pt idx="4">
                  <c:v>84928.47</c:v>
                </c:pt>
                <c:pt idx="5">
                  <c:v>42735.57</c:v>
                </c:pt>
                <c:pt idx="6">
                  <c:v>0.09</c:v>
                </c:pt>
                <c:pt idx="7">
                  <c:v>42197.99</c:v>
                </c:pt>
              </c:numCache>
            </c:numRef>
          </c:val>
        </c:ser>
        <c:ser>
          <c:idx val="2"/>
          <c:order val="2"/>
          <c:tx>
            <c:strRef>
              <c:f>Grafiken!$A$78</c:f>
              <c:strCache>
                <c:ptCount val="1"/>
                <c:pt idx="0">
                  <c:v>Tmote (8MHz)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Grafiken!$B$78:$I$78</c:f>
              <c:numCache>
                <c:formatCode>General</c:formatCode>
                <c:ptCount val="8"/>
                <c:pt idx="0">
                  <c:v>0.05</c:v>
                </c:pt>
                <c:pt idx="1">
                  <c:v>21284.39</c:v>
                </c:pt>
                <c:pt idx="2">
                  <c:v>42886.27</c:v>
                </c:pt>
                <c:pt idx="3">
                  <c:v>0.05</c:v>
                </c:pt>
                <c:pt idx="4">
                  <c:v>42558.09</c:v>
                </c:pt>
                <c:pt idx="5">
                  <c:v>21415.06</c:v>
                </c:pt>
                <c:pt idx="6">
                  <c:v>0.04</c:v>
                </c:pt>
                <c:pt idx="7">
                  <c:v>21151.53</c:v>
                </c:pt>
              </c:numCache>
            </c:numRef>
          </c:val>
        </c:ser>
        <c:ser>
          <c:idx val="3"/>
          <c:order val="3"/>
          <c:tx>
            <c:strRef>
              <c:f>Grafiken!$A$79</c:f>
              <c:strCache>
                <c:ptCount val="1"/>
                <c:pt idx="0">
                  <c:v>Imote2 (13MHz)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Grafiken!$B$79:$I$79</c:f>
              <c:numCache>
                <c:formatCode>General</c:formatCode>
                <c:ptCount val="8"/>
                <c:pt idx="0">
                  <c:v>0.03</c:v>
                </c:pt>
                <c:pt idx="1">
                  <c:v>2785.11</c:v>
                </c:pt>
                <c:pt idx="2">
                  <c:v>5560.35</c:v>
                </c:pt>
                <c:pt idx="3">
                  <c:v>0.04</c:v>
                </c:pt>
                <c:pt idx="4">
                  <c:v>5514.29</c:v>
                </c:pt>
                <c:pt idx="5">
                  <c:v>2811.87</c:v>
                </c:pt>
                <c:pt idx="6">
                  <c:v>0.04</c:v>
                </c:pt>
                <c:pt idx="7">
                  <c:v>2718.31</c:v>
                </c:pt>
              </c:numCache>
            </c:numRef>
          </c:val>
        </c:ser>
        <c:ser>
          <c:idx val="4"/>
          <c:order val="4"/>
          <c:tx>
            <c:strRef>
              <c:f>Grafiken!$A$80</c:f>
              <c:strCache>
                <c:ptCount val="1"/>
                <c:pt idx="0">
                  <c:v>Imote2 (104MHz)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Grafiken!$B$80:$I$80</c:f>
              <c:numCache>
                <c:formatCode>General</c:formatCode>
                <c:ptCount val="8"/>
                <c:pt idx="0">
                  <c:v>0.01</c:v>
                </c:pt>
                <c:pt idx="1">
                  <c:v>348.11</c:v>
                </c:pt>
                <c:pt idx="2">
                  <c:v>694.99</c:v>
                </c:pt>
                <c:pt idx="3">
                  <c:v>0.01</c:v>
                </c:pt>
                <c:pt idx="4">
                  <c:v>689.23</c:v>
                </c:pt>
                <c:pt idx="5">
                  <c:v>351.45</c:v>
                </c:pt>
                <c:pt idx="6">
                  <c:v>0.01</c:v>
                </c:pt>
                <c:pt idx="7">
                  <c:v>339.77</c:v>
                </c:pt>
              </c:numCache>
            </c:numRef>
          </c:val>
        </c:ser>
        <c:ser>
          <c:idx val="5"/>
          <c:order val="5"/>
          <c:tx>
            <c:strRef>
              <c:f>Grafiken!$A$81</c:f>
              <c:strCache>
                <c:ptCount val="1"/>
                <c:pt idx="0">
                  <c:v>Imote2 (208MHz)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Grafiken!$B$81:$I$81</c:f>
              <c:numCache>
                <c:formatCode>General</c:formatCode>
                <c:ptCount val="8"/>
                <c:pt idx="0">
                  <c:v>0.0</c:v>
                </c:pt>
                <c:pt idx="1">
                  <c:v>74.06</c:v>
                </c:pt>
                <c:pt idx="2">
                  <c:v>347.49</c:v>
                </c:pt>
                <c:pt idx="3">
                  <c:v>0.0</c:v>
                </c:pt>
                <c:pt idx="4">
                  <c:v>344.63</c:v>
                </c:pt>
                <c:pt idx="5">
                  <c:v>175.73</c:v>
                </c:pt>
                <c:pt idx="6">
                  <c:v>0.0</c:v>
                </c:pt>
                <c:pt idx="7">
                  <c:v>169.89</c:v>
                </c:pt>
              </c:numCache>
            </c:numRef>
          </c:val>
        </c:ser>
        <c:ser>
          <c:idx val="6"/>
          <c:order val="6"/>
          <c:tx>
            <c:strRef>
              <c:f>Grafiken!$A$82</c:f>
              <c:strCache>
                <c:ptCount val="1"/>
                <c:pt idx="0">
                  <c:v>Imote2 (416MHz)</c:v>
                </c:pt>
              </c:strCache>
            </c:strRef>
          </c:tx>
          <c:cat>
            <c:strRef>
              <c:f>Grafiken!$B$75:$I$75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Grafiken!$B$82:$I$82</c:f>
              <c:numCache>
                <c:formatCode>General</c:formatCode>
                <c:ptCount val="8"/>
                <c:pt idx="0">
                  <c:v>0.0</c:v>
                </c:pt>
                <c:pt idx="1">
                  <c:v>87.12</c:v>
                </c:pt>
                <c:pt idx="2">
                  <c:v>174.0</c:v>
                </c:pt>
                <c:pt idx="3">
                  <c:v>0.0</c:v>
                </c:pt>
                <c:pt idx="4">
                  <c:v>172.42</c:v>
                </c:pt>
                <c:pt idx="5">
                  <c:v>88.02</c:v>
                </c:pt>
                <c:pt idx="6">
                  <c:v>0.0</c:v>
                </c:pt>
                <c:pt idx="7">
                  <c:v>85.05</c:v>
                </c:pt>
              </c:numCache>
            </c:numRef>
          </c:val>
        </c:ser>
        <c:axId val="553601864"/>
        <c:axId val="553604824"/>
      </c:barChart>
      <c:catAx>
        <c:axId val="553601864"/>
        <c:scaling>
          <c:orientation val="minMax"/>
        </c:scaling>
        <c:axPos val="b"/>
        <c:majorGridlines/>
        <c:tickLblPos val="nextTo"/>
        <c:crossAx val="553604824"/>
        <c:crossesAt val="0.001"/>
        <c:auto val="1"/>
        <c:lblAlgn val="ctr"/>
        <c:lblOffset val="100"/>
      </c:catAx>
      <c:valAx>
        <c:axId val="553604824"/>
        <c:scaling>
          <c:logBase val="10.0"/>
          <c:orientation val="minMax"/>
          <c:min val="0.001"/>
        </c:scaling>
        <c:axPos val="l"/>
        <c:majorGridlines/>
        <c:minorGridlines/>
        <c:numFmt formatCode="General" sourceLinked="1"/>
        <c:tickLblPos val="nextTo"/>
        <c:crossAx val="5536018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title>
      <c:tx>
        <c:rich>
          <a:bodyPr/>
          <a:lstStyle/>
          <a:p>
            <a:pPr>
              <a:defRPr/>
            </a:pPr>
            <a:r>
              <a:rPr lang="de-DE"/>
              <a:t>ECC Performance gain, w/o Optimizations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Grafiken!$A$92</c:f>
              <c:strCache>
                <c:ptCount val="1"/>
                <c:pt idx="0">
                  <c:v>Tmote (4MHz)</c:v>
                </c:pt>
              </c:strCache>
            </c:strRef>
          </c:tx>
          <c:cat>
            <c:strRef>
              <c:f>Grafiken!$B$91:$I$91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Grafiken!$B$92:$I$92</c:f>
              <c:numCache>
                <c:formatCode>0.00%</c:formatCode>
                <c:ptCount val="8"/>
                <c:pt idx="1">
                  <c:v>0.0170025916494218</c:v>
                </c:pt>
                <c:pt idx="2">
                  <c:v>0.0293509406782501</c:v>
                </c:pt>
                <c:pt idx="4">
                  <c:v>0.0206158194066135</c:v>
                </c:pt>
                <c:pt idx="5">
                  <c:v>0.00781012163871914</c:v>
                </c:pt>
                <c:pt idx="7">
                  <c:v>0.00639698715507528</c:v>
                </c:pt>
              </c:numCache>
            </c:numRef>
          </c:val>
        </c:ser>
        <c:ser>
          <c:idx val="1"/>
          <c:order val="1"/>
          <c:tx>
            <c:strRef>
              <c:f>Grafiken!$A$93</c:f>
              <c:strCache>
                <c:ptCount val="1"/>
                <c:pt idx="0">
                  <c:v>Tmote (8MHz)</c:v>
                </c:pt>
              </c:strCache>
            </c:strRef>
          </c:tx>
          <c:cat>
            <c:strRef>
              <c:f>Grafiken!$B$91:$I$91</c:f>
              <c:strCache>
                <c:ptCount val="8"/>
                <c:pt idx="0">
                  <c:v>init (ECDSA)</c:v>
                </c:pt>
                <c:pt idx="1">
                  <c:v>sign (ECDSA)</c:v>
                </c:pt>
                <c:pt idx="2">
                  <c:v>verify (ECDSA)</c:v>
                </c:pt>
                <c:pt idx="3">
                  <c:v>init (ECIES)</c:v>
                </c:pt>
                <c:pt idx="4">
                  <c:v>encrypt (ECIES)</c:v>
                </c:pt>
                <c:pt idx="5">
                  <c:v>decrypt (ECIES)</c:v>
                </c:pt>
                <c:pt idx="6">
                  <c:v>init (ECDH)</c:v>
                </c:pt>
                <c:pt idx="7">
                  <c:v>key establish (ECDH)</c:v>
                </c:pt>
              </c:strCache>
            </c:strRef>
          </c:cat>
          <c:val>
            <c:numRef>
              <c:f>Grafiken!$B$93:$I$93</c:f>
              <c:numCache>
                <c:formatCode>0.00%</c:formatCode>
                <c:ptCount val="8"/>
                <c:pt idx="1">
                  <c:v>0.063595433084998</c:v>
                </c:pt>
                <c:pt idx="2">
                  <c:v>0.0755456233428553</c:v>
                </c:pt>
                <c:pt idx="4">
                  <c:v>0.066767329078913</c:v>
                </c:pt>
                <c:pt idx="5">
                  <c:v>0.0541376022294591</c:v>
                </c:pt>
                <c:pt idx="7">
                  <c:v>0.0542457212315136</c:v>
                </c:pt>
              </c:numCache>
            </c:numRef>
          </c:val>
        </c:ser>
        <c:axId val="553619576"/>
        <c:axId val="554704152"/>
      </c:barChart>
      <c:catAx>
        <c:axId val="553619576"/>
        <c:scaling>
          <c:orientation val="minMax"/>
        </c:scaling>
        <c:axPos val="b"/>
        <c:tickLblPos val="nextTo"/>
        <c:crossAx val="554704152"/>
        <c:crosses val="autoZero"/>
        <c:auto val="1"/>
        <c:lblAlgn val="ctr"/>
        <c:lblOffset val="100"/>
      </c:catAx>
      <c:valAx>
        <c:axId val="554704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Perf. gain (%)</a:t>
                </a:r>
              </a:p>
            </c:rich>
          </c:tx>
          <c:layout/>
        </c:title>
        <c:numFmt formatCode="0.00%" sourceLinked="1"/>
        <c:minorTickMark val="in"/>
        <c:tickLblPos val="nextTo"/>
        <c:crossAx val="553619576"/>
        <c:crosses val="autoZero"/>
        <c:crossBetween val="between"/>
        <c:majorUnit val="0.02"/>
        <c:minorUnit val="0.01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title>
      <c:tx>
        <c:rich>
          <a:bodyPr/>
          <a:lstStyle/>
          <a:p>
            <a:pPr>
              <a:defRPr/>
            </a:pPr>
            <a:r>
              <a:rPr lang="de-DE"/>
              <a:t>ROM size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'RAM + ROM'!$G$11</c:f>
              <c:strCache>
                <c:ptCount val="1"/>
                <c:pt idx="0">
                  <c:v>Tmote</c:v>
                </c:pt>
              </c:strCache>
            </c:strRef>
          </c:tx>
          <c:dLbls>
            <c:showVal val="1"/>
          </c:dLbls>
          <c:cat>
            <c:strRef>
              <c:f>'RAM + ROM'!$H$10:$J$10</c:f>
              <c:strCache>
                <c:ptCount val="3"/>
                <c:pt idx="0">
                  <c:v>ECDSA</c:v>
                </c:pt>
                <c:pt idx="1">
                  <c:v>ECIES</c:v>
                </c:pt>
                <c:pt idx="2">
                  <c:v>ECDH</c:v>
                </c:pt>
              </c:strCache>
            </c:strRef>
          </c:cat>
          <c:val>
            <c:numRef>
              <c:f>'RAM + ROM'!$H$11:$J$11</c:f>
              <c:numCache>
                <c:formatCode>General</c:formatCode>
                <c:ptCount val="3"/>
                <c:pt idx="0">
                  <c:v>19330.0</c:v>
                </c:pt>
                <c:pt idx="1">
                  <c:v>18312.0</c:v>
                </c:pt>
                <c:pt idx="2">
                  <c:v>17550.0</c:v>
                </c:pt>
              </c:numCache>
            </c:numRef>
          </c:val>
        </c:ser>
        <c:dLbls>
          <c:showVal val="1"/>
        </c:dLbls>
        <c:axId val="554780584"/>
        <c:axId val="554785848"/>
      </c:barChart>
      <c:catAx>
        <c:axId val="554780584"/>
        <c:scaling>
          <c:orientation val="minMax"/>
        </c:scaling>
        <c:axPos val="b"/>
        <c:tickLblPos val="nextTo"/>
        <c:crossAx val="554785848"/>
        <c:crosses val="autoZero"/>
        <c:auto val="1"/>
        <c:lblAlgn val="ctr"/>
        <c:lblOffset val="100"/>
      </c:catAx>
      <c:valAx>
        <c:axId val="554785848"/>
        <c:scaling>
          <c:orientation val="minMax"/>
          <c:max val="25000.0"/>
          <c:min val="0.0"/>
        </c:scaling>
        <c:axPos val="l"/>
        <c:majorGridlines/>
        <c:numFmt formatCode="General" sourceLinked="1"/>
        <c:tickLblPos val="nextTo"/>
        <c:crossAx val="5547805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title>
      <c:tx>
        <c:rich>
          <a:bodyPr/>
          <a:lstStyle/>
          <a:p>
            <a:pPr>
              <a:defRPr/>
            </a:pPr>
            <a:r>
              <a:rPr lang="de-DE"/>
              <a:t>RAM size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'RAM + ROM'!$G$15</c:f>
              <c:strCache>
                <c:ptCount val="1"/>
                <c:pt idx="0">
                  <c:v>Tmote</c:v>
                </c:pt>
              </c:strCache>
            </c:strRef>
          </c:tx>
          <c:dLbls>
            <c:showVal val="1"/>
          </c:dLbls>
          <c:cat>
            <c:strRef>
              <c:f>'RAM + ROM'!$H$14:$J$14</c:f>
              <c:strCache>
                <c:ptCount val="3"/>
                <c:pt idx="0">
                  <c:v>ECDSA</c:v>
                </c:pt>
                <c:pt idx="1">
                  <c:v>ECIES</c:v>
                </c:pt>
                <c:pt idx="2">
                  <c:v>ECDH</c:v>
                </c:pt>
              </c:strCache>
            </c:strRef>
          </c:cat>
          <c:val>
            <c:numRef>
              <c:f>'RAM + ROM'!$H$15:$J$15</c:f>
              <c:numCache>
                <c:formatCode>General</c:formatCode>
                <c:ptCount val="3"/>
                <c:pt idx="0">
                  <c:v>1538.0</c:v>
                </c:pt>
                <c:pt idx="1">
                  <c:v>1866.0</c:v>
                </c:pt>
                <c:pt idx="2">
                  <c:v>1866.0</c:v>
                </c:pt>
              </c:numCache>
            </c:numRef>
          </c:val>
        </c:ser>
        <c:dLbls>
          <c:showVal val="1"/>
        </c:dLbls>
        <c:axId val="554814696"/>
        <c:axId val="554819944"/>
      </c:barChart>
      <c:catAx>
        <c:axId val="554814696"/>
        <c:scaling>
          <c:orientation val="minMax"/>
        </c:scaling>
        <c:axPos val="b"/>
        <c:tickLblPos val="nextTo"/>
        <c:crossAx val="554819944"/>
        <c:crosses val="autoZero"/>
        <c:auto val="1"/>
        <c:lblAlgn val="ctr"/>
        <c:lblOffset val="100"/>
      </c:catAx>
      <c:valAx>
        <c:axId val="554819944"/>
        <c:scaling>
          <c:orientation val="minMax"/>
          <c:max val="2500.0"/>
        </c:scaling>
        <c:axPos val="l"/>
        <c:majorGridlines/>
        <c:numFmt formatCode="General" sourceLinked="1"/>
        <c:tickLblPos val="nextTo"/>
        <c:crossAx val="5548146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2</xdr:row>
      <xdr:rowOff>0</xdr:rowOff>
    </xdr:from>
    <xdr:to>
      <xdr:col>17</xdr:col>
      <xdr:colOff>460200</xdr:colOff>
      <xdr:row>28</xdr:row>
      <xdr:rowOff>27400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29</xdr:row>
      <xdr:rowOff>50800</xdr:rowOff>
    </xdr:from>
    <xdr:to>
      <xdr:col>17</xdr:col>
      <xdr:colOff>447500</xdr:colOff>
      <xdr:row>55</xdr:row>
      <xdr:rowOff>78200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444500</xdr:colOff>
      <xdr:row>37</xdr:row>
      <xdr:rowOff>101600</xdr:rowOff>
    </xdr:from>
    <xdr:to>
      <xdr:col>7</xdr:col>
      <xdr:colOff>722000</xdr:colOff>
      <xdr:row>55</xdr:row>
      <xdr:rowOff>9800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596900</xdr:colOff>
      <xdr:row>58</xdr:row>
      <xdr:rowOff>101600</xdr:rowOff>
    </xdr:from>
    <xdr:to>
      <xdr:col>17</xdr:col>
      <xdr:colOff>409400</xdr:colOff>
      <xdr:row>84</xdr:row>
      <xdr:rowOff>129000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85</xdr:row>
      <xdr:rowOff>76200</xdr:rowOff>
    </xdr:from>
    <xdr:to>
      <xdr:col>17</xdr:col>
      <xdr:colOff>384000</xdr:colOff>
      <xdr:row>111</xdr:row>
      <xdr:rowOff>103600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94</xdr:row>
      <xdr:rowOff>50800</xdr:rowOff>
    </xdr:from>
    <xdr:to>
      <xdr:col>8</xdr:col>
      <xdr:colOff>391800</xdr:colOff>
      <xdr:row>111</xdr:row>
      <xdr:rowOff>124100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17</xdr:row>
      <xdr:rowOff>12700</xdr:rowOff>
    </xdr:from>
    <xdr:to>
      <xdr:col>10</xdr:col>
      <xdr:colOff>787400</xdr:colOff>
      <xdr:row>33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36</xdr:row>
      <xdr:rowOff>0</xdr:rowOff>
    </xdr:from>
    <xdr:to>
      <xdr:col>10</xdr:col>
      <xdr:colOff>901700</xdr:colOff>
      <xdr:row>52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MROMsizes_allOp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93"/>
  <sheetViews>
    <sheetView tabSelected="1" topLeftCell="B37" workbookViewId="0">
      <selection activeCell="J65" sqref="J65"/>
    </sheetView>
  </sheetViews>
  <sheetFormatPr baseColWidth="10" defaultRowHeight="13"/>
  <cols>
    <col min="1" max="1" width="14.42578125" customWidth="1"/>
  </cols>
  <sheetData>
    <row r="2" spans="1:9">
      <c r="A2" s="18" t="s">
        <v>201</v>
      </c>
    </row>
    <row r="3" spans="1:9">
      <c r="A3" s="1" t="s">
        <v>76</v>
      </c>
    </row>
    <row r="5" spans="1:9">
      <c r="A5" s="3"/>
      <c r="B5" s="2" t="s">
        <v>90</v>
      </c>
      <c r="C5" s="2" t="s">
        <v>91</v>
      </c>
      <c r="D5" s="2" t="s">
        <v>92</v>
      </c>
      <c r="E5" s="2" t="s">
        <v>69</v>
      </c>
      <c r="F5" s="2" t="s">
        <v>70</v>
      </c>
      <c r="G5" s="2" t="s">
        <v>71</v>
      </c>
      <c r="H5" s="2" t="s">
        <v>72</v>
      </c>
      <c r="I5" s="2" t="s">
        <v>73</v>
      </c>
    </row>
    <row r="6" spans="1:9">
      <c r="A6" s="11" t="s">
        <v>82</v>
      </c>
      <c r="B6" s="7"/>
      <c r="C6" s="7"/>
      <c r="D6" s="7"/>
      <c r="E6" s="5"/>
      <c r="F6" s="5"/>
      <c r="G6" s="5"/>
      <c r="H6" s="5"/>
      <c r="I6" s="5"/>
    </row>
    <row r="7" spans="1:9">
      <c r="A7" t="s">
        <v>81</v>
      </c>
      <c r="B7" s="10">
        <f>ECDSA!B5</f>
        <v>5047.8999999999996</v>
      </c>
      <c r="C7">
        <f>ECDSA!B6</f>
        <v>3096.3</v>
      </c>
      <c r="D7">
        <f>ECDSA!B7</f>
        <v>3937</v>
      </c>
      <c r="E7">
        <f>ECIES!B5</f>
        <v>2614.6</v>
      </c>
      <c r="F7">
        <f>ECIES!B6</f>
        <v>6351.8</v>
      </c>
      <c r="G7">
        <f>ECIES!B7</f>
        <v>4197.3</v>
      </c>
      <c r="H7">
        <f>ECDH!B5</f>
        <v>2613</v>
      </c>
      <c r="I7">
        <f>AVERAGE(ECDH!B6:B7)</f>
        <v>3425.75</v>
      </c>
    </row>
    <row r="8" spans="1:9">
      <c r="A8" t="s">
        <v>80</v>
      </c>
      <c r="B8" s="10">
        <f>ECDSA!B13</f>
        <v>2404.3000000000002</v>
      </c>
      <c r="C8">
        <f>ECDSA!B14</f>
        <v>1475.3</v>
      </c>
      <c r="D8">
        <f>ECDSA!B15</f>
        <v>1876.9</v>
      </c>
      <c r="E8">
        <f>ECIES!B13</f>
        <v>1245.2</v>
      </c>
      <c r="F8">
        <f>ECIES!B14</f>
        <v>3024.6</v>
      </c>
      <c r="G8">
        <f>ECIES!B15</f>
        <v>1997.9</v>
      </c>
      <c r="H8">
        <f>ECDH!B13</f>
        <v>1242.8</v>
      </c>
      <c r="I8">
        <f>AVERAGE(ECDH!B14:B15)</f>
        <v>1633.5</v>
      </c>
    </row>
    <row r="9" spans="1:9">
      <c r="A9" s="4" t="s">
        <v>83</v>
      </c>
      <c r="B9" s="5"/>
    </row>
    <row r="10" spans="1:9">
      <c r="A10" s="4" t="s">
        <v>84</v>
      </c>
      <c r="B10" s="5"/>
    </row>
    <row r="11" spans="1:9">
      <c r="A11" s="4" t="s">
        <v>85</v>
      </c>
      <c r="B11" s="5"/>
    </row>
    <row r="12" spans="1:9">
      <c r="A12" s="4" t="s">
        <v>86</v>
      </c>
      <c r="B12" s="5"/>
    </row>
    <row r="15" spans="1:9">
      <c r="A15" t="s">
        <v>77</v>
      </c>
    </row>
    <row r="16" spans="1:9">
      <c r="A16" s="1" t="s">
        <v>78</v>
      </c>
    </row>
    <row r="18" spans="1:9">
      <c r="A18" s="3"/>
      <c r="B18" s="2" t="s">
        <v>90</v>
      </c>
      <c r="C18" s="2" t="s">
        <v>91</v>
      </c>
      <c r="D18" s="2" t="s">
        <v>92</v>
      </c>
      <c r="E18" s="2" t="s">
        <v>69</v>
      </c>
      <c r="F18" s="2" t="s">
        <v>70</v>
      </c>
      <c r="G18" s="2" t="s">
        <v>71</v>
      </c>
      <c r="H18" s="2" t="s">
        <v>72</v>
      </c>
      <c r="I18" s="2" t="s">
        <v>73</v>
      </c>
    </row>
    <row r="19" spans="1:9">
      <c r="A19" s="11" t="s">
        <v>82</v>
      </c>
      <c r="B19" s="7">
        <v>3493.36</v>
      </c>
      <c r="C19" s="7">
        <v>2001.62</v>
      </c>
      <c r="D19" s="7">
        <v>2436.46</v>
      </c>
      <c r="E19" s="5">
        <v>1838.74</v>
      </c>
      <c r="F19" s="5">
        <v>3907.46</v>
      </c>
      <c r="G19" s="5">
        <v>2632.66</v>
      </c>
      <c r="H19" s="5">
        <v>1838.74</v>
      </c>
      <c r="I19" s="5">
        <v>2117.4299999999998</v>
      </c>
    </row>
    <row r="20" spans="1:9">
      <c r="A20" s="4" t="s">
        <v>79</v>
      </c>
      <c r="B20" s="7">
        <v>5102.26</v>
      </c>
      <c r="C20">
        <v>3168.69</v>
      </c>
      <c r="D20">
        <v>4039.84</v>
      </c>
      <c r="E20">
        <v>2635.96</v>
      </c>
      <c r="F20">
        <v>6536.01</v>
      </c>
      <c r="G20">
        <v>4251.9799999999996</v>
      </c>
      <c r="H20">
        <v>2637.52</v>
      </c>
      <c r="I20">
        <v>3510.96</v>
      </c>
    </row>
    <row r="21" spans="1:9">
      <c r="A21" s="4" t="s">
        <v>80</v>
      </c>
      <c r="B21" s="7">
        <v>2545.1799999999998</v>
      </c>
      <c r="C21">
        <v>1580.63</v>
      </c>
      <c r="D21">
        <v>2016.02</v>
      </c>
      <c r="E21">
        <v>1319.32</v>
      </c>
      <c r="F21">
        <v>3271.01</v>
      </c>
      <c r="G21">
        <v>2127.77</v>
      </c>
      <c r="H21">
        <v>1319.54</v>
      </c>
      <c r="I21">
        <v>1755.96</v>
      </c>
    </row>
    <row r="22" spans="1:9">
      <c r="A22" s="4" t="s">
        <v>83</v>
      </c>
      <c r="B22" s="5">
        <v>341.25</v>
      </c>
      <c r="C22">
        <v>363.98</v>
      </c>
      <c r="D22">
        <v>446.85</v>
      </c>
      <c r="E22">
        <v>178.34</v>
      </c>
      <c r="F22">
        <v>736.97</v>
      </c>
      <c r="G22">
        <v>466.1</v>
      </c>
      <c r="H22">
        <v>179.16</v>
      </c>
      <c r="I22">
        <v>392.12</v>
      </c>
    </row>
    <row r="23" spans="1:9">
      <c r="A23" s="4" t="s">
        <v>84</v>
      </c>
      <c r="B23" s="5">
        <v>42.68</v>
      </c>
      <c r="C23">
        <v>45.63</v>
      </c>
      <c r="D23">
        <v>56.02</v>
      </c>
      <c r="E23">
        <v>22.29</v>
      </c>
      <c r="F23">
        <v>92.06</v>
      </c>
      <c r="G23">
        <v>58.15</v>
      </c>
      <c r="H23">
        <v>22.39</v>
      </c>
      <c r="I23">
        <v>49.01</v>
      </c>
    </row>
    <row r="24" spans="1:9">
      <c r="A24" s="4" t="s">
        <v>85</v>
      </c>
      <c r="B24" s="5">
        <v>21.34</v>
      </c>
      <c r="C24">
        <v>22.82</v>
      </c>
      <c r="D24">
        <v>28.01</v>
      </c>
      <c r="E24">
        <v>11.15</v>
      </c>
      <c r="F24">
        <v>46.06</v>
      </c>
      <c r="G24">
        <v>29.13</v>
      </c>
      <c r="H24">
        <v>11.2</v>
      </c>
      <c r="I24">
        <v>25.51</v>
      </c>
    </row>
    <row r="25" spans="1:9">
      <c r="A25" s="4" t="s">
        <v>86</v>
      </c>
      <c r="B25" s="5">
        <v>10.74</v>
      </c>
      <c r="C25">
        <v>11.8</v>
      </c>
      <c r="D25">
        <v>14.49</v>
      </c>
      <c r="E25">
        <v>5.64</v>
      </c>
      <c r="F25">
        <v>24.26</v>
      </c>
      <c r="G25">
        <v>15.1</v>
      </c>
      <c r="H25">
        <v>5.65</v>
      </c>
      <c r="I25">
        <v>12.89</v>
      </c>
    </row>
    <row r="28" spans="1:9">
      <c r="A28" t="s">
        <v>87</v>
      </c>
    </row>
    <row r="30" spans="1:9">
      <c r="A30" s="3" t="s">
        <v>88</v>
      </c>
      <c r="B30" s="2" t="s">
        <v>90</v>
      </c>
      <c r="C30" s="2" t="s">
        <v>91</v>
      </c>
      <c r="D30" s="2" t="s">
        <v>92</v>
      </c>
      <c r="E30" s="2" t="s">
        <v>69</v>
      </c>
      <c r="F30" s="2" t="s">
        <v>70</v>
      </c>
      <c r="G30" s="2" t="s">
        <v>71</v>
      </c>
      <c r="H30" s="2" t="s">
        <v>72</v>
      </c>
      <c r="I30" s="2" t="s">
        <v>73</v>
      </c>
    </row>
    <row r="31" spans="1:9">
      <c r="A31" t="s">
        <v>81</v>
      </c>
      <c r="B31" s="12">
        <f>B20-B7</f>
        <v>54.360000000000582</v>
      </c>
      <c r="C31" s="13">
        <f t="shared" ref="C31:I32" si="0">C20-C7</f>
        <v>72.389999999999873</v>
      </c>
      <c r="D31" s="13">
        <f t="shared" si="0"/>
        <v>102.84000000000015</v>
      </c>
      <c r="E31" s="13">
        <f t="shared" si="0"/>
        <v>21.360000000000127</v>
      </c>
      <c r="F31" s="13">
        <f t="shared" si="0"/>
        <v>184.21000000000004</v>
      </c>
      <c r="G31" s="13">
        <f t="shared" si="0"/>
        <v>54.679999999999382</v>
      </c>
      <c r="H31" s="13">
        <f t="shared" si="0"/>
        <v>24.519999999999982</v>
      </c>
      <c r="I31" s="13">
        <f t="shared" si="0"/>
        <v>85.210000000000036</v>
      </c>
    </row>
    <row r="32" spans="1:9">
      <c r="A32" s="4" t="s">
        <v>80</v>
      </c>
      <c r="B32" s="7">
        <f>B21-B8</f>
        <v>140.87999999999965</v>
      </c>
      <c r="C32" s="7">
        <f t="shared" si="0"/>
        <v>105.33000000000015</v>
      </c>
      <c r="D32" s="7">
        <f t="shared" si="0"/>
        <v>139.11999999999989</v>
      </c>
      <c r="E32" s="7">
        <f t="shared" si="0"/>
        <v>74.119999999999891</v>
      </c>
      <c r="F32" s="7">
        <f t="shared" si="0"/>
        <v>246.41000000000031</v>
      </c>
      <c r="G32" s="7">
        <f t="shared" si="0"/>
        <v>129.86999999999989</v>
      </c>
      <c r="H32" s="7">
        <f t="shared" si="0"/>
        <v>76.740000000000009</v>
      </c>
      <c r="I32" s="7">
        <f t="shared" si="0"/>
        <v>122.46000000000004</v>
      </c>
    </row>
    <row r="34" spans="1:9">
      <c r="A34" s="3" t="s">
        <v>89</v>
      </c>
      <c r="B34" s="2" t="s">
        <v>90</v>
      </c>
      <c r="C34" s="2" t="s">
        <v>91</v>
      </c>
      <c r="D34" s="2" t="s">
        <v>92</v>
      </c>
      <c r="E34" s="2" t="s">
        <v>69</v>
      </c>
      <c r="F34" s="2" t="s">
        <v>70</v>
      </c>
      <c r="G34" s="2" t="s">
        <v>71</v>
      </c>
      <c r="H34" s="2" t="s">
        <v>72</v>
      </c>
      <c r="I34" s="2" t="s">
        <v>73</v>
      </c>
    </row>
    <row r="35" spans="1:9">
      <c r="A35" t="s">
        <v>81</v>
      </c>
      <c r="B35" s="14">
        <f>B31/B20</f>
        <v>1.0654102299765315E-2</v>
      </c>
      <c r="C35" s="15">
        <f t="shared" ref="C35:I36" si="1">C31/C20</f>
        <v>2.2845402989879058E-2</v>
      </c>
      <c r="D35" s="15">
        <f t="shared" si="1"/>
        <v>2.5456453720939479E-2</v>
      </c>
      <c r="E35" s="15">
        <f t="shared" si="1"/>
        <v>8.1033096101610514E-3</v>
      </c>
      <c r="F35" s="15">
        <f t="shared" si="1"/>
        <v>2.8183861407800787E-2</v>
      </c>
      <c r="G35" s="15">
        <f t="shared" si="1"/>
        <v>1.2859891156590433E-2</v>
      </c>
      <c r="H35" s="15">
        <f t="shared" si="1"/>
        <v>9.2966119688191861E-3</v>
      </c>
      <c r="I35" s="15">
        <f t="shared" si="1"/>
        <v>2.4269715405473156E-2</v>
      </c>
    </row>
    <row r="36" spans="1:9">
      <c r="A36" s="4" t="s">
        <v>80</v>
      </c>
      <c r="B36" s="16">
        <f>B32/B21</f>
        <v>5.5351684360241578E-2</v>
      </c>
      <c r="C36" s="17">
        <f t="shared" si="1"/>
        <v>6.6637986119458786E-2</v>
      </c>
      <c r="D36" s="17">
        <f t="shared" si="1"/>
        <v>6.9007251912183362E-2</v>
      </c>
      <c r="E36" s="17">
        <f t="shared" si="1"/>
        <v>5.6180456598853873E-2</v>
      </c>
      <c r="F36" s="17">
        <f t="shared" si="1"/>
        <v>7.5331472542120109E-2</v>
      </c>
      <c r="G36" s="17">
        <f t="shared" si="1"/>
        <v>6.103573224549641E-2</v>
      </c>
      <c r="H36" s="17">
        <f t="shared" si="1"/>
        <v>5.8156630340876377E-2</v>
      </c>
      <c r="I36" s="17">
        <f t="shared" si="1"/>
        <v>6.9739629604319023E-2</v>
      </c>
    </row>
    <row r="59" spans="1:9">
      <c r="A59" s="18" t="s">
        <v>200</v>
      </c>
    </row>
    <row r="60" spans="1:9">
      <c r="A60" s="1" t="s">
        <v>76</v>
      </c>
    </row>
    <row r="62" spans="1:9">
      <c r="A62" s="3"/>
      <c r="B62" s="2" t="s">
        <v>90</v>
      </c>
      <c r="C62" s="2" t="s">
        <v>91</v>
      </c>
      <c r="D62" s="2" t="s">
        <v>92</v>
      </c>
      <c r="E62" s="2" t="s">
        <v>69</v>
      </c>
      <c r="F62" s="2" t="s">
        <v>70</v>
      </c>
      <c r="G62" s="2" t="s">
        <v>71</v>
      </c>
      <c r="H62" s="2" t="s">
        <v>72</v>
      </c>
      <c r="I62" s="2" t="s">
        <v>73</v>
      </c>
    </row>
    <row r="63" spans="1:9">
      <c r="A63" s="11" t="s">
        <v>82</v>
      </c>
      <c r="B63" s="20"/>
      <c r="C63" s="20"/>
      <c r="D63" s="20"/>
      <c r="E63" s="21"/>
      <c r="F63" s="21"/>
      <c r="G63" s="21"/>
      <c r="H63" s="21"/>
      <c r="I63" s="21"/>
    </row>
    <row r="64" spans="1:9">
      <c r="A64" t="s">
        <v>81</v>
      </c>
      <c r="B64" s="22">
        <f>ECDSA!B23</f>
        <v>0</v>
      </c>
      <c r="C64" s="23">
        <f>ECDSA!B24</f>
        <v>41858.9</v>
      </c>
      <c r="D64" s="23">
        <f>ECDSA!B25+65536</f>
        <v>83211.666666666672</v>
      </c>
      <c r="E64" s="23">
        <f>ECIES!B23</f>
        <v>0</v>
      </c>
      <c r="F64" s="23">
        <f>ECIES!B24+65536</f>
        <v>83177.600000000006</v>
      </c>
      <c r="G64" s="23">
        <f>ECIES!B25</f>
        <v>42401.8</v>
      </c>
      <c r="H64" s="23">
        <f>ECDH!B23</f>
        <v>0</v>
      </c>
      <c r="I64" s="23">
        <f>AVERAGE(ECDH!B24:B25)</f>
        <v>41928.050000000003</v>
      </c>
    </row>
    <row r="65" spans="1:9">
      <c r="A65" t="s">
        <v>80</v>
      </c>
      <c r="B65" s="22">
        <f>ECDSA!B31</f>
        <v>0</v>
      </c>
      <c r="C65" s="23">
        <f>ECDSA!B32</f>
        <v>19930.8</v>
      </c>
      <c r="D65" s="23">
        <f>ECDSA!B33</f>
        <v>39646.400000000001</v>
      </c>
      <c r="E65" s="23">
        <f>ECIES!B31</f>
        <v>0</v>
      </c>
      <c r="F65" s="23">
        <f>ECIES!B32</f>
        <v>39716.6</v>
      </c>
      <c r="G65" s="23">
        <f>ECIES!B33</f>
        <v>20255.7</v>
      </c>
      <c r="H65" s="23">
        <f>ECDH!B31</f>
        <v>0</v>
      </c>
      <c r="I65" s="23">
        <f>AVERAGE(ECDH!B32:B33)</f>
        <v>20004.150000000001</v>
      </c>
    </row>
    <row r="66" spans="1:9">
      <c r="A66" s="4" t="s">
        <v>83</v>
      </c>
      <c r="B66" s="21"/>
      <c r="C66" s="23"/>
      <c r="D66" s="23"/>
      <c r="E66" s="23"/>
      <c r="F66" s="23"/>
      <c r="G66" s="23"/>
      <c r="H66" s="23"/>
      <c r="I66" s="23"/>
    </row>
    <row r="67" spans="1:9">
      <c r="A67" s="4" t="s">
        <v>84</v>
      </c>
      <c r="B67" s="21"/>
      <c r="C67" s="23"/>
      <c r="D67" s="23"/>
      <c r="E67" s="23"/>
      <c r="F67" s="23"/>
      <c r="G67" s="23"/>
      <c r="H67" s="23"/>
      <c r="I67" s="23"/>
    </row>
    <row r="68" spans="1:9">
      <c r="A68" s="4" t="s">
        <v>85</v>
      </c>
      <c r="B68" s="21"/>
      <c r="C68" s="23"/>
      <c r="D68" s="23"/>
      <c r="E68" s="23"/>
      <c r="F68" s="23"/>
      <c r="G68" s="23"/>
      <c r="H68" s="23"/>
      <c r="I68" s="23"/>
    </row>
    <row r="69" spans="1:9">
      <c r="A69" s="4" t="s">
        <v>86</v>
      </c>
      <c r="B69" s="21"/>
      <c r="C69" s="23"/>
      <c r="D69" s="23"/>
      <c r="E69" s="23"/>
      <c r="F69" s="23"/>
      <c r="G69" s="23"/>
      <c r="H69" s="23"/>
      <c r="I69" s="23"/>
    </row>
    <row r="72" spans="1:9">
      <c r="A72" t="s">
        <v>77</v>
      </c>
    </row>
    <row r="73" spans="1:9">
      <c r="A73" s="1" t="s">
        <v>78</v>
      </c>
    </row>
    <row r="75" spans="1:9">
      <c r="A75" s="3"/>
      <c r="B75" s="2" t="s">
        <v>90</v>
      </c>
      <c r="C75" s="2" t="s">
        <v>91</v>
      </c>
      <c r="D75" s="2" t="s">
        <v>92</v>
      </c>
      <c r="E75" s="2" t="s">
        <v>69</v>
      </c>
      <c r="F75" s="2" t="s">
        <v>70</v>
      </c>
      <c r="G75" s="2" t="s">
        <v>71</v>
      </c>
      <c r="H75" s="2" t="s">
        <v>72</v>
      </c>
      <c r="I75" s="2" t="s">
        <v>73</v>
      </c>
    </row>
    <row r="76" spans="1:9">
      <c r="A76" s="11" t="s">
        <v>82</v>
      </c>
      <c r="B76" s="7">
        <v>0.08</v>
      </c>
      <c r="C76" s="7">
        <v>30723</v>
      </c>
      <c r="D76" s="7">
        <v>61800.34</v>
      </c>
      <c r="E76" s="5">
        <v>0.08</v>
      </c>
      <c r="F76" s="5">
        <v>61401.83</v>
      </c>
      <c r="G76" s="5">
        <v>31872.28</v>
      </c>
      <c r="H76" s="5">
        <v>0.08</v>
      </c>
      <c r="I76" s="5">
        <v>31208.21</v>
      </c>
    </row>
    <row r="77" spans="1:9">
      <c r="A77" s="4" t="s">
        <v>79</v>
      </c>
      <c r="B77" s="7">
        <v>0.1</v>
      </c>
      <c r="C77">
        <v>42582.92</v>
      </c>
      <c r="D77">
        <v>85727.86</v>
      </c>
      <c r="E77">
        <v>0.1</v>
      </c>
      <c r="F77">
        <v>84928.47</v>
      </c>
      <c r="G77">
        <v>42735.57</v>
      </c>
      <c r="H77">
        <v>0.09</v>
      </c>
      <c r="I77">
        <v>42197.99</v>
      </c>
    </row>
    <row r="78" spans="1:9">
      <c r="A78" s="4" t="s">
        <v>80</v>
      </c>
      <c r="B78" s="7">
        <v>0.05</v>
      </c>
      <c r="C78">
        <v>21284.39</v>
      </c>
      <c r="D78">
        <v>42886.27</v>
      </c>
      <c r="E78">
        <v>0.05</v>
      </c>
      <c r="F78">
        <v>42558.09</v>
      </c>
      <c r="G78">
        <v>21415.06</v>
      </c>
      <c r="H78">
        <v>0.04</v>
      </c>
      <c r="I78">
        <v>21151.53</v>
      </c>
    </row>
    <row r="79" spans="1:9">
      <c r="A79" s="4" t="s">
        <v>83</v>
      </c>
      <c r="B79" s="5">
        <v>0.03</v>
      </c>
      <c r="C79">
        <v>2785.11</v>
      </c>
      <c r="D79">
        <v>5560.35</v>
      </c>
      <c r="E79">
        <v>0.04</v>
      </c>
      <c r="F79">
        <v>5514.29</v>
      </c>
      <c r="G79">
        <v>2811.87</v>
      </c>
      <c r="H79">
        <v>0.04</v>
      </c>
      <c r="I79">
        <v>2718.31</v>
      </c>
    </row>
    <row r="80" spans="1:9">
      <c r="A80" s="4" t="s">
        <v>84</v>
      </c>
      <c r="B80" s="5">
        <v>0.01</v>
      </c>
      <c r="C80">
        <v>348.11</v>
      </c>
      <c r="D80">
        <v>694.99</v>
      </c>
      <c r="E80">
        <v>0.01</v>
      </c>
      <c r="F80">
        <v>689.23</v>
      </c>
      <c r="G80">
        <v>351.45</v>
      </c>
      <c r="H80">
        <v>0.01</v>
      </c>
      <c r="I80">
        <v>339.77</v>
      </c>
    </row>
    <row r="81" spans="1:9">
      <c r="A81" s="4" t="s">
        <v>85</v>
      </c>
      <c r="B81" s="5">
        <v>0</v>
      </c>
      <c r="C81">
        <v>74.06</v>
      </c>
      <c r="D81">
        <v>347.49</v>
      </c>
      <c r="E81">
        <v>0</v>
      </c>
      <c r="F81">
        <v>344.63</v>
      </c>
      <c r="G81">
        <v>175.73</v>
      </c>
      <c r="H81">
        <v>0</v>
      </c>
      <c r="I81">
        <v>169.89</v>
      </c>
    </row>
    <row r="82" spans="1:9">
      <c r="A82" s="4" t="s">
        <v>86</v>
      </c>
      <c r="B82" s="5">
        <v>0</v>
      </c>
      <c r="C82">
        <v>87.12</v>
      </c>
      <c r="D82">
        <v>174</v>
      </c>
      <c r="E82">
        <v>0</v>
      </c>
      <c r="F82">
        <v>172.42</v>
      </c>
      <c r="G82">
        <v>88.02</v>
      </c>
      <c r="H82">
        <v>0</v>
      </c>
      <c r="I82">
        <v>85.05</v>
      </c>
    </row>
    <row r="85" spans="1:9">
      <c r="A85" t="s">
        <v>87</v>
      </c>
    </row>
    <row r="87" spans="1:9">
      <c r="A87" s="3" t="s">
        <v>88</v>
      </c>
      <c r="B87" s="2" t="s">
        <v>90</v>
      </c>
      <c r="C87" s="2" t="s">
        <v>91</v>
      </c>
      <c r="D87" s="2" t="s">
        <v>92</v>
      </c>
      <c r="E87" s="2" t="s">
        <v>69</v>
      </c>
      <c r="F87" s="2" t="s">
        <v>70</v>
      </c>
      <c r="G87" s="2" t="s">
        <v>71</v>
      </c>
      <c r="H87" s="2" t="s">
        <v>72</v>
      </c>
      <c r="I87" s="2" t="s">
        <v>73</v>
      </c>
    </row>
    <row r="88" spans="1:9">
      <c r="A88" t="s">
        <v>81</v>
      </c>
      <c r="B88" s="12">
        <f>B77-B64</f>
        <v>0.1</v>
      </c>
      <c r="C88" s="13">
        <f t="shared" ref="C88:I88" si="2">C77-C64</f>
        <v>724.0199999999968</v>
      </c>
      <c r="D88" s="13">
        <f t="shared" si="2"/>
        <v>2516.1933333333291</v>
      </c>
      <c r="E88" s="13">
        <f t="shared" si="2"/>
        <v>0.1</v>
      </c>
      <c r="F88" s="13">
        <f t="shared" si="2"/>
        <v>1750.8699999999953</v>
      </c>
      <c r="G88" s="13">
        <f t="shared" si="2"/>
        <v>333.7699999999968</v>
      </c>
      <c r="H88" s="13">
        <f t="shared" si="2"/>
        <v>0.09</v>
      </c>
      <c r="I88" s="13">
        <f t="shared" si="2"/>
        <v>269.93999999999505</v>
      </c>
    </row>
    <row r="89" spans="1:9">
      <c r="A89" s="4" t="s">
        <v>80</v>
      </c>
      <c r="B89" s="7">
        <f>B78-B65</f>
        <v>0.05</v>
      </c>
      <c r="C89" s="7">
        <f t="shared" ref="C89:I89" si="3">C78-C65</f>
        <v>1353.5900000000001</v>
      </c>
      <c r="D89" s="7">
        <f t="shared" si="3"/>
        <v>3239.8699999999953</v>
      </c>
      <c r="E89" s="7">
        <f t="shared" si="3"/>
        <v>0.05</v>
      </c>
      <c r="F89" s="7">
        <f t="shared" si="3"/>
        <v>2841.489999999998</v>
      </c>
      <c r="G89" s="7">
        <f t="shared" si="3"/>
        <v>1159.3600000000006</v>
      </c>
      <c r="H89" s="7">
        <f t="shared" si="3"/>
        <v>0.04</v>
      </c>
      <c r="I89" s="7">
        <f t="shared" si="3"/>
        <v>1147.3799999999974</v>
      </c>
    </row>
    <row r="91" spans="1:9">
      <c r="A91" s="3" t="s">
        <v>89</v>
      </c>
      <c r="B91" s="2" t="s">
        <v>90</v>
      </c>
      <c r="C91" s="2" t="s">
        <v>91</v>
      </c>
      <c r="D91" s="2" t="s">
        <v>92</v>
      </c>
      <c r="E91" s="2" t="s">
        <v>69</v>
      </c>
      <c r="F91" s="2" t="s">
        <v>70</v>
      </c>
      <c r="G91" s="2" t="s">
        <v>71</v>
      </c>
      <c r="H91" s="2" t="s">
        <v>72</v>
      </c>
      <c r="I91" s="2" t="s">
        <v>73</v>
      </c>
    </row>
    <row r="92" spans="1:9">
      <c r="A92" t="s">
        <v>81</v>
      </c>
      <c r="B92" s="14"/>
      <c r="C92" s="15">
        <f t="shared" ref="C92:I92" si="4">C88/C77</f>
        <v>1.7002591649421805E-2</v>
      </c>
      <c r="D92" s="15">
        <f t="shared" si="4"/>
        <v>2.9350940678250094E-2</v>
      </c>
      <c r="E92" s="15"/>
      <c r="F92" s="15">
        <f t="shared" si="4"/>
        <v>2.0615819406613535E-2</v>
      </c>
      <c r="G92" s="15">
        <f t="shared" si="4"/>
        <v>7.8101216387191467E-3</v>
      </c>
      <c r="H92" s="15"/>
      <c r="I92" s="15">
        <f t="shared" si="4"/>
        <v>6.3969871550752788E-3</v>
      </c>
    </row>
    <row r="93" spans="1:9">
      <c r="A93" s="4" t="s">
        <v>80</v>
      </c>
      <c r="B93" s="16"/>
      <c r="C93" s="17">
        <f t="shared" ref="C93:I93" si="5">C89/C78</f>
        <v>6.3595433084997988E-2</v>
      </c>
      <c r="D93" s="17">
        <f t="shared" si="5"/>
        <v>7.554562334285532E-2</v>
      </c>
      <c r="E93" s="17"/>
      <c r="F93" s="17">
        <f t="shared" si="5"/>
        <v>6.6767329078913043E-2</v>
      </c>
      <c r="G93" s="17">
        <f t="shared" si="5"/>
        <v>5.4137602229459104E-2</v>
      </c>
      <c r="H93" s="17"/>
      <c r="I93" s="17">
        <f t="shared" si="5"/>
        <v>5.4245721231513624E-2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A22" sqref="A22"/>
    </sheetView>
  </sheetViews>
  <sheetFormatPr baseColWidth="10" defaultRowHeight="13"/>
  <cols>
    <col min="1" max="1" width="14.85546875" customWidth="1"/>
    <col min="2" max="2" width="12.7109375" customWidth="1"/>
  </cols>
  <sheetData>
    <row r="1" spans="1:12">
      <c r="A1" t="s">
        <v>14</v>
      </c>
    </row>
    <row r="2" spans="1:12">
      <c r="A2" s="1" t="s">
        <v>98</v>
      </c>
      <c r="B2" s="1"/>
    </row>
    <row r="4" spans="1:12">
      <c r="A4" s="19" t="s">
        <v>198</v>
      </c>
      <c r="B4" s="8" t="s">
        <v>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</row>
    <row r="5" spans="1:12">
      <c r="A5" s="4" t="s">
        <v>95</v>
      </c>
      <c r="B5" s="9">
        <f>AVERAGE(C5:L5)</f>
        <v>2613</v>
      </c>
      <c r="C5">
        <v>2609</v>
      </c>
      <c r="D5">
        <v>2609</v>
      </c>
      <c r="E5">
        <v>2617</v>
      </c>
      <c r="F5">
        <v>2609</v>
      </c>
      <c r="G5">
        <v>2609</v>
      </c>
      <c r="H5">
        <v>2617</v>
      </c>
      <c r="I5">
        <v>2617</v>
      </c>
      <c r="J5">
        <v>2617</v>
      </c>
      <c r="K5">
        <v>2617</v>
      </c>
      <c r="L5">
        <v>2609</v>
      </c>
    </row>
    <row r="6" spans="1:12">
      <c r="A6" s="6" t="s">
        <v>96</v>
      </c>
      <c r="B6" s="9">
        <f t="shared" ref="B6:B7" si="0">AVERAGE(C6:L6)</f>
        <v>3434.7</v>
      </c>
      <c r="C6">
        <v>3390</v>
      </c>
      <c r="D6">
        <v>3453</v>
      </c>
      <c r="E6">
        <v>3500</v>
      </c>
      <c r="F6">
        <v>3421</v>
      </c>
      <c r="G6">
        <v>3445</v>
      </c>
      <c r="H6">
        <v>3382</v>
      </c>
      <c r="I6">
        <v>3445</v>
      </c>
      <c r="J6">
        <v>3445</v>
      </c>
      <c r="K6">
        <v>3429</v>
      </c>
      <c r="L6">
        <v>3437</v>
      </c>
    </row>
    <row r="7" spans="1:12">
      <c r="A7" s="6" t="s">
        <v>97</v>
      </c>
      <c r="B7" s="9">
        <f t="shared" si="0"/>
        <v>3416.8</v>
      </c>
      <c r="C7">
        <v>3429</v>
      </c>
      <c r="D7">
        <v>3437</v>
      </c>
      <c r="E7">
        <v>3437</v>
      </c>
      <c r="F7">
        <v>3406</v>
      </c>
      <c r="G7">
        <v>3414</v>
      </c>
      <c r="H7">
        <v>3367</v>
      </c>
      <c r="I7">
        <v>3398</v>
      </c>
      <c r="J7">
        <v>3468</v>
      </c>
      <c r="K7">
        <v>3453</v>
      </c>
      <c r="L7">
        <v>3359</v>
      </c>
    </row>
    <row r="8" spans="1:12">
      <c r="A8" s="5"/>
      <c r="B8" s="7"/>
    </row>
    <row r="9" spans="1:12">
      <c r="A9" s="5"/>
      <c r="B9" s="7"/>
    </row>
    <row r="10" spans="1:12">
      <c r="B10" s="5"/>
    </row>
    <row r="12" spans="1:12">
      <c r="A12" s="19" t="s">
        <v>199</v>
      </c>
      <c r="B12" s="8" t="s">
        <v>10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</row>
    <row r="13" spans="1:12">
      <c r="A13" s="4" t="s">
        <v>95</v>
      </c>
      <c r="B13" s="9">
        <f>AVERAGE(C13:L13)</f>
        <v>1242.8</v>
      </c>
      <c r="C13" s="5">
        <v>1242</v>
      </c>
      <c r="D13" s="5">
        <v>1242</v>
      </c>
      <c r="E13" s="5">
        <v>1242</v>
      </c>
      <c r="F13" s="5">
        <v>1242</v>
      </c>
      <c r="G13" s="5">
        <v>1250</v>
      </c>
      <c r="H13" s="5">
        <v>1242</v>
      </c>
      <c r="I13" s="5">
        <v>1242</v>
      </c>
      <c r="J13" s="5">
        <v>1242</v>
      </c>
      <c r="K13" s="5">
        <v>1242</v>
      </c>
      <c r="L13" s="5">
        <v>1242</v>
      </c>
    </row>
    <row r="14" spans="1:12">
      <c r="A14" s="6" t="s">
        <v>96</v>
      </c>
      <c r="B14" s="9">
        <f t="shared" ref="B14:B15" si="1">AVERAGE(C14:L14)</f>
        <v>1635.4</v>
      </c>
      <c r="C14">
        <v>1617</v>
      </c>
      <c r="D14">
        <v>1640</v>
      </c>
      <c r="E14">
        <v>1671</v>
      </c>
      <c r="F14">
        <v>1625</v>
      </c>
      <c r="G14">
        <v>1640</v>
      </c>
      <c r="H14">
        <v>1609</v>
      </c>
      <c r="I14">
        <v>1640</v>
      </c>
      <c r="J14">
        <v>1640</v>
      </c>
      <c r="K14">
        <v>1632</v>
      </c>
      <c r="L14">
        <v>1640</v>
      </c>
    </row>
    <row r="15" spans="1:12">
      <c r="A15" s="6" t="s">
        <v>97</v>
      </c>
      <c r="B15" s="9">
        <f t="shared" si="1"/>
        <v>1631.6</v>
      </c>
      <c r="C15">
        <v>1664</v>
      </c>
      <c r="D15">
        <v>1632</v>
      </c>
      <c r="E15">
        <v>1640</v>
      </c>
      <c r="F15">
        <v>1625</v>
      </c>
      <c r="G15">
        <v>1632</v>
      </c>
      <c r="H15">
        <v>1601</v>
      </c>
      <c r="I15">
        <v>1625</v>
      </c>
      <c r="J15">
        <v>1648</v>
      </c>
      <c r="K15">
        <v>1648</v>
      </c>
      <c r="L15">
        <v>1601</v>
      </c>
    </row>
    <row r="16" spans="1:12">
      <c r="B16" s="5"/>
    </row>
    <row r="17" spans="1:12">
      <c r="B17" s="5"/>
    </row>
    <row r="19" spans="1:12">
      <c r="A19" t="s">
        <v>11</v>
      </c>
    </row>
    <row r="20" spans="1:12">
      <c r="A20" s="1" t="s">
        <v>98</v>
      </c>
      <c r="B20" s="1"/>
    </row>
    <row r="22" spans="1:12">
      <c r="A22" s="19" t="s">
        <v>198</v>
      </c>
      <c r="B22" s="8" t="s">
        <v>9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</row>
    <row r="23" spans="1:12">
      <c r="A23" s="4" t="s">
        <v>95</v>
      </c>
      <c r="B23" s="9">
        <f>AVERAGE(C23:L23)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s="6" t="s">
        <v>96</v>
      </c>
      <c r="B24" s="9">
        <f t="shared" ref="B24:B25" si="2">AVERAGE(C24:L24)</f>
        <v>42012</v>
      </c>
      <c r="C24">
        <v>40367</v>
      </c>
      <c r="D24">
        <v>42781</v>
      </c>
      <c r="E24">
        <v>43328</v>
      </c>
      <c r="F24">
        <v>41132</v>
      </c>
      <c r="G24">
        <v>41304</v>
      </c>
      <c r="H24">
        <v>41687</v>
      </c>
      <c r="I24">
        <v>41062</v>
      </c>
      <c r="J24">
        <v>43546</v>
      </c>
      <c r="K24">
        <v>41085</v>
      </c>
      <c r="L24">
        <v>43828</v>
      </c>
    </row>
    <row r="25" spans="1:12">
      <c r="A25" s="6" t="s">
        <v>97</v>
      </c>
      <c r="B25" s="9">
        <f t="shared" si="2"/>
        <v>41844.1</v>
      </c>
      <c r="C25">
        <v>42070</v>
      </c>
      <c r="D25">
        <v>43492</v>
      </c>
      <c r="E25">
        <v>42960</v>
      </c>
      <c r="F25">
        <v>40523</v>
      </c>
      <c r="G25">
        <v>41882</v>
      </c>
      <c r="H25">
        <v>41234</v>
      </c>
      <c r="I25">
        <v>42078</v>
      </c>
      <c r="J25">
        <v>41406</v>
      </c>
      <c r="K25">
        <v>42031</v>
      </c>
      <c r="L25">
        <v>40765</v>
      </c>
    </row>
    <row r="26" spans="1:12">
      <c r="A26" s="5"/>
      <c r="B26" s="7"/>
    </row>
    <row r="27" spans="1:12">
      <c r="A27" s="5"/>
      <c r="B27" s="7"/>
    </row>
    <row r="28" spans="1:12">
      <c r="B28" s="5"/>
    </row>
    <row r="30" spans="1:12">
      <c r="A30" s="19" t="s">
        <v>199</v>
      </c>
      <c r="B30" s="8" t="s">
        <v>10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</row>
    <row r="31" spans="1:12">
      <c r="A31" s="4" t="s">
        <v>95</v>
      </c>
      <c r="B31" s="9">
        <f>AVERAGE(C31:L31)</f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12">
      <c r="A32" s="6" t="s">
        <v>96</v>
      </c>
      <c r="B32" s="9">
        <f t="shared" ref="B32:B33" si="3">AVERAGE(C32:L32)</f>
        <v>20044.7</v>
      </c>
      <c r="C32">
        <v>19289</v>
      </c>
      <c r="D32">
        <v>20437</v>
      </c>
      <c r="E32">
        <v>20687</v>
      </c>
      <c r="F32">
        <v>19625</v>
      </c>
      <c r="G32">
        <v>19710</v>
      </c>
      <c r="H32">
        <v>19882</v>
      </c>
      <c r="I32">
        <v>19585</v>
      </c>
      <c r="J32">
        <v>20757</v>
      </c>
      <c r="K32">
        <v>19585</v>
      </c>
      <c r="L32">
        <v>20890</v>
      </c>
    </row>
    <row r="33" spans="1:12">
      <c r="A33" s="6" t="s">
        <v>97</v>
      </c>
      <c r="B33" s="9">
        <f t="shared" si="3"/>
        <v>19963.599999999999</v>
      </c>
      <c r="C33">
        <v>20101</v>
      </c>
      <c r="D33">
        <v>20773</v>
      </c>
      <c r="E33">
        <v>20507</v>
      </c>
      <c r="F33">
        <v>19335</v>
      </c>
      <c r="G33">
        <v>19984</v>
      </c>
      <c r="H33">
        <v>19664</v>
      </c>
      <c r="I33">
        <v>20062</v>
      </c>
      <c r="J33">
        <v>19742</v>
      </c>
      <c r="K33">
        <v>20039</v>
      </c>
      <c r="L33">
        <v>19429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E27" sqref="E27"/>
    </sheetView>
  </sheetViews>
  <sheetFormatPr baseColWidth="10" defaultRowHeight="13"/>
  <cols>
    <col min="1" max="1" width="15.7109375" customWidth="1"/>
    <col min="2" max="2" width="12.7109375" customWidth="1"/>
  </cols>
  <sheetData>
    <row r="1" spans="1:12">
      <c r="A1" t="s">
        <v>13</v>
      </c>
    </row>
    <row r="2" spans="1:12">
      <c r="A2" s="1" t="s">
        <v>98</v>
      </c>
      <c r="B2" s="1"/>
    </row>
    <row r="4" spans="1:12">
      <c r="A4" s="19" t="s">
        <v>197</v>
      </c>
      <c r="B4" s="8" t="s">
        <v>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</row>
    <row r="5" spans="1:12">
      <c r="A5" s="4" t="s">
        <v>1</v>
      </c>
      <c r="B5" s="9">
        <f>AVERAGE(C5:L5)</f>
        <v>5047.8999999999996</v>
      </c>
      <c r="C5">
        <v>5023</v>
      </c>
      <c r="D5">
        <v>5078</v>
      </c>
      <c r="E5">
        <v>5046</v>
      </c>
      <c r="F5">
        <v>5031</v>
      </c>
      <c r="G5">
        <v>5023</v>
      </c>
      <c r="H5">
        <v>5062</v>
      </c>
      <c r="I5">
        <v>5046</v>
      </c>
      <c r="J5">
        <v>5054</v>
      </c>
      <c r="K5">
        <v>5054</v>
      </c>
      <c r="L5">
        <v>5062</v>
      </c>
    </row>
    <row r="6" spans="1:12">
      <c r="A6" s="4" t="s">
        <v>3</v>
      </c>
      <c r="B6" s="9">
        <f>AVERAGE(C6:L6)</f>
        <v>3096.3</v>
      </c>
      <c r="C6">
        <v>3101</v>
      </c>
      <c r="D6">
        <v>3093</v>
      </c>
      <c r="E6">
        <v>3054</v>
      </c>
      <c r="F6">
        <v>3132</v>
      </c>
      <c r="G6">
        <v>3117</v>
      </c>
      <c r="H6">
        <v>3054</v>
      </c>
      <c r="I6">
        <v>3093</v>
      </c>
      <c r="J6">
        <v>3101</v>
      </c>
      <c r="K6">
        <v>3078</v>
      </c>
      <c r="L6">
        <v>3140</v>
      </c>
    </row>
    <row r="7" spans="1:12">
      <c r="A7" s="6" t="s">
        <v>5</v>
      </c>
      <c r="B7" s="9">
        <f>AVERAGE(C7:L7)</f>
        <v>3937</v>
      </c>
      <c r="C7">
        <v>3960</v>
      </c>
      <c r="D7">
        <v>3929</v>
      </c>
      <c r="E7">
        <v>3992</v>
      </c>
      <c r="F7">
        <v>3906</v>
      </c>
      <c r="G7">
        <v>3921</v>
      </c>
      <c r="H7">
        <v>4031</v>
      </c>
      <c r="I7">
        <v>3921</v>
      </c>
      <c r="J7">
        <v>3906</v>
      </c>
      <c r="K7">
        <v>3851</v>
      </c>
      <c r="L7">
        <v>3953</v>
      </c>
    </row>
    <row r="8" spans="1:12">
      <c r="A8" s="5"/>
      <c r="B8" s="5"/>
      <c r="C8" s="7"/>
    </row>
    <row r="9" spans="1:12">
      <c r="A9" s="5"/>
      <c r="B9" s="5"/>
      <c r="C9" s="7"/>
    </row>
    <row r="12" spans="1:12">
      <c r="A12" s="19" t="s">
        <v>199</v>
      </c>
      <c r="B12" s="8" t="s">
        <v>10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</row>
    <row r="13" spans="1:12">
      <c r="A13" s="4" t="s">
        <v>0</v>
      </c>
      <c r="B13" s="9">
        <f>AVERAGE(C13:L13)</f>
        <v>2404.3000000000002</v>
      </c>
      <c r="C13" s="5">
        <v>2390</v>
      </c>
      <c r="D13" s="5">
        <v>2421</v>
      </c>
      <c r="E13" s="5">
        <v>2406</v>
      </c>
      <c r="F13" s="5">
        <v>2398</v>
      </c>
      <c r="G13" s="5">
        <v>2398</v>
      </c>
      <c r="H13" s="5">
        <v>2406</v>
      </c>
      <c r="I13" s="5">
        <v>2398</v>
      </c>
      <c r="J13" s="5">
        <v>2414</v>
      </c>
      <c r="K13" s="5">
        <v>2406</v>
      </c>
      <c r="L13" s="5">
        <v>2406</v>
      </c>
    </row>
    <row r="14" spans="1:12">
      <c r="A14" s="4" t="s">
        <v>2</v>
      </c>
      <c r="B14" s="9">
        <f t="shared" ref="B14:B15" si="0">AVERAGE(C14:L14)</f>
        <v>1475.3</v>
      </c>
      <c r="C14">
        <v>1476</v>
      </c>
      <c r="D14">
        <v>1468</v>
      </c>
      <c r="E14">
        <v>1453</v>
      </c>
      <c r="F14">
        <v>1492</v>
      </c>
      <c r="G14">
        <v>1484</v>
      </c>
      <c r="H14">
        <v>1460</v>
      </c>
      <c r="I14">
        <v>1476</v>
      </c>
      <c r="J14">
        <v>1476</v>
      </c>
      <c r="K14">
        <v>1468</v>
      </c>
      <c r="L14">
        <v>1500</v>
      </c>
    </row>
    <row r="15" spans="1:12">
      <c r="A15" s="4" t="s">
        <v>4</v>
      </c>
      <c r="B15" s="9">
        <f t="shared" si="0"/>
        <v>1876.9</v>
      </c>
      <c r="C15">
        <v>1890</v>
      </c>
      <c r="D15">
        <v>1875</v>
      </c>
      <c r="E15">
        <v>1898</v>
      </c>
      <c r="F15">
        <v>1867</v>
      </c>
      <c r="G15">
        <v>1867</v>
      </c>
      <c r="H15">
        <v>1921</v>
      </c>
      <c r="I15">
        <v>1867</v>
      </c>
      <c r="J15">
        <v>1867</v>
      </c>
      <c r="K15">
        <v>1835</v>
      </c>
      <c r="L15">
        <v>1882</v>
      </c>
    </row>
    <row r="16" spans="1:12">
      <c r="A16" s="5"/>
      <c r="B16" s="5"/>
      <c r="C16" s="7"/>
    </row>
    <row r="17" spans="1:12">
      <c r="A17" s="5"/>
      <c r="B17" s="5"/>
      <c r="C17" s="7"/>
    </row>
    <row r="19" spans="1:12">
      <c r="A19" t="s">
        <v>12</v>
      </c>
    </row>
    <row r="20" spans="1:12">
      <c r="A20" s="1" t="s">
        <v>98</v>
      </c>
      <c r="B20" s="1"/>
    </row>
    <row r="22" spans="1:12">
      <c r="A22" s="19" t="s">
        <v>198</v>
      </c>
      <c r="B22" s="8" t="s">
        <v>9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</row>
    <row r="23" spans="1:12">
      <c r="A23" s="4" t="s">
        <v>1</v>
      </c>
      <c r="B23" s="9">
        <f>AVERAGE(C23:L23)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s="4" t="s">
        <v>3</v>
      </c>
      <c r="B24" s="9">
        <f t="shared" ref="B24:B25" si="1">AVERAGE(C24:L24)</f>
        <v>41858.9</v>
      </c>
      <c r="C24">
        <v>42710</v>
      </c>
      <c r="D24">
        <v>41531</v>
      </c>
      <c r="E24">
        <v>40953</v>
      </c>
      <c r="F24">
        <v>43601</v>
      </c>
      <c r="G24">
        <v>41312</v>
      </c>
      <c r="H24">
        <v>41164</v>
      </c>
      <c r="I24">
        <v>42062</v>
      </c>
      <c r="J24">
        <v>41210</v>
      </c>
      <c r="K24">
        <v>42312</v>
      </c>
      <c r="L24">
        <v>41734</v>
      </c>
    </row>
    <row r="25" spans="1:12">
      <c r="A25" s="6" t="s">
        <v>5</v>
      </c>
      <c r="B25" s="9">
        <f t="shared" si="1"/>
        <v>17675.666666666668</v>
      </c>
      <c r="C25">
        <v>17549</v>
      </c>
      <c r="D25">
        <v>17128</v>
      </c>
      <c r="E25">
        <v>17542</v>
      </c>
      <c r="F25">
        <v>16682</v>
      </c>
      <c r="G25">
        <v>19268</v>
      </c>
      <c r="H25">
        <v>19589</v>
      </c>
      <c r="I25">
        <v>19299</v>
      </c>
      <c r="J25">
        <v>15959</v>
      </c>
      <c r="K25">
        <v>16065</v>
      </c>
    </row>
    <row r="26" spans="1:12">
      <c r="A26" s="5"/>
      <c r="B26" s="5"/>
      <c r="C26" s="7"/>
    </row>
    <row r="27" spans="1:12">
      <c r="A27" s="5"/>
      <c r="B27" s="5" t="s">
        <v>74</v>
      </c>
      <c r="C27" s="7"/>
    </row>
    <row r="30" spans="1:12">
      <c r="A30" s="19" t="s">
        <v>199</v>
      </c>
      <c r="B30" s="8" t="s">
        <v>10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</row>
    <row r="31" spans="1:12">
      <c r="A31" s="4" t="s">
        <v>0</v>
      </c>
      <c r="B31" s="9">
        <f>AVERAGE(C31:L31)</f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12">
      <c r="A32" s="4" t="s">
        <v>2</v>
      </c>
      <c r="B32" s="9">
        <f t="shared" ref="B32:B33" si="2">AVERAGE(C32:L32)</f>
        <v>19930.8</v>
      </c>
      <c r="C32">
        <v>20343</v>
      </c>
      <c r="D32">
        <v>19781</v>
      </c>
      <c r="E32">
        <v>19500</v>
      </c>
      <c r="F32">
        <v>20757</v>
      </c>
      <c r="G32">
        <v>19671</v>
      </c>
      <c r="H32">
        <v>19601</v>
      </c>
      <c r="I32">
        <v>20031</v>
      </c>
      <c r="J32">
        <v>19617</v>
      </c>
      <c r="K32">
        <v>20140</v>
      </c>
      <c r="L32">
        <v>19867</v>
      </c>
    </row>
    <row r="33" spans="1:12">
      <c r="A33" s="4" t="s">
        <v>4</v>
      </c>
      <c r="B33" s="9">
        <f t="shared" si="2"/>
        <v>39646.400000000001</v>
      </c>
      <c r="C33">
        <v>39570</v>
      </c>
      <c r="D33">
        <v>39367</v>
      </c>
      <c r="E33">
        <v>39562</v>
      </c>
      <c r="F33">
        <v>39148</v>
      </c>
      <c r="G33">
        <v>40382</v>
      </c>
      <c r="H33">
        <v>40531</v>
      </c>
      <c r="I33">
        <v>40382</v>
      </c>
      <c r="J33">
        <v>38789</v>
      </c>
      <c r="K33">
        <v>38835</v>
      </c>
      <c r="L33">
        <v>39898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A22" sqref="A22"/>
    </sheetView>
  </sheetViews>
  <sheetFormatPr baseColWidth="10" defaultRowHeight="13"/>
  <cols>
    <col min="1" max="2" width="12.7109375" customWidth="1"/>
  </cols>
  <sheetData>
    <row r="1" spans="1:12">
      <c r="A1" t="s">
        <v>203</v>
      </c>
    </row>
    <row r="2" spans="1:12">
      <c r="A2" s="1" t="s">
        <v>98</v>
      </c>
      <c r="B2" s="1"/>
    </row>
    <row r="4" spans="1:12">
      <c r="A4" s="19" t="s">
        <v>198</v>
      </c>
      <c r="B4" s="8" t="s">
        <v>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</row>
    <row r="5" spans="1:12">
      <c r="A5" s="4" t="s">
        <v>6</v>
      </c>
      <c r="B5" s="9">
        <f>AVERAGE(C5:L5)</f>
        <v>2614.6</v>
      </c>
      <c r="C5">
        <v>2609</v>
      </c>
      <c r="D5">
        <v>2609</v>
      </c>
      <c r="E5">
        <v>2617</v>
      </c>
      <c r="F5">
        <v>2617</v>
      </c>
      <c r="G5">
        <v>2617</v>
      </c>
      <c r="H5">
        <v>2617</v>
      </c>
      <c r="I5">
        <v>2617</v>
      </c>
      <c r="J5">
        <v>2617</v>
      </c>
      <c r="K5">
        <v>2609</v>
      </c>
      <c r="L5">
        <v>2617</v>
      </c>
    </row>
    <row r="6" spans="1:12">
      <c r="A6" s="4" t="s">
        <v>7</v>
      </c>
      <c r="B6" s="9">
        <f t="shared" ref="B6:B7" si="0">AVERAGE(C6:L6)</f>
        <v>6351.8</v>
      </c>
      <c r="C6">
        <v>6437</v>
      </c>
      <c r="D6">
        <v>6281</v>
      </c>
      <c r="E6">
        <v>6390</v>
      </c>
      <c r="F6">
        <v>6382</v>
      </c>
      <c r="G6">
        <v>6507</v>
      </c>
      <c r="H6">
        <v>6234</v>
      </c>
      <c r="I6">
        <v>6515</v>
      </c>
      <c r="J6">
        <v>6242</v>
      </c>
      <c r="K6">
        <v>6382</v>
      </c>
      <c r="L6">
        <v>6148</v>
      </c>
    </row>
    <row r="7" spans="1:12">
      <c r="A7" s="6" t="s">
        <v>8</v>
      </c>
      <c r="B7" s="9">
        <f t="shared" si="0"/>
        <v>4197.3</v>
      </c>
      <c r="C7">
        <v>4218</v>
      </c>
      <c r="D7">
        <v>4125</v>
      </c>
      <c r="E7">
        <v>4164</v>
      </c>
      <c r="F7">
        <v>4234</v>
      </c>
      <c r="G7">
        <v>4242</v>
      </c>
      <c r="H7">
        <v>4195</v>
      </c>
      <c r="I7">
        <v>4164</v>
      </c>
      <c r="J7">
        <v>4187</v>
      </c>
      <c r="K7">
        <v>4226</v>
      </c>
      <c r="L7">
        <v>4218</v>
      </c>
    </row>
    <row r="8" spans="1:12">
      <c r="A8" s="5"/>
      <c r="B8" s="5"/>
      <c r="C8" s="7"/>
    </row>
    <row r="9" spans="1:12">
      <c r="A9" s="5"/>
      <c r="B9" s="5"/>
      <c r="C9" s="7"/>
    </row>
    <row r="12" spans="1:12">
      <c r="A12" s="19" t="s">
        <v>199</v>
      </c>
      <c r="B12" s="8" t="s">
        <v>10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</row>
    <row r="13" spans="1:12">
      <c r="A13" s="4" t="s">
        <v>6</v>
      </c>
      <c r="B13" s="9">
        <f>AVERAGE(C13:L13)</f>
        <v>1245.2</v>
      </c>
      <c r="C13" s="5">
        <v>1242</v>
      </c>
      <c r="D13" s="5">
        <v>1250</v>
      </c>
      <c r="E13" s="5">
        <v>1250</v>
      </c>
      <c r="F13" s="5">
        <v>1242</v>
      </c>
      <c r="G13" s="5">
        <v>1242</v>
      </c>
      <c r="H13" s="5">
        <v>1242</v>
      </c>
      <c r="I13" s="5">
        <v>1250</v>
      </c>
      <c r="J13" s="5">
        <v>1242</v>
      </c>
      <c r="K13" s="5">
        <v>1242</v>
      </c>
      <c r="L13" s="5">
        <v>1250</v>
      </c>
    </row>
    <row r="14" spans="1:12">
      <c r="A14" s="4" t="s">
        <v>7</v>
      </c>
      <c r="B14" s="9">
        <f t="shared" ref="B14:B15" si="1">AVERAGE(C14:L14)</f>
        <v>3024.6</v>
      </c>
      <c r="C14">
        <v>3070</v>
      </c>
      <c r="D14">
        <v>2992</v>
      </c>
      <c r="E14">
        <v>3039</v>
      </c>
      <c r="F14">
        <v>3039</v>
      </c>
      <c r="G14">
        <v>3101</v>
      </c>
      <c r="H14">
        <v>2968</v>
      </c>
      <c r="I14">
        <v>3101</v>
      </c>
      <c r="J14">
        <v>2968</v>
      </c>
      <c r="K14">
        <v>3039</v>
      </c>
      <c r="L14">
        <v>2929</v>
      </c>
    </row>
    <row r="15" spans="1:12">
      <c r="A15" s="6" t="s">
        <v>8</v>
      </c>
      <c r="B15" s="9">
        <f t="shared" si="1"/>
        <v>1997.9</v>
      </c>
      <c r="C15">
        <v>2007</v>
      </c>
      <c r="D15">
        <v>1960</v>
      </c>
      <c r="E15">
        <v>1976</v>
      </c>
      <c r="F15">
        <v>2023</v>
      </c>
      <c r="G15">
        <v>2023</v>
      </c>
      <c r="H15">
        <v>2000</v>
      </c>
      <c r="I15">
        <v>1984</v>
      </c>
      <c r="J15">
        <v>1992</v>
      </c>
      <c r="K15">
        <v>2007</v>
      </c>
      <c r="L15">
        <v>2007</v>
      </c>
    </row>
    <row r="16" spans="1:12">
      <c r="A16" s="5"/>
      <c r="B16" s="5"/>
      <c r="C16" s="7"/>
    </row>
    <row r="17" spans="1:12">
      <c r="A17" s="5"/>
      <c r="B17" s="5"/>
      <c r="C17" s="7"/>
    </row>
    <row r="19" spans="1:12">
      <c r="A19" t="s">
        <v>202</v>
      </c>
    </row>
    <row r="20" spans="1:12">
      <c r="A20" s="1" t="s">
        <v>98</v>
      </c>
      <c r="B20" s="1"/>
    </row>
    <row r="22" spans="1:12">
      <c r="A22" s="19" t="s">
        <v>198</v>
      </c>
      <c r="B22" s="8" t="s">
        <v>9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</row>
    <row r="23" spans="1:12">
      <c r="A23" s="4" t="s">
        <v>6</v>
      </c>
      <c r="B23" s="9">
        <f>AVERAGE(C23:L23)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s="4" t="s">
        <v>7</v>
      </c>
      <c r="B24" s="9">
        <f t="shared" ref="B24:B25" si="2">AVERAGE(C24:L24)</f>
        <v>17641.599999999999</v>
      </c>
      <c r="C24">
        <v>20987</v>
      </c>
      <c r="D24">
        <v>13792</v>
      </c>
      <c r="E24">
        <v>17573</v>
      </c>
      <c r="F24">
        <v>19596</v>
      </c>
      <c r="G24">
        <v>18776</v>
      </c>
      <c r="H24">
        <v>16815</v>
      </c>
      <c r="I24">
        <v>17807</v>
      </c>
      <c r="J24">
        <v>17721</v>
      </c>
      <c r="K24">
        <v>18643</v>
      </c>
      <c r="L24">
        <v>14706</v>
      </c>
    </row>
    <row r="25" spans="1:12">
      <c r="A25" s="6" t="s">
        <v>8</v>
      </c>
      <c r="B25" s="9">
        <f t="shared" si="2"/>
        <v>42401.8</v>
      </c>
      <c r="C25">
        <v>41960</v>
      </c>
      <c r="D25">
        <v>41882</v>
      </c>
      <c r="E25">
        <v>41460</v>
      </c>
      <c r="F25">
        <v>43617</v>
      </c>
      <c r="G25">
        <v>42671</v>
      </c>
      <c r="H25">
        <v>41148</v>
      </c>
      <c r="I25">
        <v>42578</v>
      </c>
      <c r="J25">
        <v>42734</v>
      </c>
      <c r="K25">
        <v>45531</v>
      </c>
      <c r="L25">
        <v>40437</v>
      </c>
    </row>
    <row r="26" spans="1:12">
      <c r="A26" s="5"/>
      <c r="B26" s="5"/>
      <c r="C26" s="7"/>
    </row>
    <row r="27" spans="1:12">
      <c r="A27" s="5"/>
      <c r="B27" s="5"/>
      <c r="C27" s="7" t="s">
        <v>75</v>
      </c>
    </row>
    <row r="30" spans="1:12">
      <c r="A30" s="19" t="s">
        <v>199</v>
      </c>
      <c r="B30" s="8" t="s">
        <v>10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</row>
    <row r="31" spans="1:12">
      <c r="A31" s="4" t="s">
        <v>6</v>
      </c>
      <c r="B31" s="9">
        <f>AVERAGE(C31:L31)</f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12">
      <c r="A32" s="4" t="s">
        <v>7</v>
      </c>
      <c r="B32" s="9">
        <f t="shared" ref="B32:B33" si="3">AVERAGE(C32:L32)</f>
        <v>39716.6</v>
      </c>
      <c r="C32">
        <v>41195</v>
      </c>
      <c r="D32">
        <v>37765</v>
      </c>
      <c r="E32">
        <v>39554</v>
      </c>
      <c r="F32">
        <v>40523</v>
      </c>
      <c r="G32">
        <v>40148</v>
      </c>
      <c r="H32">
        <v>39203</v>
      </c>
      <c r="I32">
        <v>39835</v>
      </c>
      <c r="J32">
        <v>39968</v>
      </c>
      <c r="K32">
        <v>40429</v>
      </c>
      <c r="L32">
        <v>38546</v>
      </c>
    </row>
    <row r="33" spans="1:12">
      <c r="A33" s="6" t="s">
        <v>8</v>
      </c>
      <c r="B33" s="9">
        <f t="shared" si="3"/>
        <v>20255.7</v>
      </c>
      <c r="C33">
        <v>19976</v>
      </c>
      <c r="D33">
        <v>19937</v>
      </c>
      <c r="E33">
        <v>19734</v>
      </c>
      <c r="F33">
        <v>20757</v>
      </c>
      <c r="G33">
        <v>20312</v>
      </c>
      <c r="H33">
        <v>19585</v>
      </c>
      <c r="I33">
        <v>20429</v>
      </c>
      <c r="J33">
        <v>20523</v>
      </c>
      <c r="K33">
        <v>21875</v>
      </c>
      <c r="L33">
        <v>19429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J381"/>
  <sheetViews>
    <sheetView topLeftCell="A317" workbookViewId="0">
      <selection activeCell="J12" sqref="J12"/>
    </sheetView>
  </sheetViews>
  <sheetFormatPr baseColWidth="10" defaultRowHeight="13"/>
  <cols>
    <col min="1" max="1" width="24" bestFit="1" customWidth="1"/>
    <col min="2" max="2" width="5.28515625" bestFit="1" customWidth="1"/>
    <col min="3" max="3" width="4.5703125" bestFit="1" customWidth="1"/>
    <col min="4" max="4" width="3.42578125" bestFit="1" customWidth="1"/>
    <col min="5" max="5" width="10.7109375" style="9"/>
  </cols>
  <sheetData>
    <row r="2" spans="1:10">
      <c r="A2" t="s">
        <v>191</v>
      </c>
    </row>
    <row r="5" spans="1:10">
      <c r="A5" t="s">
        <v>183</v>
      </c>
      <c r="B5" t="s">
        <v>184</v>
      </c>
      <c r="C5" t="s">
        <v>185</v>
      </c>
    </row>
    <row r="6" spans="1:10">
      <c r="A6" t="s">
        <v>15</v>
      </c>
    </row>
    <row r="7" spans="1:10">
      <c r="A7" t="s">
        <v>16</v>
      </c>
      <c r="B7">
        <v>10</v>
      </c>
      <c r="C7">
        <v>0</v>
      </c>
    </row>
    <row r="8" spans="1:10">
      <c r="A8" t="s">
        <v>17</v>
      </c>
      <c r="B8">
        <v>6</v>
      </c>
      <c r="C8">
        <v>0</v>
      </c>
    </row>
    <row r="9" spans="1:10">
      <c r="A9" t="s">
        <v>18</v>
      </c>
      <c r="B9">
        <v>30</v>
      </c>
      <c r="C9">
        <v>0</v>
      </c>
    </row>
    <row r="10" spans="1:10">
      <c r="A10" t="s">
        <v>19</v>
      </c>
      <c r="B10">
        <v>294</v>
      </c>
      <c r="C10">
        <v>0</v>
      </c>
      <c r="G10" s="3" t="s">
        <v>195</v>
      </c>
      <c r="H10" s="2" t="s">
        <v>193</v>
      </c>
      <c r="I10" s="2" t="s">
        <v>194</v>
      </c>
      <c r="J10" s="2" t="s">
        <v>94</v>
      </c>
    </row>
    <row r="11" spans="1:10">
      <c r="A11" t="s">
        <v>20</v>
      </c>
      <c r="B11">
        <v>14</v>
      </c>
      <c r="C11">
        <v>0</v>
      </c>
      <c r="G11" s="4" t="s">
        <v>192</v>
      </c>
      <c r="H11">
        <f>E118</f>
        <v>19330</v>
      </c>
      <c r="I11">
        <f>E345</f>
        <v>18312</v>
      </c>
      <c r="J11">
        <f>E230</f>
        <v>17550</v>
      </c>
    </row>
    <row r="12" spans="1:10">
      <c r="A12" t="s">
        <v>21</v>
      </c>
      <c r="B12">
        <v>188</v>
      </c>
      <c r="C12">
        <v>0</v>
      </c>
    </row>
    <row r="13" spans="1:10">
      <c r="A13" t="s">
        <v>22</v>
      </c>
      <c r="B13">
        <v>10</v>
      </c>
      <c r="C13">
        <v>0</v>
      </c>
    </row>
    <row r="14" spans="1:10">
      <c r="A14" t="s">
        <v>23</v>
      </c>
      <c r="B14">
        <v>6</v>
      </c>
      <c r="C14">
        <v>0</v>
      </c>
      <c r="G14" s="3" t="s">
        <v>196</v>
      </c>
      <c r="H14" s="2" t="s">
        <v>193</v>
      </c>
      <c r="I14" s="2" t="s">
        <v>194</v>
      </c>
      <c r="J14" s="2" t="s">
        <v>94</v>
      </c>
    </row>
    <row r="15" spans="1:10">
      <c r="A15" t="s">
        <v>24</v>
      </c>
      <c r="B15">
        <v>38</v>
      </c>
      <c r="C15">
        <v>0</v>
      </c>
      <c r="G15" s="4" t="s">
        <v>192</v>
      </c>
      <c r="H15">
        <f>E359</f>
        <v>1538</v>
      </c>
      <c r="I15">
        <f>E381</f>
        <v>1866</v>
      </c>
      <c r="J15">
        <f>E370</f>
        <v>1866</v>
      </c>
    </row>
    <row r="16" spans="1:10">
      <c r="A16" t="s">
        <v>25</v>
      </c>
      <c r="B16">
        <v>278</v>
      </c>
      <c r="C16">
        <v>0</v>
      </c>
    </row>
    <row r="17" spans="1:3">
      <c r="A17" t="s">
        <v>26</v>
      </c>
      <c r="B17">
        <v>324</v>
      </c>
      <c r="C17">
        <v>0</v>
      </c>
    </row>
    <row r="18" spans="1:3">
      <c r="A18" t="s">
        <v>27</v>
      </c>
      <c r="B18">
        <v>124</v>
      </c>
      <c r="C18">
        <v>0</v>
      </c>
    </row>
    <row r="19" spans="1:3">
      <c r="A19" t="s">
        <v>28</v>
      </c>
      <c r="B19">
        <v>8</v>
      </c>
      <c r="C19">
        <v>0</v>
      </c>
    </row>
    <row r="20" spans="1:3">
      <c r="A20" t="s">
        <v>29</v>
      </c>
      <c r="B20">
        <v>6</v>
      </c>
      <c r="C20">
        <v>0</v>
      </c>
    </row>
    <row r="21" spans="1:3">
      <c r="A21" t="s">
        <v>30</v>
      </c>
      <c r="B21">
        <v>368</v>
      </c>
      <c r="C21">
        <v>0</v>
      </c>
    </row>
    <row r="22" spans="1:3">
      <c r="A22" t="s">
        <v>31</v>
      </c>
      <c r="B22">
        <v>10</v>
      </c>
      <c r="C22">
        <v>0</v>
      </c>
    </row>
    <row r="23" spans="1:3">
      <c r="A23" t="s">
        <v>32</v>
      </c>
      <c r="B23">
        <v>156</v>
      </c>
      <c r="C23">
        <v>0</v>
      </c>
    </row>
    <row r="24" spans="1:3">
      <c r="A24" t="s">
        <v>33</v>
      </c>
      <c r="B24">
        <v>194</v>
      </c>
      <c r="C24">
        <v>0</v>
      </c>
    </row>
    <row r="25" spans="1:3">
      <c r="A25" t="s">
        <v>163</v>
      </c>
      <c r="B25">
        <v>52</v>
      </c>
      <c r="C25">
        <v>0</v>
      </c>
    </row>
    <row r="26" spans="1:3">
      <c r="A26" t="s">
        <v>164</v>
      </c>
      <c r="B26">
        <v>512</v>
      </c>
      <c r="C26">
        <v>0</v>
      </c>
    </row>
    <row r="27" spans="1:3">
      <c r="A27" t="s">
        <v>165</v>
      </c>
      <c r="B27">
        <v>576</v>
      </c>
      <c r="C27">
        <v>0</v>
      </c>
    </row>
    <row r="28" spans="1:3">
      <c r="A28" t="s">
        <v>34</v>
      </c>
      <c r="B28">
        <v>564</v>
      </c>
      <c r="C28">
        <v>0</v>
      </c>
    </row>
    <row r="29" spans="1:3">
      <c r="A29" t="s">
        <v>35</v>
      </c>
      <c r="B29">
        <v>14</v>
      </c>
      <c r="C29">
        <v>0</v>
      </c>
    </row>
    <row r="30" spans="1:3">
      <c r="A30" t="s">
        <v>36</v>
      </c>
      <c r="B30">
        <v>26</v>
      </c>
      <c r="C30">
        <v>0</v>
      </c>
    </row>
    <row r="31" spans="1:3">
      <c r="A31" t="s">
        <v>37</v>
      </c>
      <c r="B31">
        <v>6</v>
      </c>
      <c r="C31">
        <v>0</v>
      </c>
    </row>
    <row r="32" spans="1:3">
      <c r="A32" t="s">
        <v>38</v>
      </c>
      <c r="B32">
        <v>6</v>
      </c>
      <c r="C32">
        <v>0</v>
      </c>
    </row>
    <row r="33" spans="1:3">
      <c r="A33" t="s">
        <v>39</v>
      </c>
      <c r="B33">
        <v>26</v>
      </c>
      <c r="C33">
        <v>0</v>
      </c>
    </row>
    <row r="34" spans="1:3">
      <c r="A34" t="s">
        <v>40</v>
      </c>
      <c r="B34">
        <v>6</v>
      </c>
      <c r="C34">
        <v>0</v>
      </c>
    </row>
    <row r="35" spans="1:3">
      <c r="A35" t="s">
        <v>41</v>
      </c>
      <c r="B35">
        <v>6</v>
      </c>
      <c r="C35">
        <v>0</v>
      </c>
    </row>
    <row r="36" spans="1:3">
      <c r="A36" t="s">
        <v>42</v>
      </c>
      <c r="B36">
        <v>6</v>
      </c>
      <c r="C36">
        <v>0</v>
      </c>
    </row>
    <row r="37" spans="1:3">
      <c r="A37" t="s">
        <v>43</v>
      </c>
      <c r="B37">
        <v>6</v>
      </c>
      <c r="C37">
        <v>0</v>
      </c>
    </row>
    <row r="38" spans="1:3">
      <c r="A38" t="s">
        <v>44</v>
      </c>
      <c r="B38">
        <v>14</v>
      </c>
      <c r="C38">
        <v>0</v>
      </c>
    </row>
    <row r="39" spans="1:3">
      <c r="A39" t="s">
        <v>45</v>
      </c>
      <c r="B39">
        <v>6</v>
      </c>
      <c r="C39">
        <v>0</v>
      </c>
    </row>
    <row r="40" spans="1:3">
      <c r="A40" t="s">
        <v>46</v>
      </c>
      <c r="B40">
        <v>30</v>
      </c>
      <c r="C40">
        <v>0</v>
      </c>
    </row>
    <row r="41" spans="1:3">
      <c r="A41" t="s">
        <v>47</v>
      </c>
      <c r="B41">
        <v>14</v>
      </c>
      <c r="C41">
        <v>0</v>
      </c>
    </row>
    <row r="42" spans="1:3">
      <c r="A42" t="s">
        <v>48</v>
      </c>
      <c r="B42">
        <v>20</v>
      </c>
      <c r="C42">
        <v>0</v>
      </c>
    </row>
    <row r="43" spans="1:3">
      <c r="A43" t="s">
        <v>49</v>
      </c>
      <c r="B43">
        <v>22</v>
      </c>
      <c r="C43">
        <v>0</v>
      </c>
    </row>
    <row r="44" spans="1:3">
      <c r="A44" t="s">
        <v>50</v>
      </c>
      <c r="B44">
        <v>14</v>
      </c>
      <c r="C44">
        <v>0</v>
      </c>
    </row>
    <row r="45" spans="1:3">
      <c r="A45" t="s">
        <v>51</v>
      </c>
      <c r="B45">
        <v>14</v>
      </c>
      <c r="C45">
        <v>0</v>
      </c>
    </row>
    <row r="46" spans="1:3">
      <c r="A46" t="s">
        <v>52</v>
      </c>
      <c r="B46">
        <v>128</v>
      </c>
      <c r="C46">
        <v>0</v>
      </c>
    </row>
    <row r="47" spans="1:3">
      <c r="A47" t="s">
        <v>53</v>
      </c>
      <c r="B47">
        <v>26</v>
      </c>
      <c r="C47">
        <v>0</v>
      </c>
    </row>
    <row r="48" spans="1:3">
      <c r="A48" t="s">
        <v>54</v>
      </c>
      <c r="B48">
        <v>84</v>
      </c>
      <c r="C48">
        <v>0</v>
      </c>
    </row>
    <row r="49" spans="1:3">
      <c r="A49" t="s">
        <v>55</v>
      </c>
      <c r="B49">
        <v>436</v>
      </c>
      <c r="C49">
        <v>0</v>
      </c>
    </row>
    <row r="50" spans="1:3">
      <c r="A50" t="s">
        <v>56</v>
      </c>
      <c r="B50">
        <v>142</v>
      </c>
      <c r="C50">
        <v>0</v>
      </c>
    </row>
    <row r="51" spans="1:3">
      <c r="A51" t="s">
        <v>57</v>
      </c>
      <c r="B51">
        <v>26</v>
      </c>
      <c r="C51">
        <v>0</v>
      </c>
    </row>
    <row r="52" spans="1:3">
      <c r="A52" t="s">
        <v>58</v>
      </c>
      <c r="B52">
        <v>26</v>
      </c>
      <c r="C52">
        <v>0</v>
      </c>
    </row>
    <row r="53" spans="1:3">
      <c r="A53" t="s">
        <v>59</v>
      </c>
      <c r="B53">
        <v>30</v>
      </c>
      <c r="C53">
        <v>0</v>
      </c>
    </row>
    <row r="54" spans="1:3">
      <c r="A54" t="s">
        <v>60</v>
      </c>
      <c r="B54">
        <v>64</v>
      </c>
      <c r="C54">
        <v>0</v>
      </c>
    </row>
    <row r="55" spans="1:3">
      <c r="A55" t="s">
        <v>61</v>
      </c>
      <c r="B55">
        <v>26</v>
      </c>
      <c r="C55">
        <v>0</v>
      </c>
    </row>
    <row r="56" spans="1:3">
      <c r="A56" t="s">
        <v>62</v>
      </c>
      <c r="B56">
        <v>228</v>
      </c>
      <c r="C56">
        <v>0</v>
      </c>
    </row>
    <row r="57" spans="1:3">
      <c r="A57" t="s">
        <v>63</v>
      </c>
      <c r="B57">
        <v>30</v>
      </c>
      <c r="C57">
        <v>0</v>
      </c>
    </row>
    <row r="58" spans="1:3">
      <c r="A58" t="s">
        <v>64</v>
      </c>
      <c r="B58">
        <v>48</v>
      </c>
      <c r="C58">
        <v>0</v>
      </c>
    </row>
    <row r="59" spans="1:3">
      <c r="A59" t="s">
        <v>65</v>
      </c>
      <c r="B59">
        <v>352</v>
      </c>
      <c r="C59">
        <v>0</v>
      </c>
    </row>
    <row r="60" spans="1:3">
      <c r="A60" t="s">
        <v>66</v>
      </c>
      <c r="B60">
        <v>226</v>
      </c>
      <c r="C60">
        <v>0</v>
      </c>
    </row>
    <row r="61" spans="1:3">
      <c r="A61" t="s">
        <v>67</v>
      </c>
      <c r="B61">
        <v>708</v>
      </c>
      <c r="C61">
        <v>0</v>
      </c>
    </row>
    <row r="62" spans="1:3">
      <c r="A62" t="s">
        <v>68</v>
      </c>
      <c r="B62">
        <v>70</v>
      </c>
      <c r="C62">
        <v>0</v>
      </c>
    </row>
    <row r="63" spans="1:3">
      <c r="A63" t="s">
        <v>108</v>
      </c>
      <c r="B63">
        <v>14</v>
      </c>
      <c r="C63">
        <v>0</v>
      </c>
    </row>
    <row r="64" spans="1:3">
      <c r="A64" t="s">
        <v>109</v>
      </c>
      <c r="B64">
        <v>40</v>
      </c>
      <c r="C64">
        <v>0</v>
      </c>
    </row>
    <row r="65" spans="1:3">
      <c r="A65" t="s">
        <v>110</v>
      </c>
      <c r="B65">
        <v>14</v>
      </c>
      <c r="C65">
        <v>0</v>
      </c>
    </row>
    <row r="66" spans="1:3">
      <c r="A66" t="s">
        <v>111</v>
      </c>
      <c r="B66">
        <v>14</v>
      </c>
      <c r="C66">
        <v>0</v>
      </c>
    </row>
    <row r="67" spans="1:3">
      <c r="A67" t="s">
        <v>112</v>
      </c>
      <c r="B67">
        <v>6</v>
      </c>
      <c r="C67">
        <v>0</v>
      </c>
    </row>
    <row r="68" spans="1:3">
      <c r="A68" t="s">
        <v>113</v>
      </c>
      <c r="B68">
        <v>6</v>
      </c>
      <c r="C68">
        <v>0</v>
      </c>
    </row>
    <row r="69" spans="1:3">
      <c r="A69" t="s">
        <v>114</v>
      </c>
      <c r="B69">
        <v>78</v>
      </c>
      <c r="C69">
        <v>0</v>
      </c>
    </row>
    <row r="70" spans="1:3">
      <c r="A70" t="s">
        <v>115</v>
      </c>
      <c r="B70">
        <v>126</v>
      </c>
      <c r="C70">
        <v>0</v>
      </c>
    </row>
    <row r="71" spans="1:3">
      <c r="A71" t="s">
        <v>116</v>
      </c>
      <c r="B71">
        <v>18</v>
      </c>
      <c r="C71">
        <v>0</v>
      </c>
    </row>
    <row r="72" spans="1:3">
      <c r="A72" t="s">
        <v>117</v>
      </c>
      <c r="B72">
        <v>78</v>
      </c>
      <c r="C72">
        <v>0</v>
      </c>
    </row>
    <row r="73" spans="1:3">
      <c r="A73" t="s">
        <v>118</v>
      </c>
      <c r="B73">
        <v>26</v>
      </c>
      <c r="C73">
        <v>0</v>
      </c>
    </row>
    <row r="74" spans="1:3">
      <c r="A74" t="s">
        <v>119</v>
      </c>
      <c r="B74">
        <v>54</v>
      </c>
      <c r="C74">
        <v>0</v>
      </c>
    </row>
    <row r="75" spans="1:3">
      <c r="A75" t="s">
        <v>120</v>
      </c>
      <c r="B75">
        <v>56</v>
      </c>
      <c r="C75">
        <v>0</v>
      </c>
    </row>
    <row r="76" spans="1:3">
      <c r="A76" t="s">
        <v>121</v>
      </c>
      <c r="B76">
        <v>132</v>
      </c>
      <c r="C76">
        <v>0</v>
      </c>
    </row>
    <row r="77" spans="1:3">
      <c r="A77" t="s">
        <v>122</v>
      </c>
      <c r="B77">
        <v>22</v>
      </c>
      <c r="C77">
        <v>0</v>
      </c>
    </row>
    <row r="78" spans="1:3">
      <c r="A78" t="s">
        <v>123</v>
      </c>
      <c r="B78">
        <v>58</v>
      </c>
      <c r="C78">
        <v>0</v>
      </c>
    </row>
    <row r="79" spans="1:3">
      <c r="A79" t="s">
        <v>124</v>
      </c>
      <c r="B79">
        <v>38</v>
      </c>
      <c r="C79">
        <v>0</v>
      </c>
    </row>
    <row r="80" spans="1:3">
      <c r="A80" t="s">
        <v>125</v>
      </c>
      <c r="B80">
        <v>34</v>
      </c>
      <c r="C80">
        <v>0</v>
      </c>
    </row>
    <row r="81" spans="1:3">
      <c r="A81" t="s">
        <v>126</v>
      </c>
      <c r="B81">
        <v>392</v>
      </c>
      <c r="C81">
        <v>0</v>
      </c>
    </row>
    <row r="82" spans="1:3">
      <c r="A82" t="s">
        <v>127</v>
      </c>
      <c r="B82">
        <v>134</v>
      </c>
      <c r="C82">
        <v>0</v>
      </c>
    </row>
    <row r="83" spans="1:3">
      <c r="A83" t="s">
        <v>128</v>
      </c>
      <c r="B83">
        <v>134</v>
      </c>
      <c r="C83">
        <v>0</v>
      </c>
    </row>
    <row r="84" spans="1:3">
      <c r="A84" t="s">
        <v>129</v>
      </c>
      <c r="B84">
        <v>130</v>
      </c>
      <c r="C84">
        <v>0</v>
      </c>
    </row>
    <row r="85" spans="1:3">
      <c r="A85" t="s">
        <v>130</v>
      </c>
      <c r="B85">
        <v>298</v>
      </c>
      <c r="C85">
        <v>0</v>
      </c>
    </row>
    <row r="86" spans="1:3">
      <c r="A86" t="s">
        <v>131</v>
      </c>
      <c r="B86">
        <v>26</v>
      </c>
      <c r="C86">
        <v>0</v>
      </c>
    </row>
    <row r="87" spans="1:3">
      <c r="A87" t="s">
        <v>132</v>
      </c>
      <c r="B87">
        <v>422</v>
      </c>
      <c r="C87">
        <v>0</v>
      </c>
    </row>
    <row r="88" spans="1:3">
      <c r="A88" t="s">
        <v>133</v>
      </c>
      <c r="B88">
        <v>380</v>
      </c>
      <c r="C88">
        <v>0</v>
      </c>
    </row>
    <row r="89" spans="1:3">
      <c r="A89" t="s">
        <v>134</v>
      </c>
      <c r="B89">
        <v>292</v>
      </c>
      <c r="C89">
        <v>0</v>
      </c>
    </row>
    <row r="90" spans="1:3">
      <c r="A90" t="s">
        <v>135</v>
      </c>
      <c r="B90">
        <v>398</v>
      </c>
      <c r="C90">
        <v>0</v>
      </c>
    </row>
    <row r="91" spans="1:3">
      <c r="A91" t="s">
        <v>136</v>
      </c>
      <c r="B91">
        <v>188</v>
      </c>
      <c r="C91">
        <v>0</v>
      </c>
    </row>
    <row r="92" spans="1:3">
      <c r="A92" t="s">
        <v>137</v>
      </c>
      <c r="B92">
        <v>124</v>
      </c>
      <c r="C92">
        <v>0</v>
      </c>
    </row>
    <row r="93" spans="1:3">
      <c r="A93" t="s">
        <v>138</v>
      </c>
      <c r="B93">
        <v>270</v>
      </c>
      <c r="C93">
        <v>0</v>
      </c>
    </row>
    <row r="94" spans="1:3">
      <c r="A94" t="s">
        <v>139</v>
      </c>
      <c r="B94">
        <v>80</v>
      </c>
      <c r="C94">
        <v>0</v>
      </c>
    </row>
    <row r="95" spans="1:3">
      <c r="A95" t="s">
        <v>140</v>
      </c>
      <c r="B95">
        <v>130</v>
      </c>
      <c r="C95">
        <v>0</v>
      </c>
    </row>
    <row r="96" spans="1:3">
      <c r="A96" t="s">
        <v>141</v>
      </c>
      <c r="B96">
        <v>34</v>
      </c>
      <c r="C96">
        <v>0</v>
      </c>
    </row>
    <row r="97" spans="1:8">
      <c r="A97" t="s">
        <v>142</v>
      </c>
      <c r="B97">
        <v>238</v>
      </c>
      <c r="C97">
        <v>0</v>
      </c>
    </row>
    <row r="98" spans="1:8">
      <c r="A98" t="s">
        <v>143</v>
      </c>
      <c r="B98">
        <v>1880</v>
      </c>
      <c r="C98">
        <v>0</v>
      </c>
    </row>
    <row r="99" spans="1:8">
      <c r="A99" t="s">
        <v>144</v>
      </c>
      <c r="B99">
        <v>156</v>
      </c>
      <c r="C99">
        <v>0</v>
      </c>
    </row>
    <row r="100" spans="1:8">
      <c r="A100" t="s">
        <v>145</v>
      </c>
      <c r="B100">
        <v>100</v>
      </c>
      <c r="C100">
        <v>0</v>
      </c>
    </row>
    <row r="101" spans="1:8">
      <c r="A101" t="s">
        <v>146</v>
      </c>
      <c r="B101">
        <v>184</v>
      </c>
      <c r="C101">
        <v>0</v>
      </c>
    </row>
    <row r="102" spans="1:8">
      <c r="A102" t="s">
        <v>147</v>
      </c>
      <c r="B102">
        <v>38</v>
      </c>
      <c r="C102">
        <v>0</v>
      </c>
    </row>
    <row r="103" spans="1:8">
      <c r="A103" t="s">
        <v>148</v>
      </c>
      <c r="B103">
        <v>104</v>
      </c>
      <c r="C103">
        <v>0</v>
      </c>
    </row>
    <row r="104" spans="1:8">
      <c r="A104" t="s">
        <v>149</v>
      </c>
      <c r="B104">
        <v>238</v>
      </c>
      <c r="C104">
        <v>0</v>
      </c>
    </row>
    <row r="105" spans="1:8">
      <c r="A105" t="s">
        <v>150</v>
      </c>
      <c r="B105">
        <v>670</v>
      </c>
      <c r="C105">
        <v>0</v>
      </c>
    </row>
    <row r="106" spans="1:8">
      <c r="A106" t="s">
        <v>151</v>
      </c>
      <c r="B106">
        <v>1092</v>
      </c>
      <c r="C106">
        <v>0</v>
      </c>
    </row>
    <row r="107" spans="1:8">
      <c r="A107" t="s">
        <v>152</v>
      </c>
      <c r="B107">
        <v>1008</v>
      </c>
      <c r="C107">
        <v>0</v>
      </c>
    </row>
    <row r="108" spans="1:8">
      <c r="A108" t="s">
        <v>153</v>
      </c>
      <c r="B108">
        <v>844</v>
      </c>
      <c r="C108">
        <v>0</v>
      </c>
    </row>
    <row r="109" spans="1:8">
      <c r="A109" t="s">
        <v>166</v>
      </c>
      <c r="B109">
        <v>48</v>
      </c>
      <c r="C109">
        <v>0</v>
      </c>
    </row>
    <row r="110" spans="1:8">
      <c r="A110" t="s">
        <v>154</v>
      </c>
      <c r="B110">
        <v>340</v>
      </c>
      <c r="C110">
        <v>0</v>
      </c>
    </row>
    <row r="111" spans="1:8">
      <c r="A111" t="s">
        <v>155</v>
      </c>
      <c r="B111">
        <v>70</v>
      </c>
      <c r="C111">
        <v>0</v>
      </c>
    </row>
    <row r="112" spans="1:8">
      <c r="A112" t="s">
        <v>156</v>
      </c>
      <c r="B112">
        <v>30</v>
      </c>
      <c r="C112">
        <v>0</v>
      </c>
      <c r="H112" s="1"/>
    </row>
    <row r="113" spans="1:8">
      <c r="A113" t="s">
        <v>157</v>
      </c>
      <c r="B113">
        <v>42</v>
      </c>
      <c r="C113">
        <v>0</v>
      </c>
    </row>
    <row r="114" spans="1:8">
      <c r="A114" t="s">
        <v>158</v>
      </c>
      <c r="B114">
        <v>56</v>
      </c>
      <c r="C114">
        <v>0</v>
      </c>
    </row>
    <row r="115" spans="1:8">
      <c r="A115" t="s">
        <v>159</v>
      </c>
      <c r="B115">
        <v>50</v>
      </c>
      <c r="C115">
        <v>0</v>
      </c>
    </row>
    <row r="116" spans="1:8">
      <c r="A116" t="s">
        <v>167</v>
      </c>
      <c r="B116">
        <v>500</v>
      </c>
      <c r="C116">
        <v>0</v>
      </c>
    </row>
    <row r="117" spans="1:8">
      <c r="A117" t="s">
        <v>168</v>
      </c>
      <c r="B117">
        <v>398</v>
      </c>
      <c r="C117">
        <v>0</v>
      </c>
      <c r="E117" s="9" t="s">
        <v>188</v>
      </c>
    </row>
    <row r="118" spans="1:8">
      <c r="A118" t="s">
        <v>160</v>
      </c>
      <c r="B118">
        <v>344</v>
      </c>
      <c r="C118">
        <v>0</v>
      </c>
      <c r="E118" s="9">
        <f>SUM(B7:B118)</f>
        <v>19330</v>
      </c>
      <c r="H118" s="1"/>
    </row>
    <row r="120" spans="1:8">
      <c r="A120" t="s">
        <v>161</v>
      </c>
    </row>
    <row r="121" spans="1:8">
      <c r="A121" t="s">
        <v>93</v>
      </c>
    </row>
    <row r="122" spans="1:8">
      <c r="A122" t="s">
        <v>161</v>
      </c>
    </row>
    <row r="123" spans="1:8">
      <c r="A123" t="s">
        <v>16</v>
      </c>
      <c r="B123">
        <v>10</v>
      </c>
      <c r="C123">
        <v>0</v>
      </c>
    </row>
    <row r="124" spans="1:8">
      <c r="A124" t="s">
        <v>17</v>
      </c>
      <c r="B124">
        <v>6</v>
      </c>
      <c r="C124">
        <v>0</v>
      </c>
    </row>
    <row r="125" spans="1:8">
      <c r="A125" t="s">
        <v>18</v>
      </c>
      <c r="B125">
        <v>30</v>
      </c>
      <c r="C125">
        <v>0</v>
      </c>
    </row>
    <row r="126" spans="1:8">
      <c r="A126" t="s">
        <v>19</v>
      </c>
      <c r="B126">
        <v>294</v>
      </c>
      <c r="C126">
        <v>0</v>
      </c>
    </row>
    <row r="127" spans="1:8">
      <c r="A127" t="s">
        <v>20</v>
      </c>
      <c r="B127">
        <v>14</v>
      </c>
      <c r="C127">
        <v>0</v>
      </c>
    </row>
    <row r="128" spans="1:8">
      <c r="A128" t="s">
        <v>21</v>
      </c>
      <c r="B128">
        <v>188</v>
      </c>
      <c r="C128">
        <v>0</v>
      </c>
    </row>
    <row r="129" spans="1:3">
      <c r="A129" t="s">
        <v>22</v>
      </c>
      <c r="B129">
        <v>10</v>
      </c>
      <c r="C129">
        <v>0</v>
      </c>
    </row>
    <row r="130" spans="1:3">
      <c r="A130" t="s">
        <v>23</v>
      </c>
      <c r="B130">
        <v>6</v>
      </c>
      <c r="C130">
        <v>0</v>
      </c>
    </row>
    <row r="131" spans="1:3">
      <c r="A131" t="s">
        <v>24</v>
      </c>
      <c r="B131">
        <v>38</v>
      </c>
      <c r="C131">
        <v>0</v>
      </c>
    </row>
    <row r="132" spans="1:3">
      <c r="A132" t="s">
        <v>25</v>
      </c>
      <c r="B132">
        <v>278</v>
      </c>
      <c r="C132">
        <v>0</v>
      </c>
    </row>
    <row r="133" spans="1:3">
      <c r="A133" t="s">
        <v>26</v>
      </c>
      <c r="B133">
        <v>324</v>
      </c>
      <c r="C133">
        <v>0</v>
      </c>
    </row>
    <row r="134" spans="1:3">
      <c r="A134" t="s">
        <v>27</v>
      </c>
      <c r="B134">
        <v>124</v>
      </c>
      <c r="C134">
        <v>0</v>
      </c>
    </row>
    <row r="135" spans="1:3">
      <c r="A135" t="s">
        <v>28</v>
      </c>
      <c r="B135">
        <v>8</v>
      </c>
      <c r="C135">
        <v>0</v>
      </c>
    </row>
    <row r="136" spans="1:3">
      <c r="A136" t="s">
        <v>29</v>
      </c>
      <c r="B136">
        <v>6</v>
      </c>
      <c r="C136">
        <v>0</v>
      </c>
    </row>
    <row r="137" spans="1:3">
      <c r="A137" t="s">
        <v>30</v>
      </c>
      <c r="B137">
        <v>368</v>
      </c>
      <c r="C137">
        <v>0</v>
      </c>
    </row>
    <row r="138" spans="1:3">
      <c r="A138" t="s">
        <v>31</v>
      </c>
      <c r="B138">
        <v>10</v>
      </c>
      <c r="C138">
        <v>0</v>
      </c>
    </row>
    <row r="139" spans="1:3">
      <c r="A139" t="s">
        <v>32</v>
      </c>
      <c r="B139">
        <v>156</v>
      </c>
      <c r="C139">
        <v>0</v>
      </c>
    </row>
    <row r="140" spans="1:3">
      <c r="A140" t="s">
        <v>33</v>
      </c>
      <c r="B140">
        <v>194</v>
      </c>
      <c r="C140">
        <v>0</v>
      </c>
    </row>
    <row r="141" spans="1:3">
      <c r="A141" t="s">
        <v>169</v>
      </c>
      <c r="B141">
        <v>6</v>
      </c>
      <c r="C141">
        <v>0</v>
      </c>
    </row>
    <row r="142" spans="1:3">
      <c r="A142" t="s">
        <v>170</v>
      </c>
      <c r="B142">
        <v>300</v>
      </c>
      <c r="C142">
        <v>0</v>
      </c>
    </row>
    <row r="143" spans="1:3">
      <c r="A143" t="s">
        <v>34</v>
      </c>
      <c r="B143">
        <v>564</v>
      </c>
      <c r="C143">
        <v>0</v>
      </c>
    </row>
    <row r="144" spans="1:3">
      <c r="A144" t="s">
        <v>35</v>
      </c>
      <c r="B144">
        <v>14</v>
      </c>
      <c r="C144">
        <v>0</v>
      </c>
    </row>
    <row r="145" spans="1:3">
      <c r="A145" t="s">
        <v>36</v>
      </c>
      <c r="B145">
        <v>26</v>
      </c>
      <c r="C145">
        <v>0</v>
      </c>
    </row>
    <row r="146" spans="1:3">
      <c r="A146" t="s">
        <v>37</v>
      </c>
      <c r="B146">
        <v>6</v>
      </c>
      <c r="C146">
        <v>0</v>
      </c>
    </row>
    <row r="147" spans="1:3">
      <c r="A147" t="s">
        <v>38</v>
      </c>
      <c r="B147">
        <v>6</v>
      </c>
      <c r="C147">
        <v>0</v>
      </c>
    </row>
    <row r="148" spans="1:3">
      <c r="A148" t="s">
        <v>39</v>
      </c>
      <c r="B148">
        <v>26</v>
      </c>
      <c r="C148">
        <v>0</v>
      </c>
    </row>
    <row r="149" spans="1:3">
      <c r="A149" t="s">
        <v>40</v>
      </c>
      <c r="B149">
        <v>6</v>
      </c>
      <c r="C149">
        <v>0</v>
      </c>
    </row>
    <row r="150" spans="1:3">
      <c r="A150" t="s">
        <v>41</v>
      </c>
      <c r="B150">
        <v>6</v>
      </c>
      <c r="C150">
        <v>0</v>
      </c>
    </row>
    <row r="151" spans="1:3">
      <c r="A151" t="s">
        <v>42</v>
      </c>
      <c r="B151">
        <v>6</v>
      </c>
      <c r="C151">
        <v>0</v>
      </c>
    </row>
    <row r="152" spans="1:3">
      <c r="A152" t="s">
        <v>43</v>
      </c>
      <c r="B152">
        <v>6</v>
      </c>
      <c r="C152">
        <v>0</v>
      </c>
    </row>
    <row r="153" spans="1:3">
      <c r="A153" t="s">
        <v>44</v>
      </c>
      <c r="B153">
        <v>14</v>
      </c>
      <c r="C153">
        <v>0</v>
      </c>
    </row>
    <row r="154" spans="1:3">
      <c r="A154" t="s">
        <v>45</v>
      </c>
      <c r="B154">
        <v>6</v>
      </c>
      <c r="C154">
        <v>0</v>
      </c>
    </row>
    <row r="155" spans="1:3">
      <c r="A155" t="s">
        <v>46</v>
      </c>
      <c r="B155">
        <v>30</v>
      </c>
      <c r="C155">
        <v>0</v>
      </c>
    </row>
    <row r="156" spans="1:3">
      <c r="A156" t="s">
        <v>47</v>
      </c>
      <c r="B156">
        <v>14</v>
      </c>
      <c r="C156">
        <v>0</v>
      </c>
    </row>
    <row r="157" spans="1:3">
      <c r="A157" t="s">
        <v>48</v>
      </c>
      <c r="B157">
        <v>20</v>
      </c>
      <c r="C157">
        <v>0</v>
      </c>
    </row>
    <row r="158" spans="1:3">
      <c r="A158" t="s">
        <v>49</v>
      </c>
      <c r="B158">
        <v>22</v>
      </c>
      <c r="C158">
        <v>0</v>
      </c>
    </row>
    <row r="159" spans="1:3">
      <c r="A159" t="s">
        <v>50</v>
      </c>
      <c r="B159">
        <v>14</v>
      </c>
      <c r="C159">
        <v>0</v>
      </c>
    </row>
    <row r="160" spans="1:3">
      <c r="A160" t="s">
        <v>51</v>
      </c>
      <c r="B160">
        <v>14</v>
      </c>
      <c r="C160">
        <v>0</v>
      </c>
    </row>
    <row r="161" spans="1:3">
      <c r="A161" t="s">
        <v>52</v>
      </c>
      <c r="B161">
        <v>128</v>
      </c>
      <c r="C161">
        <v>0</v>
      </c>
    </row>
    <row r="162" spans="1:3">
      <c r="A162" t="s">
        <v>53</v>
      </c>
      <c r="B162">
        <v>26</v>
      </c>
      <c r="C162">
        <v>0</v>
      </c>
    </row>
    <row r="163" spans="1:3">
      <c r="A163" t="s">
        <v>54</v>
      </c>
      <c r="B163">
        <v>84</v>
      </c>
      <c r="C163">
        <v>0</v>
      </c>
    </row>
    <row r="164" spans="1:3">
      <c r="A164" t="s">
        <v>55</v>
      </c>
      <c r="B164">
        <v>436</v>
      </c>
      <c r="C164">
        <v>0</v>
      </c>
    </row>
    <row r="165" spans="1:3">
      <c r="A165" t="s">
        <v>56</v>
      </c>
      <c r="B165">
        <v>142</v>
      </c>
      <c r="C165">
        <v>0</v>
      </c>
    </row>
    <row r="166" spans="1:3">
      <c r="A166" t="s">
        <v>57</v>
      </c>
      <c r="B166">
        <v>26</v>
      </c>
      <c r="C166">
        <v>0</v>
      </c>
    </row>
    <row r="167" spans="1:3">
      <c r="A167" t="s">
        <v>58</v>
      </c>
      <c r="B167">
        <v>26</v>
      </c>
      <c r="C167">
        <v>0</v>
      </c>
    </row>
    <row r="168" spans="1:3">
      <c r="A168" t="s">
        <v>59</v>
      </c>
      <c r="B168">
        <v>30</v>
      </c>
      <c r="C168">
        <v>0</v>
      </c>
    </row>
    <row r="169" spans="1:3">
      <c r="A169" t="s">
        <v>60</v>
      </c>
      <c r="B169">
        <v>64</v>
      </c>
      <c r="C169">
        <v>0</v>
      </c>
    </row>
    <row r="170" spans="1:3">
      <c r="A170" t="s">
        <v>61</v>
      </c>
      <c r="B170">
        <v>26</v>
      </c>
      <c r="C170">
        <v>0</v>
      </c>
    </row>
    <row r="171" spans="1:3">
      <c r="A171" t="s">
        <v>62</v>
      </c>
      <c r="B171">
        <v>228</v>
      </c>
      <c r="C171">
        <v>0</v>
      </c>
    </row>
    <row r="172" spans="1:3">
      <c r="A172" t="s">
        <v>63</v>
      </c>
      <c r="B172">
        <v>30</v>
      </c>
      <c r="C172">
        <v>0</v>
      </c>
    </row>
    <row r="173" spans="1:3">
      <c r="A173" t="s">
        <v>64</v>
      </c>
      <c r="B173">
        <v>48</v>
      </c>
      <c r="C173">
        <v>0</v>
      </c>
    </row>
    <row r="174" spans="1:3">
      <c r="A174" t="s">
        <v>65</v>
      </c>
      <c r="B174">
        <v>352</v>
      </c>
      <c r="C174">
        <v>0</v>
      </c>
    </row>
    <row r="175" spans="1:3">
      <c r="A175" t="s">
        <v>66</v>
      </c>
      <c r="B175">
        <v>226</v>
      </c>
      <c r="C175">
        <v>0</v>
      </c>
    </row>
    <row r="176" spans="1:3">
      <c r="A176" t="s">
        <v>67</v>
      </c>
      <c r="B176">
        <v>708</v>
      </c>
      <c r="C176">
        <v>0</v>
      </c>
    </row>
    <row r="177" spans="1:3">
      <c r="A177" t="s">
        <v>68</v>
      </c>
      <c r="B177">
        <v>70</v>
      </c>
      <c r="C177">
        <v>0</v>
      </c>
    </row>
    <row r="178" spans="1:3">
      <c r="A178" t="s">
        <v>108</v>
      </c>
      <c r="B178">
        <v>14</v>
      </c>
      <c r="C178">
        <v>0</v>
      </c>
    </row>
    <row r="179" spans="1:3">
      <c r="A179" t="s">
        <v>109</v>
      </c>
      <c r="B179">
        <v>40</v>
      </c>
      <c r="C179">
        <v>0</v>
      </c>
    </row>
    <row r="180" spans="1:3">
      <c r="A180" t="s">
        <v>110</v>
      </c>
      <c r="B180">
        <v>14</v>
      </c>
      <c r="C180">
        <v>0</v>
      </c>
    </row>
    <row r="181" spans="1:3">
      <c r="A181" t="s">
        <v>111</v>
      </c>
      <c r="B181">
        <v>14</v>
      </c>
      <c r="C181">
        <v>0</v>
      </c>
    </row>
    <row r="182" spans="1:3">
      <c r="A182" t="s">
        <v>112</v>
      </c>
      <c r="B182">
        <v>6</v>
      </c>
      <c r="C182">
        <v>0</v>
      </c>
    </row>
    <row r="183" spans="1:3">
      <c r="A183" t="s">
        <v>113</v>
      </c>
      <c r="B183">
        <v>6</v>
      </c>
      <c r="C183">
        <v>0</v>
      </c>
    </row>
    <row r="184" spans="1:3">
      <c r="A184" t="s">
        <v>114</v>
      </c>
      <c r="B184">
        <v>78</v>
      </c>
      <c r="C184">
        <v>0</v>
      </c>
    </row>
    <row r="185" spans="1:3">
      <c r="A185" t="s">
        <v>115</v>
      </c>
      <c r="B185">
        <v>126</v>
      </c>
      <c r="C185">
        <v>0</v>
      </c>
    </row>
    <row r="186" spans="1:3">
      <c r="A186" t="s">
        <v>116</v>
      </c>
      <c r="B186">
        <v>18</v>
      </c>
      <c r="C186">
        <v>0</v>
      </c>
    </row>
    <row r="187" spans="1:3">
      <c r="A187" t="s">
        <v>117</v>
      </c>
      <c r="B187">
        <v>78</v>
      </c>
      <c r="C187">
        <v>0</v>
      </c>
    </row>
    <row r="188" spans="1:3">
      <c r="A188" t="s">
        <v>118</v>
      </c>
      <c r="B188">
        <v>26</v>
      </c>
      <c r="C188">
        <v>0</v>
      </c>
    </row>
    <row r="189" spans="1:3">
      <c r="A189" t="s">
        <v>119</v>
      </c>
      <c r="B189">
        <v>54</v>
      </c>
      <c r="C189">
        <v>0</v>
      </c>
    </row>
    <row r="190" spans="1:3">
      <c r="A190" t="s">
        <v>120</v>
      </c>
      <c r="B190">
        <v>56</v>
      </c>
      <c r="C190">
        <v>0</v>
      </c>
    </row>
    <row r="191" spans="1:3">
      <c r="A191" t="s">
        <v>121</v>
      </c>
      <c r="B191">
        <v>132</v>
      </c>
      <c r="C191">
        <v>0</v>
      </c>
    </row>
    <row r="192" spans="1:3">
      <c r="A192" t="s">
        <v>122</v>
      </c>
      <c r="B192">
        <v>22</v>
      </c>
      <c r="C192">
        <v>0</v>
      </c>
    </row>
    <row r="193" spans="1:3">
      <c r="A193" t="s">
        <v>123</v>
      </c>
      <c r="B193">
        <v>58</v>
      </c>
      <c r="C193">
        <v>0</v>
      </c>
    </row>
    <row r="194" spans="1:3">
      <c r="A194" t="s">
        <v>124</v>
      </c>
      <c r="B194">
        <v>38</v>
      </c>
      <c r="C194">
        <v>0</v>
      </c>
    </row>
    <row r="195" spans="1:3">
      <c r="A195" t="s">
        <v>125</v>
      </c>
      <c r="B195">
        <v>34</v>
      </c>
      <c r="C195">
        <v>0</v>
      </c>
    </row>
    <row r="196" spans="1:3">
      <c r="A196" t="s">
        <v>126</v>
      </c>
      <c r="B196">
        <v>392</v>
      </c>
      <c r="C196">
        <v>0</v>
      </c>
    </row>
    <row r="197" spans="1:3">
      <c r="A197" t="s">
        <v>127</v>
      </c>
      <c r="B197">
        <v>134</v>
      </c>
      <c r="C197">
        <v>0</v>
      </c>
    </row>
    <row r="198" spans="1:3">
      <c r="A198" t="s">
        <v>128</v>
      </c>
      <c r="B198">
        <v>134</v>
      </c>
      <c r="C198">
        <v>0</v>
      </c>
    </row>
    <row r="199" spans="1:3">
      <c r="A199" t="s">
        <v>129</v>
      </c>
      <c r="B199">
        <v>130</v>
      </c>
      <c r="C199">
        <v>0</v>
      </c>
    </row>
    <row r="200" spans="1:3">
      <c r="A200" t="s">
        <v>130</v>
      </c>
      <c r="B200">
        <v>298</v>
      </c>
      <c r="C200">
        <v>0</v>
      </c>
    </row>
    <row r="201" spans="1:3">
      <c r="A201" t="s">
        <v>131</v>
      </c>
      <c r="B201">
        <v>26</v>
      </c>
      <c r="C201">
        <v>0</v>
      </c>
    </row>
    <row r="202" spans="1:3">
      <c r="A202" t="s">
        <v>132</v>
      </c>
      <c r="B202">
        <v>422</v>
      </c>
      <c r="C202">
        <v>0</v>
      </c>
    </row>
    <row r="203" spans="1:3">
      <c r="A203" t="s">
        <v>133</v>
      </c>
      <c r="B203">
        <v>380</v>
      </c>
      <c r="C203">
        <v>0</v>
      </c>
    </row>
    <row r="204" spans="1:3">
      <c r="A204" t="s">
        <v>134</v>
      </c>
      <c r="B204">
        <v>292</v>
      </c>
      <c r="C204">
        <v>0</v>
      </c>
    </row>
    <row r="205" spans="1:3">
      <c r="A205" t="s">
        <v>135</v>
      </c>
      <c r="B205">
        <v>398</v>
      </c>
      <c r="C205">
        <v>0</v>
      </c>
    </row>
    <row r="206" spans="1:3">
      <c r="A206" t="s">
        <v>136</v>
      </c>
      <c r="B206">
        <v>188</v>
      </c>
      <c r="C206">
        <v>0</v>
      </c>
    </row>
    <row r="207" spans="1:3">
      <c r="A207" t="s">
        <v>137</v>
      </c>
      <c r="B207">
        <v>124</v>
      </c>
      <c r="C207">
        <v>0</v>
      </c>
    </row>
    <row r="208" spans="1:3">
      <c r="A208" t="s">
        <v>138</v>
      </c>
      <c r="B208">
        <v>270</v>
      </c>
      <c r="C208">
        <v>0</v>
      </c>
    </row>
    <row r="209" spans="1:3">
      <c r="A209" t="s">
        <v>139</v>
      </c>
      <c r="B209">
        <v>80</v>
      </c>
      <c r="C209">
        <v>0</v>
      </c>
    </row>
    <row r="210" spans="1:3">
      <c r="A210" t="s">
        <v>140</v>
      </c>
      <c r="B210">
        <v>130</v>
      </c>
      <c r="C210">
        <v>0</v>
      </c>
    </row>
    <row r="211" spans="1:3">
      <c r="A211" t="s">
        <v>141</v>
      </c>
      <c r="B211">
        <v>34</v>
      </c>
      <c r="C211">
        <v>0</v>
      </c>
    </row>
    <row r="212" spans="1:3">
      <c r="A212" t="s">
        <v>142</v>
      </c>
      <c r="B212">
        <v>238</v>
      </c>
      <c r="C212">
        <v>0</v>
      </c>
    </row>
    <row r="213" spans="1:3">
      <c r="A213" t="s">
        <v>143</v>
      </c>
      <c r="B213">
        <v>1880</v>
      </c>
      <c r="C213">
        <v>0</v>
      </c>
    </row>
    <row r="214" spans="1:3">
      <c r="A214" t="s">
        <v>144</v>
      </c>
      <c r="B214">
        <v>156</v>
      </c>
      <c r="C214">
        <v>0</v>
      </c>
    </row>
    <row r="215" spans="1:3">
      <c r="A215" t="s">
        <v>145</v>
      </c>
      <c r="B215">
        <v>100</v>
      </c>
      <c r="C215">
        <v>0</v>
      </c>
    </row>
    <row r="216" spans="1:3">
      <c r="A216" t="s">
        <v>146</v>
      </c>
      <c r="B216">
        <v>184</v>
      </c>
      <c r="C216">
        <v>0</v>
      </c>
    </row>
    <row r="217" spans="1:3">
      <c r="A217" t="s">
        <v>147</v>
      </c>
      <c r="B217">
        <v>38</v>
      </c>
      <c r="C217">
        <v>0</v>
      </c>
    </row>
    <row r="218" spans="1:3">
      <c r="A218" t="s">
        <v>148</v>
      </c>
      <c r="B218">
        <v>104</v>
      </c>
      <c r="C218">
        <v>0</v>
      </c>
    </row>
    <row r="219" spans="1:3">
      <c r="A219" t="s">
        <v>149</v>
      </c>
      <c r="B219">
        <v>238</v>
      </c>
      <c r="C219">
        <v>0</v>
      </c>
    </row>
    <row r="220" spans="1:3">
      <c r="A220" t="s">
        <v>150</v>
      </c>
      <c r="B220">
        <v>670</v>
      </c>
      <c r="C220">
        <v>0</v>
      </c>
    </row>
    <row r="221" spans="1:3">
      <c r="A221" t="s">
        <v>151</v>
      </c>
      <c r="B221">
        <v>1092</v>
      </c>
      <c r="C221">
        <v>0</v>
      </c>
    </row>
    <row r="222" spans="1:3">
      <c r="A222" t="s">
        <v>152</v>
      </c>
      <c r="B222">
        <v>1008</v>
      </c>
      <c r="C222">
        <v>0</v>
      </c>
    </row>
    <row r="223" spans="1:3">
      <c r="A223" t="s">
        <v>153</v>
      </c>
      <c r="B223">
        <v>844</v>
      </c>
      <c r="C223">
        <v>0</v>
      </c>
    </row>
    <row r="224" spans="1:3">
      <c r="A224" t="s">
        <v>154</v>
      </c>
      <c r="B224">
        <v>340</v>
      </c>
      <c r="C224">
        <v>0</v>
      </c>
    </row>
    <row r="225" spans="1:5">
      <c r="A225" t="s">
        <v>155</v>
      </c>
      <c r="B225">
        <v>70</v>
      </c>
      <c r="C225">
        <v>0</v>
      </c>
    </row>
    <row r="226" spans="1:5">
      <c r="A226" t="s">
        <v>156</v>
      </c>
      <c r="B226">
        <v>30</v>
      </c>
      <c r="C226">
        <v>0</v>
      </c>
    </row>
    <row r="227" spans="1:5">
      <c r="A227" t="s">
        <v>157</v>
      </c>
      <c r="B227">
        <v>42</v>
      </c>
      <c r="C227">
        <v>0</v>
      </c>
    </row>
    <row r="228" spans="1:5">
      <c r="A228" t="s">
        <v>158</v>
      </c>
      <c r="B228">
        <v>56</v>
      </c>
      <c r="C228">
        <v>0</v>
      </c>
    </row>
    <row r="229" spans="1:5">
      <c r="A229" t="s">
        <v>159</v>
      </c>
      <c r="B229">
        <v>50</v>
      </c>
      <c r="C229">
        <v>0</v>
      </c>
      <c r="E229" s="9" t="s">
        <v>189</v>
      </c>
    </row>
    <row r="230" spans="1:5">
      <c r="A230" t="s">
        <v>160</v>
      </c>
      <c r="B230">
        <v>344</v>
      </c>
      <c r="C230">
        <v>0</v>
      </c>
      <c r="E230" s="9">
        <f>SUM(B123:B230)</f>
        <v>17550</v>
      </c>
    </row>
    <row r="232" spans="1:5">
      <c r="A232" t="s">
        <v>161</v>
      </c>
    </row>
    <row r="233" spans="1:5">
      <c r="A233" t="s">
        <v>171</v>
      </c>
    </row>
    <row r="234" spans="1:5">
      <c r="A234" t="s">
        <v>161</v>
      </c>
    </row>
    <row r="235" spans="1:5">
      <c r="A235" t="s">
        <v>16</v>
      </c>
      <c r="B235">
        <v>10</v>
      </c>
      <c r="C235">
        <v>0</v>
      </c>
    </row>
    <row r="236" spans="1:5">
      <c r="A236" t="s">
        <v>17</v>
      </c>
      <c r="B236">
        <v>6</v>
      </c>
      <c r="C236">
        <v>0</v>
      </c>
    </row>
    <row r="237" spans="1:5">
      <c r="A237" t="s">
        <v>18</v>
      </c>
      <c r="B237">
        <v>30</v>
      </c>
      <c r="C237">
        <v>0</v>
      </c>
    </row>
    <row r="238" spans="1:5">
      <c r="A238" t="s">
        <v>19</v>
      </c>
      <c r="B238">
        <v>294</v>
      </c>
      <c r="C238">
        <v>0</v>
      </c>
    </row>
    <row r="239" spans="1:5">
      <c r="A239" t="s">
        <v>20</v>
      </c>
      <c r="B239">
        <v>14</v>
      </c>
      <c r="C239">
        <v>0</v>
      </c>
    </row>
    <row r="240" spans="1:5">
      <c r="A240" t="s">
        <v>21</v>
      </c>
      <c r="B240">
        <v>188</v>
      </c>
      <c r="C240">
        <v>0</v>
      </c>
    </row>
    <row r="241" spans="1:3">
      <c r="A241" t="s">
        <v>22</v>
      </c>
      <c r="B241">
        <v>10</v>
      </c>
      <c r="C241">
        <v>0</v>
      </c>
    </row>
    <row r="242" spans="1:3">
      <c r="A242" t="s">
        <v>23</v>
      </c>
      <c r="B242">
        <v>6</v>
      </c>
      <c r="C242">
        <v>0</v>
      </c>
    </row>
    <row r="243" spans="1:3">
      <c r="A243" t="s">
        <v>24</v>
      </c>
      <c r="B243">
        <v>38</v>
      </c>
      <c r="C243">
        <v>0</v>
      </c>
    </row>
    <row r="244" spans="1:3">
      <c r="A244" t="s">
        <v>25</v>
      </c>
      <c r="B244">
        <v>278</v>
      </c>
      <c r="C244">
        <v>0</v>
      </c>
    </row>
    <row r="245" spans="1:3">
      <c r="A245" t="s">
        <v>26</v>
      </c>
      <c r="B245">
        <v>324</v>
      </c>
      <c r="C245">
        <v>0</v>
      </c>
    </row>
    <row r="246" spans="1:3">
      <c r="A246" t="s">
        <v>27</v>
      </c>
      <c r="B246">
        <v>124</v>
      </c>
      <c r="C246">
        <v>0</v>
      </c>
    </row>
    <row r="247" spans="1:3">
      <c r="A247" t="s">
        <v>28</v>
      </c>
      <c r="B247">
        <v>8</v>
      </c>
      <c r="C247">
        <v>0</v>
      </c>
    </row>
    <row r="248" spans="1:3">
      <c r="A248" t="s">
        <v>29</v>
      </c>
      <c r="B248">
        <v>6</v>
      </c>
      <c r="C248">
        <v>0</v>
      </c>
    </row>
    <row r="249" spans="1:3">
      <c r="A249" t="s">
        <v>30</v>
      </c>
      <c r="B249">
        <v>368</v>
      </c>
      <c r="C249">
        <v>0</v>
      </c>
    </row>
    <row r="250" spans="1:3">
      <c r="A250" t="s">
        <v>31</v>
      </c>
      <c r="B250">
        <v>10</v>
      </c>
      <c r="C250">
        <v>0</v>
      </c>
    </row>
    <row r="251" spans="1:3">
      <c r="A251" t="s">
        <v>32</v>
      </c>
      <c r="B251">
        <v>156</v>
      </c>
      <c r="C251">
        <v>0</v>
      </c>
    </row>
    <row r="252" spans="1:3">
      <c r="A252" t="s">
        <v>33</v>
      </c>
      <c r="B252">
        <v>194</v>
      </c>
      <c r="C252">
        <v>0</v>
      </c>
    </row>
    <row r="253" spans="1:3">
      <c r="A253" t="s">
        <v>172</v>
      </c>
      <c r="B253">
        <v>282</v>
      </c>
      <c r="C253">
        <v>0</v>
      </c>
    </row>
    <row r="254" spans="1:3">
      <c r="A254" t="s">
        <v>173</v>
      </c>
      <c r="B254">
        <v>264</v>
      </c>
      <c r="C254">
        <v>0</v>
      </c>
    </row>
    <row r="255" spans="1:3">
      <c r="A255" t="s">
        <v>174</v>
      </c>
      <c r="B255">
        <v>6</v>
      </c>
      <c r="C255">
        <v>0</v>
      </c>
    </row>
    <row r="256" spans="1:3">
      <c r="A256" t="s">
        <v>175</v>
      </c>
      <c r="B256">
        <v>218</v>
      </c>
      <c r="C256">
        <v>0</v>
      </c>
    </row>
    <row r="257" spans="1:3">
      <c r="A257" t="s">
        <v>34</v>
      </c>
      <c r="B257">
        <v>564</v>
      </c>
      <c r="C257">
        <v>0</v>
      </c>
    </row>
    <row r="258" spans="1:3">
      <c r="A258" t="s">
        <v>35</v>
      </c>
      <c r="B258">
        <v>14</v>
      </c>
      <c r="C258">
        <v>0</v>
      </c>
    </row>
    <row r="259" spans="1:3">
      <c r="A259" t="s">
        <v>36</v>
      </c>
      <c r="B259">
        <v>26</v>
      </c>
      <c r="C259">
        <v>0</v>
      </c>
    </row>
    <row r="260" spans="1:3">
      <c r="A260" t="s">
        <v>37</v>
      </c>
      <c r="B260">
        <v>6</v>
      </c>
      <c r="C260">
        <v>0</v>
      </c>
    </row>
    <row r="261" spans="1:3">
      <c r="A261" t="s">
        <v>38</v>
      </c>
      <c r="B261">
        <v>6</v>
      </c>
      <c r="C261">
        <v>0</v>
      </c>
    </row>
    <row r="262" spans="1:3">
      <c r="A262" t="s">
        <v>39</v>
      </c>
      <c r="B262">
        <v>26</v>
      </c>
      <c r="C262">
        <v>0</v>
      </c>
    </row>
    <row r="263" spans="1:3">
      <c r="A263" t="s">
        <v>40</v>
      </c>
      <c r="B263">
        <v>6</v>
      </c>
      <c r="C263">
        <v>0</v>
      </c>
    </row>
    <row r="264" spans="1:3">
      <c r="A264" t="s">
        <v>41</v>
      </c>
      <c r="B264">
        <v>6</v>
      </c>
      <c r="C264">
        <v>0</v>
      </c>
    </row>
    <row r="265" spans="1:3">
      <c r="A265" t="s">
        <v>42</v>
      </c>
      <c r="B265">
        <v>6</v>
      </c>
      <c r="C265">
        <v>0</v>
      </c>
    </row>
    <row r="266" spans="1:3">
      <c r="A266" t="s">
        <v>43</v>
      </c>
      <c r="B266">
        <v>6</v>
      </c>
      <c r="C266">
        <v>0</v>
      </c>
    </row>
    <row r="267" spans="1:3">
      <c r="A267" t="s">
        <v>44</v>
      </c>
      <c r="B267">
        <v>14</v>
      </c>
      <c r="C267">
        <v>0</v>
      </c>
    </row>
    <row r="268" spans="1:3">
      <c r="A268" t="s">
        <v>45</v>
      </c>
      <c r="B268">
        <v>6</v>
      </c>
      <c r="C268">
        <v>0</v>
      </c>
    </row>
    <row r="269" spans="1:3">
      <c r="A269" t="s">
        <v>46</v>
      </c>
      <c r="B269">
        <v>30</v>
      </c>
      <c r="C269">
        <v>0</v>
      </c>
    </row>
    <row r="270" spans="1:3">
      <c r="A270" t="s">
        <v>47</v>
      </c>
      <c r="B270">
        <v>14</v>
      </c>
      <c r="C270">
        <v>0</v>
      </c>
    </row>
    <row r="271" spans="1:3">
      <c r="A271" t="s">
        <v>48</v>
      </c>
      <c r="B271">
        <v>20</v>
      </c>
      <c r="C271">
        <v>0</v>
      </c>
    </row>
    <row r="272" spans="1:3">
      <c r="A272" t="s">
        <v>49</v>
      </c>
      <c r="B272">
        <v>22</v>
      </c>
      <c r="C272">
        <v>0</v>
      </c>
    </row>
    <row r="273" spans="1:3">
      <c r="A273" t="s">
        <v>50</v>
      </c>
      <c r="B273">
        <v>14</v>
      </c>
      <c r="C273">
        <v>0</v>
      </c>
    </row>
    <row r="274" spans="1:3">
      <c r="A274" t="s">
        <v>51</v>
      </c>
      <c r="B274">
        <v>14</v>
      </c>
      <c r="C274">
        <v>0</v>
      </c>
    </row>
    <row r="275" spans="1:3">
      <c r="A275" t="s">
        <v>52</v>
      </c>
      <c r="B275">
        <v>128</v>
      </c>
      <c r="C275">
        <v>0</v>
      </c>
    </row>
    <row r="276" spans="1:3">
      <c r="A276" t="s">
        <v>53</v>
      </c>
      <c r="B276">
        <v>26</v>
      </c>
      <c r="C276">
        <v>0</v>
      </c>
    </row>
    <row r="277" spans="1:3">
      <c r="A277" t="s">
        <v>54</v>
      </c>
      <c r="B277">
        <v>84</v>
      </c>
      <c r="C277">
        <v>0</v>
      </c>
    </row>
    <row r="278" spans="1:3">
      <c r="A278" t="s">
        <v>55</v>
      </c>
      <c r="B278">
        <v>436</v>
      </c>
      <c r="C278">
        <v>0</v>
      </c>
    </row>
    <row r="279" spans="1:3">
      <c r="A279" t="s">
        <v>56</v>
      </c>
      <c r="B279">
        <v>142</v>
      </c>
      <c r="C279">
        <v>0</v>
      </c>
    </row>
    <row r="280" spans="1:3">
      <c r="A280" t="s">
        <v>57</v>
      </c>
      <c r="B280">
        <v>26</v>
      </c>
      <c r="C280">
        <v>0</v>
      </c>
    </row>
    <row r="281" spans="1:3">
      <c r="A281" t="s">
        <v>58</v>
      </c>
      <c r="B281">
        <v>26</v>
      </c>
      <c r="C281">
        <v>0</v>
      </c>
    </row>
    <row r="282" spans="1:3">
      <c r="A282" t="s">
        <v>59</v>
      </c>
      <c r="B282">
        <v>30</v>
      </c>
      <c r="C282">
        <v>0</v>
      </c>
    </row>
    <row r="283" spans="1:3">
      <c r="A283" t="s">
        <v>60</v>
      </c>
      <c r="B283">
        <v>64</v>
      </c>
      <c r="C283">
        <v>0</v>
      </c>
    </row>
    <row r="284" spans="1:3">
      <c r="A284" t="s">
        <v>61</v>
      </c>
      <c r="B284">
        <v>26</v>
      </c>
      <c r="C284">
        <v>0</v>
      </c>
    </row>
    <row r="285" spans="1:3">
      <c r="A285" t="s">
        <v>62</v>
      </c>
      <c r="B285">
        <v>228</v>
      </c>
      <c r="C285">
        <v>0</v>
      </c>
    </row>
    <row r="286" spans="1:3">
      <c r="A286" t="s">
        <v>63</v>
      </c>
      <c r="B286">
        <v>30</v>
      </c>
      <c r="C286">
        <v>0</v>
      </c>
    </row>
    <row r="287" spans="1:3">
      <c r="A287" t="s">
        <v>64</v>
      </c>
      <c r="B287">
        <v>48</v>
      </c>
      <c r="C287">
        <v>0</v>
      </c>
    </row>
    <row r="288" spans="1:3">
      <c r="A288" t="s">
        <v>65</v>
      </c>
      <c r="B288">
        <v>352</v>
      </c>
      <c r="C288">
        <v>0</v>
      </c>
    </row>
    <row r="289" spans="1:3">
      <c r="A289" t="s">
        <v>66</v>
      </c>
      <c r="B289">
        <v>226</v>
      </c>
      <c r="C289">
        <v>0</v>
      </c>
    </row>
    <row r="290" spans="1:3">
      <c r="A290" t="s">
        <v>67</v>
      </c>
      <c r="B290">
        <v>708</v>
      </c>
      <c r="C290">
        <v>0</v>
      </c>
    </row>
    <row r="291" spans="1:3">
      <c r="A291" t="s">
        <v>68</v>
      </c>
      <c r="B291">
        <v>70</v>
      </c>
      <c r="C291">
        <v>0</v>
      </c>
    </row>
    <row r="292" spans="1:3">
      <c r="A292" t="s">
        <v>108</v>
      </c>
      <c r="B292">
        <v>14</v>
      </c>
      <c r="C292">
        <v>0</v>
      </c>
    </row>
    <row r="293" spans="1:3">
      <c r="A293" t="s">
        <v>109</v>
      </c>
      <c r="B293">
        <v>40</v>
      </c>
      <c r="C293">
        <v>0</v>
      </c>
    </row>
    <row r="294" spans="1:3">
      <c r="A294" t="s">
        <v>110</v>
      </c>
      <c r="B294">
        <v>14</v>
      </c>
      <c r="C294">
        <v>0</v>
      </c>
    </row>
    <row r="295" spans="1:3">
      <c r="A295" t="s">
        <v>111</v>
      </c>
      <c r="B295">
        <v>14</v>
      </c>
      <c r="C295">
        <v>0</v>
      </c>
    </row>
    <row r="296" spans="1:3">
      <c r="A296" t="s">
        <v>112</v>
      </c>
      <c r="B296">
        <v>6</v>
      </c>
      <c r="C296">
        <v>0</v>
      </c>
    </row>
    <row r="297" spans="1:3">
      <c r="A297" t="s">
        <v>113</v>
      </c>
      <c r="B297">
        <v>6</v>
      </c>
      <c r="C297">
        <v>0</v>
      </c>
    </row>
    <row r="298" spans="1:3">
      <c r="A298" t="s">
        <v>114</v>
      </c>
      <c r="B298">
        <v>78</v>
      </c>
      <c r="C298">
        <v>0</v>
      </c>
    </row>
    <row r="299" spans="1:3">
      <c r="A299" t="s">
        <v>115</v>
      </c>
      <c r="B299">
        <v>126</v>
      </c>
      <c r="C299">
        <v>0</v>
      </c>
    </row>
    <row r="300" spans="1:3">
      <c r="A300" t="s">
        <v>116</v>
      </c>
      <c r="B300">
        <v>18</v>
      </c>
      <c r="C300">
        <v>0</v>
      </c>
    </row>
    <row r="301" spans="1:3">
      <c r="A301" t="s">
        <v>117</v>
      </c>
      <c r="B301">
        <v>78</v>
      </c>
      <c r="C301">
        <v>0</v>
      </c>
    </row>
    <row r="302" spans="1:3">
      <c r="A302" t="s">
        <v>118</v>
      </c>
      <c r="B302">
        <v>26</v>
      </c>
      <c r="C302">
        <v>0</v>
      </c>
    </row>
    <row r="303" spans="1:3">
      <c r="A303" t="s">
        <v>119</v>
      </c>
      <c r="B303">
        <v>54</v>
      </c>
      <c r="C303">
        <v>0</v>
      </c>
    </row>
    <row r="304" spans="1:3">
      <c r="A304" t="s">
        <v>120</v>
      </c>
      <c r="B304">
        <v>56</v>
      </c>
      <c r="C304">
        <v>0</v>
      </c>
    </row>
    <row r="305" spans="1:3">
      <c r="A305" t="s">
        <v>121</v>
      </c>
      <c r="B305">
        <v>132</v>
      </c>
      <c r="C305">
        <v>0</v>
      </c>
    </row>
    <row r="306" spans="1:3">
      <c r="A306" t="s">
        <v>122</v>
      </c>
      <c r="B306">
        <v>22</v>
      </c>
      <c r="C306">
        <v>0</v>
      </c>
    </row>
    <row r="307" spans="1:3">
      <c r="A307" t="s">
        <v>123</v>
      </c>
      <c r="B307">
        <v>58</v>
      </c>
      <c r="C307">
        <v>0</v>
      </c>
    </row>
    <row r="308" spans="1:3">
      <c r="A308" t="s">
        <v>124</v>
      </c>
      <c r="B308">
        <v>38</v>
      </c>
      <c r="C308">
        <v>0</v>
      </c>
    </row>
    <row r="309" spans="1:3">
      <c r="A309" t="s">
        <v>125</v>
      </c>
      <c r="B309">
        <v>34</v>
      </c>
      <c r="C309">
        <v>0</v>
      </c>
    </row>
    <row r="310" spans="1:3">
      <c r="A310" t="s">
        <v>126</v>
      </c>
      <c r="B310">
        <v>392</v>
      </c>
      <c r="C310">
        <v>0</v>
      </c>
    </row>
    <row r="311" spans="1:3">
      <c r="A311" t="s">
        <v>127</v>
      </c>
      <c r="B311">
        <v>134</v>
      </c>
      <c r="C311">
        <v>0</v>
      </c>
    </row>
    <row r="312" spans="1:3">
      <c r="A312" t="s">
        <v>128</v>
      </c>
      <c r="B312">
        <v>134</v>
      </c>
      <c r="C312">
        <v>0</v>
      </c>
    </row>
    <row r="313" spans="1:3">
      <c r="A313" t="s">
        <v>129</v>
      </c>
      <c r="B313">
        <v>130</v>
      </c>
      <c r="C313">
        <v>0</v>
      </c>
    </row>
    <row r="314" spans="1:3">
      <c r="A314" t="s">
        <v>130</v>
      </c>
      <c r="B314">
        <v>298</v>
      </c>
      <c r="C314">
        <v>0</v>
      </c>
    </row>
    <row r="315" spans="1:3">
      <c r="A315" t="s">
        <v>131</v>
      </c>
      <c r="B315">
        <v>26</v>
      </c>
      <c r="C315">
        <v>0</v>
      </c>
    </row>
    <row r="316" spans="1:3">
      <c r="A316" t="s">
        <v>132</v>
      </c>
      <c r="B316">
        <v>422</v>
      </c>
      <c r="C316">
        <v>0</v>
      </c>
    </row>
    <row r="317" spans="1:3">
      <c r="A317" t="s">
        <v>133</v>
      </c>
      <c r="B317">
        <v>380</v>
      </c>
      <c r="C317">
        <v>0</v>
      </c>
    </row>
    <row r="318" spans="1:3">
      <c r="A318" t="s">
        <v>134</v>
      </c>
      <c r="B318">
        <v>292</v>
      </c>
      <c r="C318">
        <v>0</v>
      </c>
    </row>
    <row r="319" spans="1:3">
      <c r="A319" t="s">
        <v>135</v>
      </c>
      <c r="B319">
        <v>398</v>
      </c>
      <c r="C319">
        <v>0</v>
      </c>
    </row>
    <row r="320" spans="1:3">
      <c r="A320" t="s">
        <v>136</v>
      </c>
      <c r="B320">
        <v>188</v>
      </c>
      <c r="C320">
        <v>0</v>
      </c>
    </row>
    <row r="321" spans="1:3">
      <c r="A321" t="s">
        <v>137</v>
      </c>
      <c r="B321">
        <v>124</v>
      </c>
      <c r="C321">
        <v>0</v>
      </c>
    </row>
    <row r="322" spans="1:3">
      <c r="A322" t="s">
        <v>138</v>
      </c>
      <c r="B322">
        <v>270</v>
      </c>
      <c r="C322">
        <v>0</v>
      </c>
    </row>
    <row r="323" spans="1:3">
      <c r="A323" t="s">
        <v>139</v>
      </c>
      <c r="B323">
        <v>80</v>
      </c>
      <c r="C323">
        <v>0</v>
      </c>
    </row>
    <row r="324" spans="1:3">
      <c r="A324" t="s">
        <v>140</v>
      </c>
      <c r="B324">
        <v>130</v>
      </c>
      <c r="C324">
        <v>0</v>
      </c>
    </row>
    <row r="325" spans="1:3">
      <c r="A325" t="s">
        <v>141</v>
      </c>
      <c r="B325">
        <v>34</v>
      </c>
      <c r="C325">
        <v>0</v>
      </c>
    </row>
    <row r="326" spans="1:3">
      <c r="A326" t="s">
        <v>142</v>
      </c>
      <c r="B326">
        <v>238</v>
      </c>
      <c r="C326">
        <v>0</v>
      </c>
    </row>
    <row r="327" spans="1:3">
      <c r="A327" t="s">
        <v>143</v>
      </c>
      <c r="B327">
        <v>1880</v>
      </c>
      <c r="C327">
        <v>0</v>
      </c>
    </row>
    <row r="328" spans="1:3">
      <c r="A328" t="s">
        <v>144</v>
      </c>
      <c r="B328">
        <v>156</v>
      </c>
      <c r="C328">
        <v>0</v>
      </c>
    </row>
    <row r="329" spans="1:3">
      <c r="A329" t="s">
        <v>145</v>
      </c>
      <c r="B329">
        <v>100</v>
      </c>
      <c r="C329">
        <v>0</v>
      </c>
    </row>
    <row r="330" spans="1:3">
      <c r="A330" t="s">
        <v>146</v>
      </c>
      <c r="B330">
        <v>184</v>
      </c>
      <c r="C330">
        <v>0</v>
      </c>
    </row>
    <row r="331" spans="1:3">
      <c r="A331" t="s">
        <v>147</v>
      </c>
      <c r="B331">
        <v>38</v>
      </c>
      <c r="C331">
        <v>0</v>
      </c>
    </row>
    <row r="332" spans="1:3">
      <c r="A332" t="s">
        <v>148</v>
      </c>
      <c r="B332">
        <v>104</v>
      </c>
      <c r="C332">
        <v>0</v>
      </c>
    </row>
    <row r="333" spans="1:3">
      <c r="A333" t="s">
        <v>149</v>
      </c>
      <c r="B333">
        <v>238</v>
      </c>
      <c r="C333">
        <v>0</v>
      </c>
    </row>
    <row r="334" spans="1:3">
      <c r="A334" t="s">
        <v>150</v>
      </c>
      <c r="B334">
        <v>670</v>
      </c>
      <c r="C334">
        <v>0</v>
      </c>
    </row>
    <row r="335" spans="1:3">
      <c r="A335" t="s">
        <v>151</v>
      </c>
      <c r="B335">
        <v>1092</v>
      </c>
      <c r="C335">
        <v>0</v>
      </c>
    </row>
    <row r="336" spans="1:3">
      <c r="A336" t="s">
        <v>152</v>
      </c>
      <c r="B336">
        <v>1008</v>
      </c>
      <c r="C336">
        <v>0</v>
      </c>
    </row>
    <row r="337" spans="1:5">
      <c r="A337" t="s">
        <v>153</v>
      </c>
      <c r="B337">
        <v>844</v>
      </c>
      <c r="C337">
        <v>0</v>
      </c>
    </row>
    <row r="338" spans="1:5">
      <c r="A338" t="s">
        <v>154</v>
      </c>
      <c r="B338">
        <v>340</v>
      </c>
      <c r="C338">
        <v>0</v>
      </c>
    </row>
    <row r="339" spans="1:5">
      <c r="A339" t="s">
        <v>176</v>
      </c>
      <c r="B339">
        <v>298</v>
      </c>
      <c r="C339">
        <v>0</v>
      </c>
    </row>
    <row r="340" spans="1:5">
      <c r="A340" t="s">
        <v>155</v>
      </c>
      <c r="B340">
        <v>70</v>
      </c>
      <c r="C340">
        <v>0</v>
      </c>
    </row>
    <row r="341" spans="1:5">
      <c r="A341" t="s">
        <v>156</v>
      </c>
      <c r="B341">
        <v>30</v>
      </c>
      <c r="C341">
        <v>0</v>
      </c>
    </row>
    <row r="342" spans="1:5">
      <c r="A342" t="s">
        <v>157</v>
      </c>
      <c r="B342">
        <v>42</v>
      </c>
      <c r="C342">
        <v>0</v>
      </c>
    </row>
    <row r="343" spans="1:5">
      <c r="A343" t="s">
        <v>158</v>
      </c>
      <c r="B343">
        <v>56</v>
      </c>
      <c r="C343">
        <v>0</v>
      </c>
    </row>
    <row r="344" spans="1:5">
      <c r="A344" t="s">
        <v>159</v>
      </c>
      <c r="B344">
        <v>50</v>
      </c>
      <c r="C344">
        <v>0</v>
      </c>
      <c r="E344" s="9" t="s">
        <v>190</v>
      </c>
    </row>
    <row r="345" spans="1:5">
      <c r="A345" t="s">
        <v>160</v>
      </c>
      <c r="B345">
        <v>344</v>
      </c>
      <c r="C345">
        <v>0</v>
      </c>
      <c r="E345" s="9">
        <f>SUM(B235:B345)</f>
        <v>18312</v>
      </c>
    </row>
    <row r="348" spans="1:5">
      <c r="A348" t="s">
        <v>186</v>
      </c>
      <c r="B348" t="s">
        <v>187</v>
      </c>
    </row>
    <row r="349" spans="1:5">
      <c r="A349" t="s">
        <v>15</v>
      </c>
    </row>
    <row r="350" spans="1:5">
      <c r="A350" t="s">
        <v>161</v>
      </c>
    </row>
    <row r="351" spans="1:5">
      <c r="A351" t="s">
        <v>162</v>
      </c>
    </row>
    <row r="352" spans="1:5">
      <c r="A352" t="s">
        <v>161</v>
      </c>
    </row>
    <row r="353" spans="1:5">
      <c r="A353" t="s">
        <v>177</v>
      </c>
      <c r="B353">
        <v>96</v>
      </c>
    </row>
    <row r="354" spans="1:5">
      <c r="A354" t="s">
        <v>178</v>
      </c>
      <c r="B354">
        <v>8</v>
      </c>
    </row>
    <row r="355" spans="1:5">
      <c r="A355" t="s">
        <v>179</v>
      </c>
      <c r="B355">
        <v>2</v>
      </c>
    </row>
    <row r="356" spans="1:5">
      <c r="A356" t="s">
        <v>180</v>
      </c>
      <c r="B356">
        <v>660</v>
      </c>
    </row>
    <row r="357" spans="1:5">
      <c r="A357" t="s">
        <v>181</v>
      </c>
      <c r="B357">
        <v>660</v>
      </c>
    </row>
    <row r="358" spans="1:5">
      <c r="A358" t="s">
        <v>182</v>
      </c>
      <c r="B358">
        <v>16</v>
      </c>
      <c r="E358" s="9" t="s">
        <v>188</v>
      </c>
    </row>
    <row r="359" spans="1:5">
      <c r="A359" t="s">
        <v>177</v>
      </c>
      <c r="B359">
        <v>96</v>
      </c>
      <c r="E359" s="9">
        <f>SUM(B353:B359)</f>
        <v>1538</v>
      </c>
    </row>
    <row r="361" spans="1:5">
      <c r="A361" t="s">
        <v>161</v>
      </c>
    </row>
    <row r="362" spans="1:5">
      <c r="A362" t="s">
        <v>93</v>
      </c>
    </row>
    <row r="363" spans="1:5">
      <c r="A363" t="s">
        <v>161</v>
      </c>
    </row>
    <row r="364" spans="1:5">
      <c r="A364" t="s">
        <v>99</v>
      </c>
      <c r="B364">
        <v>48</v>
      </c>
    </row>
    <row r="365" spans="1:5">
      <c r="A365" t="s">
        <v>100</v>
      </c>
      <c r="B365">
        <v>330</v>
      </c>
    </row>
    <row r="366" spans="1:5">
      <c r="A366" t="s">
        <v>101</v>
      </c>
      <c r="B366">
        <v>660</v>
      </c>
    </row>
    <row r="367" spans="1:5">
      <c r="A367" t="s">
        <v>102</v>
      </c>
      <c r="B367">
        <v>8</v>
      </c>
    </row>
    <row r="368" spans="1:5">
      <c r="A368" t="s">
        <v>103</v>
      </c>
      <c r="B368">
        <v>2</v>
      </c>
    </row>
    <row r="369" spans="1:5">
      <c r="A369" t="s">
        <v>104</v>
      </c>
      <c r="B369">
        <v>660</v>
      </c>
      <c r="E369" s="9" t="s">
        <v>189</v>
      </c>
    </row>
    <row r="370" spans="1:5">
      <c r="A370" t="s">
        <v>105</v>
      </c>
      <c r="B370">
        <v>158</v>
      </c>
      <c r="E370" s="9">
        <f>SUM(B364:B370)</f>
        <v>1866</v>
      </c>
    </row>
    <row r="372" spans="1:5">
      <c r="A372" t="s">
        <v>161</v>
      </c>
    </row>
    <row r="373" spans="1:5">
      <c r="A373" t="s">
        <v>171</v>
      </c>
    </row>
    <row r="374" spans="1:5">
      <c r="A374" t="s">
        <v>161</v>
      </c>
    </row>
    <row r="375" spans="1:5">
      <c r="A375" t="s">
        <v>106</v>
      </c>
      <c r="B375">
        <v>48</v>
      </c>
    </row>
    <row r="376" spans="1:5">
      <c r="A376" t="s">
        <v>100</v>
      </c>
      <c r="B376">
        <v>330</v>
      </c>
    </row>
    <row r="377" spans="1:5">
      <c r="A377" t="s">
        <v>101</v>
      </c>
      <c r="B377">
        <v>660</v>
      </c>
    </row>
    <row r="378" spans="1:5">
      <c r="A378" t="s">
        <v>102</v>
      </c>
      <c r="B378">
        <v>8</v>
      </c>
    </row>
    <row r="379" spans="1:5">
      <c r="A379" t="s">
        <v>107</v>
      </c>
      <c r="B379">
        <v>2</v>
      </c>
    </row>
    <row r="380" spans="1:5">
      <c r="A380" t="s">
        <v>104</v>
      </c>
      <c r="B380">
        <v>660</v>
      </c>
      <c r="E380" s="9" t="s">
        <v>190</v>
      </c>
    </row>
    <row r="381" spans="1:5">
      <c r="A381" t="s">
        <v>105</v>
      </c>
      <c r="B381">
        <v>158</v>
      </c>
      <c r="E381" s="9">
        <f>SUM(B375:B381)</f>
        <v>1866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Grafiken</vt:lpstr>
      <vt:lpstr>ECDH</vt:lpstr>
      <vt:lpstr>ECDSA</vt:lpstr>
      <vt:lpstr>ECIES</vt:lpstr>
      <vt:lpstr>RAM + ROM</vt:lpstr>
      <vt:lpstr>Vergleich Omega Opt.</vt:lpstr>
    </vt:vector>
  </TitlesOfParts>
  <Company>TU Darmstadt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2010-06-10T12:01:05Z</dcterms:created>
  <dcterms:modified xsi:type="dcterms:W3CDTF">2010-10-13T09:25:15Z</dcterms:modified>
</cp:coreProperties>
</file>