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Swiss Bakery\Work Orders V2\input\pro\"/>
    </mc:Choice>
  </mc:AlternateContent>
  <xr:revisionPtr revIDLastSave="0" documentId="13_ncr:1_{E440857C-2905-4837-B202-EDB67A223EBB}" xr6:coauthVersionLast="36" xr6:coauthVersionMax="36" xr10:uidLastSave="{00000000-0000-0000-0000-000000000000}"/>
  <bookViews>
    <workbookView xWindow="0" yWindow="0" windowWidth="14400" windowHeight="86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53" i="1" l="1"/>
  <c r="K157" i="1" s="1"/>
  <c r="K91" i="1"/>
  <c r="K72" i="1"/>
  <c r="K131" i="1"/>
  <c r="K133" i="1" s="1"/>
  <c r="K139" i="1"/>
  <c r="K141" i="1" s="1"/>
  <c r="K123" i="1"/>
  <c r="K115" i="1"/>
  <c r="K103" i="1"/>
  <c r="K56" i="1"/>
  <c r="K58" i="1" s="1"/>
  <c r="K30" i="1"/>
  <c r="K32" i="1" s="1"/>
  <c r="K18" i="1"/>
  <c r="K20" i="1" s="1"/>
</calcChain>
</file>

<file path=xl/sharedStrings.xml><?xml version="1.0" encoding="utf-8"?>
<sst xmlns="http://schemas.openxmlformats.org/spreadsheetml/2006/main" count="180" uniqueCount="87">
  <si>
    <t>Swiss Bakery</t>
  </si>
  <si>
    <t>Detailed Master Production Sheet</t>
  </si>
  <si>
    <t>Production Dept:</t>
  </si>
  <si>
    <t>Afternoon</t>
  </si>
  <si>
    <t>Production Date:</t>
  </si>
  <si>
    <t>Recipe</t>
  </si>
  <si>
    <t>Qty</t>
  </si>
  <si>
    <t>Qty To</t>
  </si>
  <si>
    <t>Total</t>
  </si>
  <si>
    <t># of</t>
  </si>
  <si>
    <t>Scaling</t>
  </si>
  <si>
    <t>Pcs /</t>
  </si>
  <si>
    <t>Kg</t>
  </si>
  <si>
    <t>Divider</t>
  </si>
  <si>
    <t>Reqd</t>
  </si>
  <si>
    <t>Make</t>
  </si>
  <si>
    <t>Reqd. (kg)</t>
  </si>
  <si>
    <t>Cuts</t>
  </si>
  <si>
    <t>Trays</t>
  </si>
  <si>
    <t>SW</t>
  </si>
  <si>
    <t>Cut</t>
  </si>
  <si>
    <t>/ Cut</t>
  </si>
  <si>
    <t>Tray</t>
  </si>
  <si>
    <t>Dough, Marble Rye Artisan</t>
  </si>
  <si>
    <t>"FI, Bread, Marble Rye 1.5lb</t>
  </si>
  <si>
    <t xml:space="preserve">2 </t>
  </si>
  <si>
    <t>"FI, Sandwich, Rye Marbl (Rd Top)3.5lb / pc</t>
  </si>
  <si>
    <t xml:space="preserve">7 </t>
  </si>
  <si>
    <t>Allowance for Waste</t>
  </si>
  <si>
    <t>Total To Produce:</t>
  </si>
  <si>
    <t>Dough, Baguette, Arti Traditional</t>
  </si>
  <si>
    <t>"FI, Baguette, Traditional  1lb4oz</t>
  </si>
  <si>
    <t xml:space="preserve">9 </t>
  </si>
  <si>
    <t>"FI, Bread, Crusty French 1lb8oz</t>
  </si>
  <si>
    <t>"FI, Bread, Vienna 1.5lb</t>
  </si>
  <si>
    <t xml:space="preserve">3 </t>
  </si>
  <si>
    <t>Dough, Bread, Country</t>
  </si>
  <si>
    <t>"FI, Baguette, Country 1lb 4oz</t>
  </si>
  <si>
    <t xml:space="preserve">1 </t>
  </si>
  <si>
    <t>"FI, Bread, Country 1lb8oz</t>
  </si>
  <si>
    <t xml:space="preserve">16 </t>
  </si>
  <si>
    <t>Dough, Bread, Multigrain Arti</t>
  </si>
  <si>
    <t>"FI, Baguette, Arti Multig 1lb4oz</t>
  </si>
  <si>
    <t>"FI, Bread, Arti Multig (½ Bak) 1lb8oz</t>
  </si>
  <si>
    <t xml:space="preserve">15 </t>
  </si>
  <si>
    <t>"FI, Bread, Arti Multig 1lb8oz</t>
  </si>
  <si>
    <t xml:space="preserve">5 </t>
  </si>
  <si>
    <t>"FI, Bread, Arti Multig Jumbo 4lb</t>
  </si>
  <si>
    <t xml:space="preserve">23 </t>
  </si>
  <si>
    <t>"FI, Sandwich, Arti Multig 4lb</t>
  </si>
  <si>
    <t>Dough, Bread, Olive and Rosemary</t>
  </si>
  <si>
    <t>"FI, Baguette, O &amp; R 1lb4oz</t>
  </si>
  <si>
    <t>"FI, Bread, O &amp; R 1lb2oz</t>
  </si>
  <si>
    <t xml:space="preserve">19 </t>
  </si>
  <si>
    <t>"FI, Bread, O &amp; R Med 3lb</t>
  </si>
  <si>
    <t>"FI, Bread, O &amp; R Small 1lb</t>
  </si>
  <si>
    <t xml:space="preserve">6 </t>
  </si>
  <si>
    <t>Dough, Bread, Pecan Craisin</t>
  </si>
  <si>
    <t>"FI, Bread, P &amp; C 1lb2oz</t>
  </si>
  <si>
    <t xml:space="preserve">14 </t>
  </si>
  <si>
    <t>"FI, Bread, P &amp; C Medium 3lb</t>
  </si>
  <si>
    <t>"FI, Bread, P &amp; C Small 1lb</t>
  </si>
  <si>
    <t>"FI, Sandwich, P &amp; C 4lb</t>
  </si>
  <si>
    <t>Dough, Bread, San Fran Sourdough</t>
  </si>
  <si>
    <t>"FI, Baguette, SF Sour 1lb4oz</t>
  </si>
  <si>
    <t>"FI, Bread, SF Sour 1lb8oz</t>
  </si>
  <si>
    <t xml:space="preserve">45 </t>
  </si>
  <si>
    <t>"FI, Bread, SF Sour Small 1lb</t>
  </si>
  <si>
    <t xml:space="preserve">10 </t>
  </si>
  <si>
    <t>Dough, Bread, San Fran Sourdough Jumbo</t>
  </si>
  <si>
    <t>"FI, Bread, SF Sour Medium 3lb</t>
  </si>
  <si>
    <t>"FI, Sandwich, SF Sour (Square) 4lb</t>
  </si>
  <si>
    <t>"FI, Sandwich, SF Sour 4lb</t>
  </si>
  <si>
    <t>Dough, Bread, Walnut and Onion</t>
  </si>
  <si>
    <t>"FI, Bread, W &amp; O 1lb2oz</t>
  </si>
  <si>
    <t>"FI, Bread, W &amp; O Small 1lb</t>
  </si>
  <si>
    <t>Dough, Bread, Whole Grain</t>
  </si>
  <si>
    <t>"FI, Bread, Whole Grain 1lb8oz</t>
  </si>
  <si>
    <t>Dough, Focaccia (Baguette Square)</t>
  </si>
  <si>
    <t>"FI, Focaccia Sheet 7lb</t>
  </si>
  <si>
    <t>Dough, Whole Wheat Spelt</t>
  </si>
  <si>
    <t>"FI, Bread, Whole Wheat Spelt 1.5 lb</t>
  </si>
  <si>
    <t xml:space="preserve">8 </t>
  </si>
  <si>
    <t>Starter Date:</t>
  </si>
  <si>
    <t>Monday, August 12, 2019</t>
  </si>
  <si>
    <t>Dough, Bread, San Fran Sourdough Jumbo #2</t>
  </si>
  <si>
    <t>"FI, Sandwich, SF Sour #2 4lb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</si>
</sst>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dd&quot;, &quot;mmmm\ d&quot;, &quot;yyyy"/>
    <numFmt numFmtId="165" formatCode="#,##0.000;#,##0.000\-"/>
    <numFmt numFmtId="166" formatCode="#,##0.0;#,##0.0\-"/>
    <numFmt numFmtId="167" formatCode="#,##0;#,##0\-"/>
    <numFmt numFmtId="168" formatCode="#,##0.000;#,##0.000"/>
    <numFmt numFmtId="169" formatCode="#,##0.00[$%-1009];#,##0.00[$%-1009]"/>
    <numFmt numFmtId="170" formatCode="#,##0.00[$%-409];#,##0.00[$%-409]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u/>
      <sz val="14"/>
      <color indexed="8"/>
      <name val="Times New Roman"/>
      <family val="1"/>
    </font>
    <font>
      <u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i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6" fillId="0" borderId="0" xfId="0" applyFont="1" applyAlignment="1">
      <alignment horizontal="center" vertical="top" wrapText="1" readingOrder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165" fontId="8" fillId="0" borderId="0" xfId="0" applyNumberFormat="1" applyFont="1" applyAlignment="1">
      <alignment horizontal="right" vertical="top"/>
    </xf>
    <xf numFmtId="166" fontId="8" fillId="0" borderId="0" xfId="0" applyNumberFormat="1" applyFont="1" applyAlignment="1">
      <alignment horizontal="right" vertical="top"/>
    </xf>
    <xf numFmtId="167" fontId="8" fillId="0" borderId="0" xfId="0" applyNumberFormat="1" applyFont="1" applyAlignment="1">
      <alignment horizontal="right" vertical="top"/>
    </xf>
    <xf numFmtId="168" fontId="8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left" vertical="top" wrapText="1" readingOrder="1"/>
    </xf>
    <xf numFmtId="169" fontId="8" fillId="2" borderId="0" xfId="0" applyNumberFormat="1" applyFont="1" applyFill="1" applyAlignment="1">
      <alignment horizontal="right" vertical="top"/>
    </xf>
    <xf numFmtId="0" fontId="6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166" fontId="8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left" vertical="top" wrapText="1" readingOrder="1"/>
    </xf>
    <xf numFmtId="164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 vertical="top" wrapText="1" readingOrder="1"/>
    </xf>
    <xf numFmtId="0" fontId="7" fillId="0" borderId="0" xfId="0" applyFont="1" applyAlignment="1">
      <alignment horizontal="center" vertical="top" wrapText="1" readingOrder="1"/>
    </xf>
    <xf numFmtId="0" fontId="6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left" vertical="top"/>
    </xf>
    <xf numFmtId="170" fontId="8" fillId="2" borderId="0" xfId="0" applyNumberFormat="1" applyFont="1" applyFill="1" applyAlignment="1">
      <alignment horizontal="right" vertical="top"/>
    </xf>
    <xf numFmtId="165" fontId="8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B1:X157"/>
  <sheetViews>
    <sheetView showGridLines="0" tabSelected="1" showOutlineSymbols="0" topLeftCell="A61" workbookViewId="0">
      <selection activeCell="K126" sqref="K126"/>
    </sheetView>
  </sheetViews>
  <sheetFormatPr defaultColWidth="6.88671875" defaultRowHeight="12.75" customHeight="1" x14ac:dyDescent="0.25"/>
  <cols>
    <col min="1" max="1" width="1.6640625" customWidth="1"/>
    <col min="2" max="2" width="1.109375" customWidth="1"/>
    <col min="3" max="3" width="5.6640625" customWidth="1"/>
    <col min="4" max="4" width="10.33203125" customWidth="1"/>
    <col min="5" max="5" width="3.6640625" customWidth="1"/>
    <col min="6" max="6" width="6" customWidth="1"/>
    <col min="7" max="7" width="4.88671875" customWidth="1"/>
    <col min="8" max="8" width="3.88671875" customWidth="1"/>
    <col min="9" max="9" width="1.109375" customWidth="1"/>
    <col min="10" max="10" width="5.6640625" customWidth="1"/>
    <col min="11" max="11" width="9.5546875" customWidth="1"/>
    <col min="12" max="12" width="1.109375" customWidth="1"/>
    <col min="13" max="13" width="5.33203125" customWidth="1"/>
    <col min="14" max="14" width="7.44140625" customWidth="1"/>
    <col min="15" max="15" width="6" customWidth="1"/>
    <col min="16" max="18" width="5.109375" customWidth="1"/>
    <col min="19" max="19" width="1.5546875" customWidth="1"/>
    <col min="20" max="20" width="11.33203125" customWidth="1"/>
  </cols>
  <sheetData>
    <row r="1" spans="2:24" ht="17.25" customHeight="1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2:24" ht="18.75" customHeight="1" x14ac:dyDescent="0.25"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2:24" ht="11.25" customHeight="1" x14ac:dyDescent="0.25"/>
    <row r="4" spans="2:24" ht="13.2" x14ac:dyDescent="0.25">
      <c r="B4" s="18" t="s">
        <v>2</v>
      </c>
      <c r="C4" s="18"/>
      <c r="D4" s="18"/>
      <c r="E4" s="12" t="s">
        <v>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2:24" ht="13.2" x14ac:dyDescent="0.25">
      <c r="B5" s="18" t="s">
        <v>83</v>
      </c>
      <c r="C5" s="18"/>
      <c r="D5" s="18"/>
      <c r="E5" s="19">
        <v>43688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2:24" ht="13.2" x14ac:dyDescent="0.25">
      <c r="B6" s="18" t="s">
        <v>4</v>
      </c>
      <c r="C6" s="18"/>
      <c r="D6" s="18"/>
      <c r="E6" s="23" t="s">
        <v>84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2:24" ht="12" customHeight="1" x14ac:dyDescent="0.25"/>
    <row r="8" spans="2:24" ht="9.75" customHeight="1" x14ac:dyDescent="0.25">
      <c r="B8" s="18" t="s">
        <v>5</v>
      </c>
      <c r="C8" s="18"/>
      <c r="G8" s="20" t="s">
        <v>6</v>
      </c>
      <c r="H8" s="20"/>
      <c r="I8" s="20"/>
      <c r="J8" s="20" t="s">
        <v>7</v>
      </c>
      <c r="K8" s="20"/>
      <c r="L8" s="20" t="s">
        <v>8</v>
      </c>
      <c r="M8" s="20"/>
      <c r="N8" s="20"/>
      <c r="O8" s="20" t="s">
        <v>9</v>
      </c>
      <c r="P8" s="20" t="s">
        <v>9</v>
      </c>
      <c r="Q8" s="20"/>
      <c r="R8" s="21" t="s">
        <v>10</v>
      </c>
      <c r="S8" s="20" t="s">
        <v>11</v>
      </c>
      <c r="T8" s="20"/>
      <c r="U8" s="22" t="s">
        <v>12</v>
      </c>
      <c r="V8" s="20" t="s">
        <v>11</v>
      </c>
      <c r="W8" s="11" t="s">
        <v>13</v>
      </c>
      <c r="X8" s="11"/>
    </row>
    <row r="9" spans="2:24" ht="3.75" customHeight="1" x14ac:dyDescent="0.25">
      <c r="B9" s="18"/>
      <c r="C9" s="18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  <c r="S9" s="20"/>
      <c r="T9" s="20"/>
      <c r="U9" s="22"/>
      <c r="V9" s="20"/>
      <c r="W9" s="11"/>
      <c r="X9" s="11"/>
    </row>
    <row r="10" spans="2:24" ht="13.2" x14ac:dyDescent="0.25">
      <c r="G10" s="20" t="s">
        <v>14</v>
      </c>
      <c r="H10" s="20"/>
      <c r="I10" s="20"/>
      <c r="J10" s="20" t="s">
        <v>15</v>
      </c>
      <c r="K10" s="20"/>
      <c r="L10" s="22" t="s">
        <v>16</v>
      </c>
      <c r="M10" s="22"/>
      <c r="N10" s="22"/>
      <c r="O10" s="1" t="s">
        <v>17</v>
      </c>
      <c r="P10" s="20" t="s">
        <v>18</v>
      </c>
      <c r="Q10" s="20"/>
      <c r="R10" s="1" t="s">
        <v>19</v>
      </c>
      <c r="S10" s="20" t="s">
        <v>20</v>
      </c>
      <c r="T10" s="20"/>
      <c r="U10" s="1" t="s">
        <v>21</v>
      </c>
      <c r="V10" s="1" t="s">
        <v>22</v>
      </c>
    </row>
    <row r="12" spans="2:24" ht="14.25" customHeight="1" x14ac:dyDescent="0.25">
      <c r="C12" s="12" t="s">
        <v>23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2:24" ht="1.5" customHeight="1" x14ac:dyDescent="0.25"/>
    <row r="14" spans="2:24" ht="15" customHeight="1" x14ac:dyDescent="0.25">
      <c r="C14" s="13" t="s">
        <v>24</v>
      </c>
      <c r="D14" s="13"/>
      <c r="E14" s="13"/>
      <c r="F14" s="13"/>
      <c r="G14" s="14" t="s">
        <v>25</v>
      </c>
      <c r="H14" s="14"/>
      <c r="I14" s="14" t="s">
        <v>25</v>
      </c>
      <c r="J14" s="14"/>
      <c r="K14" s="4">
        <v>1.360776</v>
      </c>
      <c r="L14" s="15">
        <v>0</v>
      </c>
      <c r="M14" s="15"/>
      <c r="N14" s="6">
        <v>2</v>
      </c>
      <c r="O14" s="7">
        <v>0.68038799999999999</v>
      </c>
      <c r="Q14" s="4">
        <v>0</v>
      </c>
      <c r="R14" s="6">
        <v>1</v>
      </c>
    </row>
    <row r="15" spans="2:24" ht="1.5" customHeight="1" x14ac:dyDescent="0.25"/>
    <row r="16" spans="2:24" ht="15" customHeight="1" x14ac:dyDescent="0.25">
      <c r="C16" s="13" t="s">
        <v>26</v>
      </c>
      <c r="D16" s="13"/>
      <c r="E16" s="13"/>
      <c r="F16" s="13"/>
      <c r="G16" s="14" t="s">
        <v>27</v>
      </c>
      <c r="H16" s="14"/>
      <c r="I16" s="14" t="s">
        <v>27</v>
      </c>
      <c r="J16" s="14"/>
      <c r="K16" s="4">
        <v>11.113013016</v>
      </c>
      <c r="L16" s="15">
        <v>0</v>
      </c>
      <c r="M16" s="15"/>
      <c r="N16" s="6">
        <v>7</v>
      </c>
      <c r="O16" s="7">
        <v>1.5875732880000002</v>
      </c>
      <c r="Q16" s="4">
        <v>0</v>
      </c>
      <c r="R16" s="6">
        <v>1</v>
      </c>
    </row>
    <row r="17" spans="3:20" ht="1.5" customHeight="1" x14ac:dyDescent="0.25"/>
    <row r="18" spans="3:20" ht="12" customHeight="1" x14ac:dyDescent="0.25">
      <c r="C18" s="9" t="s">
        <v>28</v>
      </c>
      <c r="D18" s="9"/>
      <c r="E18" s="9"/>
      <c r="G18" s="10">
        <v>10</v>
      </c>
      <c r="H18" s="10"/>
      <c r="K18" s="4">
        <f>(13770-12474)/1000</f>
        <v>1.296</v>
      </c>
    </row>
    <row r="19" spans="3:20" ht="6.75" customHeight="1" x14ac:dyDescent="0.25">
      <c r="C19" s="9"/>
      <c r="D19" s="9"/>
      <c r="E19" s="9"/>
    </row>
    <row r="20" spans="3:20" ht="13.2" x14ac:dyDescent="0.25">
      <c r="C20" s="11" t="s">
        <v>29</v>
      </c>
      <c r="D20" s="11"/>
      <c r="E20" s="11"/>
      <c r="F20" s="11"/>
      <c r="G20" s="11"/>
      <c r="K20" s="8">
        <f>SUM(K14:K18)</f>
        <v>13.769789015999999</v>
      </c>
    </row>
    <row r="21" spans="3:20" ht="9.75" customHeight="1" x14ac:dyDescent="0.25"/>
    <row r="22" spans="3:20" ht="14.25" customHeight="1" x14ac:dyDescent="0.25">
      <c r="C22" s="12" t="s">
        <v>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3:20" ht="1.5" customHeight="1" x14ac:dyDescent="0.25"/>
    <row r="24" spans="3:20" ht="15" customHeight="1" x14ac:dyDescent="0.25">
      <c r="C24" s="13" t="s">
        <v>31</v>
      </c>
      <c r="D24" s="13"/>
      <c r="E24" s="13"/>
      <c r="F24" s="13"/>
      <c r="G24" s="14" t="s">
        <v>32</v>
      </c>
      <c r="H24" s="14"/>
      <c r="I24" s="14" t="s">
        <v>32</v>
      </c>
      <c r="J24" s="14"/>
      <c r="K24" s="4">
        <v>5.1030000000000006</v>
      </c>
      <c r="L24" s="15">
        <v>0</v>
      </c>
      <c r="M24" s="15"/>
      <c r="N24" s="6">
        <v>9</v>
      </c>
      <c r="O24" s="7">
        <v>0.56700000000000006</v>
      </c>
      <c r="Q24" s="4">
        <v>0</v>
      </c>
      <c r="R24" s="6">
        <v>1</v>
      </c>
    </row>
    <row r="25" spans="3:20" ht="1.5" customHeight="1" x14ac:dyDescent="0.25"/>
    <row r="26" spans="3:20" ht="15" customHeight="1" x14ac:dyDescent="0.25">
      <c r="C26" s="13" t="s">
        <v>33</v>
      </c>
      <c r="D26" s="13"/>
      <c r="E26" s="13"/>
      <c r="F26" s="13"/>
      <c r="G26" s="14" t="s">
        <v>32</v>
      </c>
      <c r="H26" s="14"/>
      <c r="I26" s="14" t="s">
        <v>32</v>
      </c>
      <c r="J26" s="14"/>
      <c r="K26" s="4">
        <v>6.1234919999999997</v>
      </c>
      <c r="L26" s="15">
        <v>0</v>
      </c>
      <c r="M26" s="15"/>
      <c r="N26" s="6">
        <v>9</v>
      </c>
      <c r="O26" s="7">
        <v>0.68038799999999999</v>
      </c>
      <c r="Q26" s="4">
        <v>0</v>
      </c>
      <c r="R26" s="6">
        <v>1</v>
      </c>
    </row>
    <row r="27" spans="3:20" ht="1.5" customHeight="1" x14ac:dyDescent="0.25"/>
    <row r="28" spans="3:20" ht="15" customHeight="1" x14ac:dyDescent="0.25">
      <c r="C28" s="13" t="s">
        <v>34</v>
      </c>
      <c r="D28" s="13"/>
      <c r="E28" s="13"/>
      <c r="F28" s="13"/>
      <c r="G28" s="14" t="s">
        <v>35</v>
      </c>
      <c r="H28" s="14"/>
      <c r="I28" s="14" t="s">
        <v>35</v>
      </c>
      <c r="J28" s="14"/>
      <c r="K28" s="4">
        <v>2.0411700000000002</v>
      </c>
      <c r="L28" s="15">
        <v>0</v>
      </c>
      <c r="M28" s="15"/>
      <c r="N28" s="6">
        <v>3</v>
      </c>
      <c r="O28" s="7">
        <v>0.68039000000000005</v>
      </c>
      <c r="Q28" s="4">
        <v>0</v>
      </c>
      <c r="R28" s="6">
        <v>1</v>
      </c>
    </row>
    <row r="29" spans="3:20" ht="1.5" customHeight="1" x14ac:dyDescent="0.25"/>
    <row r="30" spans="3:20" ht="12" customHeight="1" x14ac:dyDescent="0.25">
      <c r="C30" s="9" t="s">
        <v>28</v>
      </c>
      <c r="D30" s="9"/>
      <c r="E30" s="9"/>
      <c r="G30" s="10">
        <v>5</v>
      </c>
      <c r="H30" s="10"/>
      <c r="K30" s="4">
        <f>(13892-13268)/1000</f>
        <v>0.624</v>
      </c>
    </row>
    <row r="31" spans="3:20" ht="6.75" customHeight="1" x14ac:dyDescent="0.25">
      <c r="C31" s="9"/>
      <c r="D31" s="9"/>
      <c r="E31" s="9"/>
    </row>
    <row r="32" spans="3:20" ht="13.2" x14ac:dyDescent="0.25">
      <c r="C32" s="11" t="s">
        <v>29</v>
      </c>
      <c r="D32" s="11"/>
      <c r="E32" s="11"/>
      <c r="F32" s="11"/>
      <c r="G32" s="11"/>
      <c r="K32" s="8">
        <f>SUM(K24:K31)</f>
        <v>13.891662000000002</v>
      </c>
    </row>
    <row r="33" spans="3:20" ht="9.75" customHeight="1" x14ac:dyDescent="0.25"/>
    <row r="34" spans="3:20" ht="14.25" customHeight="1" x14ac:dyDescent="0.25">
      <c r="C34" s="12" t="s">
        <v>36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3:20" ht="1.5" customHeight="1" x14ac:dyDescent="0.25"/>
    <row r="36" spans="3:20" ht="15" customHeight="1" x14ac:dyDescent="0.25">
      <c r="C36" s="13" t="s">
        <v>37</v>
      </c>
      <c r="D36" s="13"/>
      <c r="E36" s="13"/>
      <c r="F36" s="13"/>
      <c r="G36" s="14" t="s">
        <v>38</v>
      </c>
      <c r="H36" s="14"/>
      <c r="I36" s="14" t="s">
        <v>38</v>
      </c>
      <c r="J36" s="14"/>
      <c r="K36" s="4">
        <v>0.56700000000000006</v>
      </c>
      <c r="L36" s="15">
        <v>0</v>
      </c>
      <c r="M36" s="15"/>
      <c r="N36" s="6">
        <v>0</v>
      </c>
      <c r="O36" s="7">
        <v>0.56700000000000006</v>
      </c>
      <c r="Q36" s="4">
        <v>0</v>
      </c>
    </row>
    <row r="37" spans="3:20" ht="1.5" customHeight="1" x14ac:dyDescent="0.25"/>
    <row r="38" spans="3:20" ht="15" customHeight="1" x14ac:dyDescent="0.25">
      <c r="C38" s="13" t="s">
        <v>39</v>
      </c>
      <c r="D38" s="13"/>
      <c r="E38" s="13"/>
      <c r="F38" s="13"/>
      <c r="G38" s="14" t="s">
        <v>40</v>
      </c>
      <c r="H38" s="14"/>
      <c r="I38" s="14" t="s">
        <v>40</v>
      </c>
      <c r="J38" s="14"/>
      <c r="K38" s="4">
        <v>10.88608</v>
      </c>
      <c r="L38" s="15">
        <v>0</v>
      </c>
      <c r="M38" s="15"/>
      <c r="N38" s="6">
        <v>16</v>
      </c>
      <c r="O38" s="7">
        <v>0.68037999999999998</v>
      </c>
      <c r="Q38" s="4">
        <v>0</v>
      </c>
      <c r="R38" s="6">
        <v>1</v>
      </c>
    </row>
    <row r="39" spans="3:20" ht="1.5" customHeight="1" x14ac:dyDescent="0.25"/>
    <row r="40" spans="3:20" ht="12" customHeight="1" x14ac:dyDescent="0.25">
      <c r="C40" s="9" t="s">
        <v>28</v>
      </c>
      <c r="D40" s="9"/>
      <c r="E40" s="9"/>
      <c r="G40" s="10">
        <v>5</v>
      </c>
      <c r="H40" s="10"/>
      <c r="K40" s="4">
        <v>0.572654</v>
      </c>
    </row>
    <row r="41" spans="3:20" ht="6.75" customHeight="1" x14ac:dyDescent="0.25">
      <c r="C41" s="9"/>
      <c r="D41" s="9"/>
      <c r="E41" s="9"/>
    </row>
    <row r="42" spans="3:20" ht="13.2" x14ac:dyDescent="0.25">
      <c r="C42" s="11" t="s">
        <v>29</v>
      </c>
      <c r="D42" s="11"/>
      <c r="E42" s="11"/>
      <c r="F42" s="11"/>
      <c r="G42" s="11"/>
      <c r="K42" s="8">
        <v>12.025734</v>
      </c>
    </row>
    <row r="43" spans="3:20" ht="9.75" customHeight="1" x14ac:dyDescent="0.25"/>
    <row r="44" spans="3:20" ht="14.25" customHeight="1" x14ac:dyDescent="0.25">
      <c r="C44" s="12" t="s">
        <v>41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3:20" ht="1.5" customHeight="1" x14ac:dyDescent="0.25"/>
    <row r="46" spans="3:20" ht="15" customHeight="1" x14ac:dyDescent="0.25">
      <c r="C46" s="13" t="s">
        <v>42</v>
      </c>
      <c r="D46" s="13"/>
      <c r="E46" s="13"/>
      <c r="F46" s="13"/>
      <c r="G46" s="14" t="s">
        <v>25</v>
      </c>
      <c r="H46" s="14"/>
      <c r="I46" s="14" t="s">
        <v>25</v>
      </c>
      <c r="J46" s="14"/>
      <c r="K46" s="4">
        <v>1.1340000000000001</v>
      </c>
      <c r="L46" s="15">
        <v>0</v>
      </c>
      <c r="M46" s="15"/>
      <c r="N46" s="6">
        <v>0</v>
      </c>
      <c r="O46" s="7">
        <v>0.56700000000000006</v>
      </c>
      <c r="Q46" s="4">
        <v>0</v>
      </c>
    </row>
    <row r="47" spans="3:20" ht="1.5" customHeight="1" x14ac:dyDescent="0.25"/>
    <row r="48" spans="3:20" ht="15" customHeight="1" x14ac:dyDescent="0.25">
      <c r="C48" s="13" t="s">
        <v>43</v>
      </c>
      <c r="D48" s="13"/>
      <c r="E48" s="13"/>
      <c r="F48" s="13"/>
      <c r="G48" s="14" t="s">
        <v>44</v>
      </c>
      <c r="H48" s="14"/>
      <c r="I48" s="14" t="s">
        <v>44</v>
      </c>
      <c r="J48" s="14"/>
      <c r="K48" s="4">
        <v>10.206000000000001</v>
      </c>
      <c r="L48" s="15">
        <v>0</v>
      </c>
      <c r="M48" s="15"/>
      <c r="N48" s="6">
        <v>15</v>
      </c>
      <c r="O48" s="7">
        <v>0.68040000000000012</v>
      </c>
      <c r="Q48" s="4">
        <v>0</v>
      </c>
      <c r="R48" s="6">
        <v>1</v>
      </c>
    </row>
    <row r="49" spans="3:20" ht="1.5" customHeight="1" x14ac:dyDescent="0.25"/>
    <row r="50" spans="3:20" ht="15" customHeight="1" x14ac:dyDescent="0.25">
      <c r="C50" s="13" t="s">
        <v>45</v>
      </c>
      <c r="D50" s="13"/>
      <c r="E50" s="13"/>
      <c r="F50" s="13"/>
      <c r="G50" s="14" t="s">
        <v>46</v>
      </c>
      <c r="H50" s="14"/>
      <c r="I50" s="14" t="s">
        <v>46</v>
      </c>
      <c r="J50" s="14"/>
      <c r="K50" s="4">
        <v>3.4020000000000006</v>
      </c>
      <c r="L50" s="15">
        <v>0</v>
      </c>
      <c r="M50" s="15"/>
      <c r="N50" s="6">
        <v>5</v>
      </c>
      <c r="O50" s="7">
        <v>0.68040000000000012</v>
      </c>
      <c r="Q50" s="4">
        <v>0</v>
      </c>
      <c r="R50" s="6">
        <v>1</v>
      </c>
    </row>
    <row r="51" spans="3:20" ht="1.5" customHeight="1" x14ac:dyDescent="0.25"/>
    <row r="52" spans="3:20" ht="15" customHeight="1" x14ac:dyDescent="0.25">
      <c r="C52" s="13" t="s">
        <v>47</v>
      </c>
      <c r="D52" s="13"/>
      <c r="E52" s="13"/>
      <c r="F52" s="13"/>
      <c r="G52" s="14" t="s">
        <v>48</v>
      </c>
      <c r="H52" s="14"/>
      <c r="I52" s="14" t="s">
        <v>48</v>
      </c>
      <c r="J52" s="14"/>
      <c r="K52" s="4">
        <v>41.730510000000002</v>
      </c>
      <c r="L52" s="15">
        <v>0</v>
      </c>
      <c r="M52" s="15"/>
      <c r="N52" s="6">
        <v>23</v>
      </c>
      <c r="O52" s="7">
        <v>1.8143700000000003</v>
      </c>
      <c r="Q52" s="4">
        <v>0</v>
      </c>
      <c r="R52" s="6">
        <v>1</v>
      </c>
    </row>
    <row r="53" spans="3:20" ht="1.5" customHeight="1" x14ac:dyDescent="0.25"/>
    <row r="54" spans="3:20" ht="15" customHeight="1" x14ac:dyDescent="0.25">
      <c r="C54" s="13" t="s">
        <v>49</v>
      </c>
      <c r="D54" s="13"/>
      <c r="E54" s="13"/>
      <c r="F54" s="13"/>
      <c r="G54" s="14" t="s">
        <v>32</v>
      </c>
      <c r="H54" s="14"/>
      <c r="I54" s="14" t="s">
        <v>32</v>
      </c>
      <c r="J54" s="14"/>
      <c r="K54" s="4">
        <v>16.329330000000002</v>
      </c>
      <c r="L54" s="15">
        <v>0</v>
      </c>
      <c r="M54" s="15"/>
      <c r="N54" s="6">
        <v>9</v>
      </c>
      <c r="O54" s="7">
        <v>1.8143700000000003</v>
      </c>
      <c r="Q54" s="4">
        <v>0</v>
      </c>
      <c r="R54" s="6">
        <v>1</v>
      </c>
    </row>
    <row r="55" spans="3:20" ht="1.5" customHeight="1" x14ac:dyDescent="0.25"/>
    <row r="56" spans="3:20" ht="12" customHeight="1" x14ac:dyDescent="0.25">
      <c r="C56" s="9" t="s">
        <v>28</v>
      </c>
      <c r="D56" s="9"/>
      <c r="E56" s="9"/>
      <c r="G56" s="10">
        <v>5</v>
      </c>
      <c r="H56" s="10"/>
      <c r="K56" s="4">
        <f>(74450-72802)/1000</f>
        <v>1.6479999999999999</v>
      </c>
    </row>
    <row r="57" spans="3:20" ht="6.75" customHeight="1" x14ac:dyDescent="0.25">
      <c r="C57" s="9"/>
      <c r="D57" s="9"/>
      <c r="E57" s="9"/>
    </row>
    <row r="58" spans="3:20" ht="13.2" x14ac:dyDescent="0.25">
      <c r="C58" s="11" t="s">
        <v>29</v>
      </c>
      <c r="D58" s="11"/>
      <c r="E58" s="11"/>
      <c r="F58" s="11"/>
      <c r="G58" s="11"/>
      <c r="K58" s="8">
        <f>SUM(K45:K56)</f>
        <v>74.449840000000009</v>
      </c>
    </row>
    <row r="59" spans="3:20" ht="9.75" customHeight="1" x14ac:dyDescent="0.25"/>
    <row r="60" spans="3:20" ht="14.25" customHeight="1" x14ac:dyDescent="0.25">
      <c r="C60" s="12" t="s">
        <v>50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3:20" ht="1.5" customHeight="1" x14ac:dyDescent="0.25"/>
    <row r="62" spans="3:20" ht="15" customHeight="1" x14ac:dyDescent="0.25">
      <c r="C62" s="13" t="s">
        <v>51</v>
      </c>
      <c r="D62" s="13"/>
      <c r="E62" s="13"/>
      <c r="F62" s="13"/>
      <c r="G62" s="14" t="s">
        <v>25</v>
      </c>
      <c r="H62" s="14"/>
      <c r="I62" s="14" t="s">
        <v>25</v>
      </c>
      <c r="J62" s="14"/>
      <c r="K62" s="4">
        <v>1.1340000000000001</v>
      </c>
      <c r="L62" s="15">
        <v>0</v>
      </c>
      <c r="M62" s="15"/>
      <c r="N62" s="6">
        <v>0</v>
      </c>
      <c r="O62" s="7">
        <v>0.56700000000000006</v>
      </c>
      <c r="Q62" s="4">
        <v>0</v>
      </c>
    </row>
    <row r="63" spans="3:20" ht="1.5" customHeight="1" x14ac:dyDescent="0.25"/>
    <row r="64" spans="3:20" ht="15" customHeight="1" x14ac:dyDescent="0.25">
      <c r="C64" s="13" t="s">
        <v>52</v>
      </c>
      <c r="D64" s="13"/>
      <c r="E64" s="13"/>
      <c r="F64" s="13"/>
      <c r="G64" s="14" t="s">
        <v>53</v>
      </c>
      <c r="H64" s="14"/>
      <c r="I64" s="14" t="s">
        <v>53</v>
      </c>
      <c r="J64" s="14"/>
      <c r="K64" s="4">
        <v>9.70425</v>
      </c>
      <c r="L64" s="15">
        <v>0</v>
      </c>
      <c r="M64" s="15"/>
      <c r="N64" s="6">
        <v>19</v>
      </c>
      <c r="O64" s="7">
        <v>0.51075000000000004</v>
      </c>
      <c r="Q64" s="4">
        <v>0</v>
      </c>
      <c r="R64" s="6">
        <v>1</v>
      </c>
    </row>
    <row r="65" spans="2:24" ht="1.5" customHeight="1" x14ac:dyDescent="0.25"/>
    <row r="66" spans="2:24" ht="15" customHeight="1" x14ac:dyDescent="0.25">
      <c r="C66" s="13" t="s">
        <v>54</v>
      </c>
      <c r="D66" s="13"/>
      <c r="E66" s="13"/>
      <c r="F66" s="13"/>
      <c r="G66" s="14" t="s">
        <v>35</v>
      </c>
      <c r="H66" s="14"/>
      <c r="I66" s="14" t="s">
        <v>35</v>
      </c>
      <c r="J66" s="14"/>
      <c r="K66" s="4">
        <v>4.0823400000000003</v>
      </c>
      <c r="L66" s="15">
        <v>0</v>
      </c>
      <c r="M66" s="15"/>
      <c r="N66" s="6">
        <v>3</v>
      </c>
      <c r="O66" s="7">
        <v>1.3607800000000001</v>
      </c>
      <c r="Q66" s="4">
        <v>0</v>
      </c>
      <c r="R66" s="6">
        <v>1</v>
      </c>
    </row>
    <row r="67" spans="2:24" ht="1.5" customHeight="1" x14ac:dyDescent="0.25"/>
    <row r="68" spans="2:24" ht="15" customHeight="1" x14ac:dyDescent="0.25">
      <c r="C68" s="13" t="s">
        <v>55</v>
      </c>
      <c r="D68" s="13"/>
      <c r="E68" s="13"/>
      <c r="F68" s="13"/>
      <c r="G68" s="14" t="s">
        <v>56</v>
      </c>
      <c r="H68" s="14"/>
      <c r="I68" s="14" t="s">
        <v>56</v>
      </c>
      <c r="J68" s="14"/>
      <c r="K68" s="4">
        <v>2.7215520000000004</v>
      </c>
      <c r="L68" s="15">
        <v>0</v>
      </c>
      <c r="M68" s="15"/>
      <c r="N68" s="6">
        <v>6</v>
      </c>
      <c r="O68" s="7">
        <v>0.453592</v>
      </c>
      <c r="Q68" s="4">
        <v>0</v>
      </c>
      <c r="R68" s="6">
        <v>1</v>
      </c>
    </row>
    <row r="69" spans="2:24" ht="1.5" customHeight="1" x14ac:dyDescent="0.25"/>
    <row r="70" spans="2:24" ht="12" customHeight="1" x14ac:dyDescent="0.25">
      <c r="C70" s="9" t="s">
        <v>28</v>
      </c>
      <c r="D70" s="9"/>
      <c r="E70" s="9"/>
      <c r="G70" s="10">
        <v>2</v>
      </c>
      <c r="H70" s="10"/>
      <c r="K70" s="4">
        <v>0.5</v>
      </c>
    </row>
    <row r="71" spans="2:24" ht="6.75" customHeight="1" x14ac:dyDescent="0.25">
      <c r="C71" s="9"/>
      <c r="D71" s="9"/>
      <c r="E71" s="9"/>
    </row>
    <row r="72" spans="2:24" ht="13.2" x14ac:dyDescent="0.25">
      <c r="C72" s="11" t="s">
        <v>29</v>
      </c>
      <c r="D72" s="11"/>
      <c r="E72" s="11"/>
      <c r="F72" s="11"/>
      <c r="G72" s="11"/>
      <c r="K72" s="8">
        <f>SUM(K62:K70)</f>
        <v>18.142142</v>
      </c>
    </row>
    <row r="73" spans="2:24" ht="9.75" customHeight="1" x14ac:dyDescent="0.25"/>
    <row r="74" spans="2:24" ht="12" customHeight="1" x14ac:dyDescent="0.25"/>
    <row r="75" spans="2:24" ht="9.75" customHeight="1" x14ac:dyDescent="0.25">
      <c r="B75" s="18" t="s">
        <v>5</v>
      </c>
      <c r="C75" s="18"/>
      <c r="G75" s="20" t="s">
        <v>6</v>
      </c>
      <c r="H75" s="20"/>
      <c r="I75" s="20"/>
      <c r="J75" s="20" t="s">
        <v>7</v>
      </c>
      <c r="K75" s="20"/>
      <c r="L75" s="20" t="s">
        <v>8</v>
      </c>
      <c r="M75" s="20"/>
      <c r="N75" s="20"/>
      <c r="O75" s="20" t="s">
        <v>9</v>
      </c>
      <c r="P75" s="20" t="s">
        <v>9</v>
      </c>
      <c r="Q75" s="20"/>
      <c r="R75" s="21" t="s">
        <v>10</v>
      </c>
      <c r="S75" s="20" t="s">
        <v>11</v>
      </c>
      <c r="T75" s="20"/>
      <c r="U75" s="22" t="s">
        <v>12</v>
      </c>
      <c r="V75" s="20" t="s">
        <v>11</v>
      </c>
      <c r="W75" s="11" t="s">
        <v>13</v>
      </c>
      <c r="X75" s="11"/>
    </row>
    <row r="76" spans="2:24" ht="3.75" customHeight="1" x14ac:dyDescent="0.25">
      <c r="B76" s="18"/>
      <c r="C76" s="18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1"/>
      <c r="S76" s="20"/>
      <c r="T76" s="20"/>
      <c r="U76" s="22"/>
      <c r="V76" s="20"/>
      <c r="W76" s="11"/>
      <c r="X76" s="11"/>
    </row>
    <row r="77" spans="2:24" ht="13.2" x14ac:dyDescent="0.25">
      <c r="G77" s="20" t="s">
        <v>14</v>
      </c>
      <c r="H77" s="20"/>
      <c r="I77" s="20"/>
      <c r="J77" s="20" t="s">
        <v>15</v>
      </c>
      <c r="K77" s="20"/>
      <c r="L77" s="22" t="s">
        <v>16</v>
      </c>
      <c r="M77" s="22"/>
      <c r="N77" s="22"/>
      <c r="O77" s="1" t="s">
        <v>17</v>
      </c>
      <c r="P77" s="20" t="s">
        <v>18</v>
      </c>
      <c r="Q77" s="20"/>
      <c r="R77" s="1" t="s">
        <v>19</v>
      </c>
      <c r="S77" s="20" t="s">
        <v>20</v>
      </c>
      <c r="T77" s="20"/>
      <c r="U77" s="1" t="s">
        <v>21</v>
      </c>
      <c r="V77" s="1" t="s">
        <v>22</v>
      </c>
    </row>
    <row r="79" spans="2:24" ht="14.25" customHeight="1" x14ac:dyDescent="0.25">
      <c r="C79" s="12" t="s">
        <v>57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2:24" ht="1.5" customHeight="1" x14ac:dyDescent="0.25"/>
    <row r="81" spans="3:20" ht="15" customHeight="1" x14ac:dyDescent="0.25">
      <c r="C81" s="13" t="s">
        <v>58</v>
      </c>
      <c r="D81" s="13"/>
      <c r="E81" s="13"/>
      <c r="F81" s="13"/>
      <c r="G81" s="14" t="s">
        <v>59</v>
      </c>
      <c r="H81" s="14"/>
      <c r="I81" s="14" t="s">
        <v>59</v>
      </c>
      <c r="J81" s="14"/>
      <c r="K81" s="4">
        <v>7.150500000000001</v>
      </c>
      <c r="L81" s="15">
        <v>0</v>
      </c>
      <c r="M81" s="15"/>
      <c r="N81" s="6">
        <v>14</v>
      </c>
      <c r="O81" s="7">
        <v>0.51075000000000004</v>
      </c>
      <c r="Q81" s="4">
        <v>0</v>
      </c>
      <c r="R81" s="6">
        <v>1</v>
      </c>
    </row>
    <row r="82" spans="3:20" ht="1.5" customHeight="1" x14ac:dyDescent="0.25"/>
    <row r="83" spans="3:20" ht="15" customHeight="1" x14ac:dyDescent="0.25">
      <c r="C83" s="13" t="s">
        <v>60</v>
      </c>
      <c r="D83" s="13"/>
      <c r="E83" s="13"/>
      <c r="F83" s="13"/>
      <c r="G83" s="14" t="s">
        <v>35</v>
      </c>
      <c r="H83" s="14"/>
      <c r="I83" s="14" t="s">
        <v>35</v>
      </c>
      <c r="J83" s="14"/>
      <c r="K83" s="4">
        <v>4.0830000000000002</v>
      </c>
      <c r="L83" s="15">
        <v>0</v>
      </c>
      <c r="M83" s="15"/>
      <c r="N83" s="6">
        <v>0</v>
      </c>
      <c r="O83" s="7">
        <v>1.361</v>
      </c>
      <c r="Q83" s="4">
        <v>0</v>
      </c>
    </row>
    <row r="84" spans="3:20" ht="1.5" customHeight="1" x14ac:dyDescent="0.25"/>
    <row r="85" spans="3:20" ht="15" customHeight="1" x14ac:dyDescent="0.25">
      <c r="C85" s="13" t="s">
        <v>61</v>
      </c>
      <c r="D85" s="13"/>
      <c r="E85" s="13"/>
      <c r="F85" s="13"/>
      <c r="G85" s="14" t="s">
        <v>25</v>
      </c>
      <c r="H85" s="14"/>
      <c r="I85" s="14" t="s">
        <v>25</v>
      </c>
      <c r="J85" s="14"/>
      <c r="K85" s="4">
        <v>0.90718399999999999</v>
      </c>
      <c r="L85" s="15">
        <v>0</v>
      </c>
      <c r="M85" s="15"/>
      <c r="N85" s="6">
        <v>2</v>
      </c>
      <c r="O85" s="7">
        <v>0.453592</v>
      </c>
      <c r="Q85" s="4">
        <v>0</v>
      </c>
      <c r="R85" s="6">
        <v>1</v>
      </c>
    </row>
    <row r="86" spans="3:20" ht="1.5" customHeight="1" x14ac:dyDescent="0.25"/>
    <row r="87" spans="3:20" ht="15" customHeight="1" x14ac:dyDescent="0.25">
      <c r="C87" s="13" t="s">
        <v>62</v>
      </c>
      <c r="D87" s="13"/>
      <c r="E87" s="13"/>
      <c r="F87" s="13"/>
      <c r="G87" s="14" t="s">
        <v>46</v>
      </c>
      <c r="H87" s="14"/>
      <c r="I87" s="14" t="s">
        <v>46</v>
      </c>
      <c r="J87" s="14"/>
      <c r="K87" s="4">
        <v>9.0718474000000011</v>
      </c>
      <c r="L87" s="15">
        <v>0</v>
      </c>
      <c r="M87" s="15"/>
      <c r="N87" s="6">
        <v>5</v>
      </c>
      <c r="O87" s="7">
        <v>1.8143694800000001</v>
      </c>
      <c r="Q87" s="4">
        <v>0</v>
      </c>
      <c r="R87" s="6">
        <v>1</v>
      </c>
    </row>
    <row r="88" spans="3:20" ht="1.5" customHeight="1" x14ac:dyDescent="0.25"/>
    <row r="89" spans="3:20" ht="12" customHeight="1" x14ac:dyDescent="0.25">
      <c r="C89" s="9" t="s">
        <v>28</v>
      </c>
      <c r="D89" s="9"/>
      <c r="E89" s="9"/>
      <c r="G89" s="10">
        <v>2</v>
      </c>
      <c r="H89" s="10"/>
      <c r="K89" s="4">
        <v>0.5</v>
      </c>
    </row>
    <row r="90" spans="3:20" ht="6.75" customHeight="1" x14ac:dyDescent="0.25">
      <c r="C90" s="9"/>
      <c r="D90" s="9"/>
      <c r="E90" s="9"/>
    </row>
    <row r="91" spans="3:20" ht="13.2" x14ac:dyDescent="0.25">
      <c r="C91" s="11" t="s">
        <v>29</v>
      </c>
      <c r="D91" s="11"/>
      <c r="E91" s="11"/>
      <c r="F91" s="11"/>
      <c r="G91" s="11"/>
      <c r="K91" s="8">
        <f>SUM(K81:K89)</f>
        <v>21.712531400000003</v>
      </c>
    </row>
    <row r="92" spans="3:20" ht="9.75" customHeight="1" x14ac:dyDescent="0.25"/>
    <row r="93" spans="3:20" ht="14.25" customHeight="1" x14ac:dyDescent="0.25">
      <c r="C93" s="12" t="s">
        <v>63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3:20" ht="1.5" customHeight="1" x14ac:dyDescent="0.25"/>
    <row r="95" spans="3:20" ht="15" customHeight="1" x14ac:dyDescent="0.25">
      <c r="C95" s="13" t="s">
        <v>64</v>
      </c>
      <c r="D95" s="13"/>
      <c r="E95" s="13"/>
      <c r="F95" s="13"/>
      <c r="G95" s="14" t="s">
        <v>35</v>
      </c>
      <c r="H95" s="14"/>
      <c r="I95" s="14" t="s">
        <v>35</v>
      </c>
      <c r="J95" s="14"/>
      <c r="K95" s="4">
        <v>1.7010000000000003</v>
      </c>
      <c r="L95" s="15">
        <v>0</v>
      </c>
      <c r="M95" s="15"/>
      <c r="N95" s="6">
        <v>3</v>
      </c>
      <c r="O95" s="7">
        <v>0.56700000000000006</v>
      </c>
      <c r="Q95" s="4">
        <v>0</v>
      </c>
      <c r="R95" s="6">
        <v>1</v>
      </c>
    </row>
    <row r="96" spans="3:20" ht="1.5" customHeight="1" x14ac:dyDescent="0.25"/>
    <row r="97" spans="3:20" ht="15" customHeight="1" x14ac:dyDescent="0.25">
      <c r="C97" s="13" t="s">
        <v>65</v>
      </c>
      <c r="D97" s="13"/>
      <c r="E97" s="13"/>
      <c r="F97" s="13"/>
      <c r="G97" s="14" t="s">
        <v>66</v>
      </c>
      <c r="H97" s="14"/>
      <c r="I97" s="14" t="s">
        <v>66</v>
      </c>
      <c r="J97" s="14"/>
      <c r="K97" s="4">
        <v>30.637350000000001</v>
      </c>
      <c r="L97" s="15">
        <v>0</v>
      </c>
      <c r="M97" s="15"/>
      <c r="N97" s="6">
        <v>45</v>
      </c>
      <c r="O97" s="7">
        <v>0.68083000000000005</v>
      </c>
      <c r="Q97" s="4">
        <v>0</v>
      </c>
      <c r="R97" s="6">
        <v>1</v>
      </c>
    </row>
    <row r="98" spans="3:20" ht="1.5" customHeight="1" x14ac:dyDescent="0.25"/>
    <row r="99" spans="3:20" ht="15" customHeight="1" x14ac:dyDescent="0.25">
      <c r="C99" s="13" t="s">
        <v>67</v>
      </c>
      <c r="D99" s="13"/>
      <c r="E99" s="13"/>
      <c r="F99" s="13"/>
      <c r="G99" s="14" t="s">
        <v>68</v>
      </c>
      <c r="H99" s="14"/>
      <c r="I99" s="14" t="s">
        <v>68</v>
      </c>
      <c r="J99" s="14"/>
      <c r="K99" s="4">
        <v>4.5359200000000008</v>
      </c>
      <c r="L99" s="15">
        <v>0</v>
      </c>
      <c r="M99" s="15"/>
      <c r="N99" s="6">
        <v>0</v>
      </c>
      <c r="O99" s="7">
        <v>0.453592</v>
      </c>
      <c r="Q99" s="4">
        <v>0</v>
      </c>
    </row>
    <row r="100" spans="3:20" ht="1.5" customHeight="1" x14ac:dyDescent="0.25"/>
    <row r="101" spans="3:20" ht="12" customHeight="1" x14ac:dyDescent="0.25">
      <c r="C101" s="9" t="s">
        <v>28</v>
      </c>
      <c r="D101" s="9"/>
      <c r="E101" s="9"/>
      <c r="G101" s="10">
        <v>2</v>
      </c>
      <c r="H101" s="10"/>
      <c r="K101" s="4">
        <v>2.1</v>
      </c>
    </row>
    <row r="102" spans="3:20" ht="6.75" customHeight="1" x14ac:dyDescent="0.25">
      <c r="C102" s="9"/>
      <c r="D102" s="9"/>
      <c r="E102" s="9"/>
    </row>
    <row r="103" spans="3:20" ht="13.2" x14ac:dyDescent="0.25">
      <c r="C103" s="11" t="s">
        <v>29</v>
      </c>
      <c r="D103" s="11"/>
      <c r="E103" s="11"/>
      <c r="F103" s="11"/>
      <c r="G103" s="11"/>
      <c r="K103" s="8">
        <f>SUM(K95:K101)</f>
        <v>38.974269999999997</v>
      </c>
    </row>
    <row r="104" spans="3:20" ht="9.75" customHeight="1" x14ac:dyDescent="0.25"/>
    <row r="105" spans="3:20" ht="14.25" customHeight="1" x14ac:dyDescent="0.25">
      <c r="C105" s="12" t="s">
        <v>69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3:20" ht="1.5" customHeight="1" x14ac:dyDescent="0.25"/>
    <row r="107" spans="3:20" ht="15" customHeight="1" x14ac:dyDescent="0.25">
      <c r="C107" s="13" t="s">
        <v>70</v>
      </c>
      <c r="D107" s="13"/>
      <c r="E107" s="13"/>
      <c r="F107" s="13"/>
      <c r="G107" s="14" t="s">
        <v>66</v>
      </c>
      <c r="H107" s="14"/>
      <c r="I107" s="14" t="s">
        <v>66</v>
      </c>
      <c r="J107" s="14"/>
      <c r="K107" s="4">
        <v>61.235100000000003</v>
      </c>
      <c r="L107" s="15">
        <v>0</v>
      </c>
      <c r="M107" s="15"/>
      <c r="N107" s="6">
        <v>45</v>
      </c>
      <c r="O107" s="7">
        <v>1.3607800000000001</v>
      </c>
      <c r="Q107" s="4">
        <v>0</v>
      </c>
      <c r="R107" s="6">
        <v>1</v>
      </c>
    </row>
    <row r="108" spans="3:20" ht="1.5" customHeight="1" x14ac:dyDescent="0.25"/>
    <row r="109" spans="3:20" ht="15" customHeight="1" x14ac:dyDescent="0.25">
      <c r="C109" s="13" t="s">
        <v>71</v>
      </c>
      <c r="D109" s="13"/>
      <c r="E109" s="13"/>
      <c r="F109" s="13"/>
      <c r="G109" s="14" t="s">
        <v>44</v>
      </c>
      <c r="H109" s="14"/>
      <c r="I109" s="14" t="s">
        <v>44</v>
      </c>
      <c r="J109" s="14"/>
      <c r="K109" s="4">
        <v>27.215520000000001</v>
      </c>
      <c r="L109" s="15">
        <v>0</v>
      </c>
      <c r="M109" s="15"/>
      <c r="N109" s="6">
        <v>15</v>
      </c>
      <c r="O109" s="7">
        <v>1.814368</v>
      </c>
      <c r="Q109" s="4">
        <v>0</v>
      </c>
      <c r="R109" s="6">
        <v>1</v>
      </c>
    </row>
    <row r="110" spans="3:20" ht="1.5" customHeight="1" x14ac:dyDescent="0.25"/>
    <row r="111" spans="3:20" ht="15" customHeight="1" x14ac:dyDescent="0.25">
      <c r="C111" s="13" t="s">
        <v>72</v>
      </c>
      <c r="D111" s="13"/>
      <c r="E111" s="13"/>
      <c r="F111" s="13"/>
      <c r="G111" s="14" t="s">
        <v>68</v>
      </c>
      <c r="H111" s="14"/>
      <c r="I111" s="14" t="s">
        <v>68</v>
      </c>
      <c r="J111" s="14"/>
      <c r="K111" s="4">
        <v>18.143680000000003</v>
      </c>
      <c r="L111" s="15">
        <v>0</v>
      </c>
      <c r="M111" s="15"/>
      <c r="N111" s="6">
        <v>10</v>
      </c>
      <c r="O111" s="7">
        <v>1.814368</v>
      </c>
      <c r="Q111" s="4">
        <v>0</v>
      </c>
      <c r="R111" s="6">
        <v>1</v>
      </c>
    </row>
    <row r="112" spans="3:20" ht="1.5" customHeight="1" x14ac:dyDescent="0.25"/>
    <row r="113" spans="3:20" ht="12" customHeight="1" x14ac:dyDescent="0.25">
      <c r="C113" s="9" t="s">
        <v>28</v>
      </c>
      <c r="D113" s="9"/>
      <c r="E113" s="9"/>
      <c r="G113" s="10">
        <v>5</v>
      </c>
      <c r="H113" s="10"/>
      <c r="K113" s="4">
        <v>1.6</v>
      </c>
    </row>
    <row r="114" spans="3:20" ht="6.75" customHeight="1" x14ac:dyDescent="0.25">
      <c r="C114" s="9"/>
      <c r="D114" s="9"/>
      <c r="E114" s="9"/>
    </row>
    <row r="115" spans="3:20" ht="13.2" x14ac:dyDescent="0.25">
      <c r="C115" s="11" t="s">
        <v>29</v>
      </c>
      <c r="D115" s="11"/>
      <c r="E115" s="11"/>
      <c r="F115" s="11"/>
      <c r="G115" s="11"/>
      <c r="K115" s="8">
        <f>SUM(K107:K113)</f>
        <v>108.1943</v>
      </c>
    </row>
    <row r="116" spans="3:20" ht="9.75" customHeight="1" x14ac:dyDescent="0.25"/>
    <row r="117" spans="3:20" ht="14.25" customHeight="1" x14ac:dyDescent="0.25">
      <c r="C117" s="12" t="s">
        <v>73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3:20" ht="1.5" customHeight="1" x14ac:dyDescent="0.25"/>
    <row r="119" spans="3:20" ht="15" customHeight="1" x14ac:dyDescent="0.25">
      <c r="C119" s="13" t="s">
        <v>74</v>
      </c>
      <c r="D119" s="13"/>
      <c r="E119" s="13"/>
      <c r="F119" s="13"/>
      <c r="G119" s="14" t="s">
        <v>32</v>
      </c>
      <c r="H119" s="14"/>
      <c r="I119" s="14" t="s">
        <v>32</v>
      </c>
      <c r="J119" s="14"/>
      <c r="K119" s="4">
        <v>4.5967500000000001</v>
      </c>
      <c r="L119" s="15">
        <v>0</v>
      </c>
      <c r="M119" s="15"/>
      <c r="N119" s="6">
        <v>9</v>
      </c>
      <c r="O119" s="7">
        <v>0.51075000000000004</v>
      </c>
      <c r="Q119" s="4">
        <v>0</v>
      </c>
      <c r="R119" s="6">
        <v>1</v>
      </c>
    </row>
    <row r="120" spans="3:20" ht="1.5" customHeight="1" x14ac:dyDescent="0.25"/>
    <row r="121" spans="3:20" ht="15" customHeight="1" x14ac:dyDescent="0.25">
      <c r="C121" s="13" t="s">
        <v>75</v>
      </c>
      <c r="D121" s="13"/>
      <c r="E121" s="13"/>
      <c r="F121" s="13"/>
      <c r="G121" s="14" t="s">
        <v>25</v>
      </c>
      <c r="H121" s="14"/>
      <c r="I121" s="14" t="s">
        <v>25</v>
      </c>
      <c r="J121" s="14"/>
      <c r="K121" s="4">
        <v>0.90718399999999999</v>
      </c>
      <c r="L121" s="15">
        <v>0</v>
      </c>
      <c r="M121" s="15"/>
      <c r="N121" s="6">
        <v>0</v>
      </c>
      <c r="O121" s="7">
        <v>0.453592</v>
      </c>
      <c r="Q121" s="4">
        <v>0</v>
      </c>
    </row>
    <row r="122" spans="3:20" ht="1.5" customHeight="1" x14ac:dyDescent="0.25"/>
    <row r="123" spans="3:20" ht="12" customHeight="1" x14ac:dyDescent="0.25">
      <c r="C123" s="9" t="s">
        <v>28</v>
      </c>
      <c r="D123" s="9"/>
      <c r="E123" s="9"/>
      <c r="G123" s="10">
        <v>13.5</v>
      </c>
      <c r="H123" s="10"/>
      <c r="K123" s="4">
        <f>(6577-5504)/1000</f>
        <v>1.073</v>
      </c>
    </row>
    <row r="124" spans="3:20" ht="6.75" customHeight="1" x14ac:dyDescent="0.25">
      <c r="C124" s="9"/>
      <c r="D124" s="9"/>
      <c r="E124" s="9"/>
    </row>
    <row r="125" spans="3:20" ht="13.2" x14ac:dyDescent="0.25">
      <c r="C125" s="11" t="s">
        <v>29</v>
      </c>
      <c r="D125" s="11"/>
      <c r="E125" s="11"/>
      <c r="F125" s="11"/>
      <c r="G125" s="11"/>
      <c r="K125" s="8">
        <v>12.784000000000001</v>
      </c>
    </row>
    <row r="126" spans="3:20" ht="9.75" customHeight="1" x14ac:dyDescent="0.25"/>
    <row r="127" spans="3:20" ht="14.25" customHeight="1" x14ac:dyDescent="0.25">
      <c r="C127" s="12" t="s">
        <v>76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3:20" ht="1.5" customHeight="1" x14ac:dyDescent="0.25"/>
    <row r="129" spans="3:20" ht="15" customHeight="1" x14ac:dyDescent="0.25">
      <c r="C129" s="13" t="s">
        <v>77</v>
      </c>
      <c r="D129" s="13"/>
      <c r="E129" s="13"/>
      <c r="F129" s="13"/>
      <c r="G129" s="14" t="s">
        <v>53</v>
      </c>
      <c r="H129" s="14"/>
      <c r="I129" s="14" t="s">
        <v>53</v>
      </c>
      <c r="J129" s="14"/>
      <c r="K129" s="4">
        <v>12.92722</v>
      </c>
      <c r="L129" s="15">
        <v>0</v>
      </c>
      <c r="M129" s="15"/>
      <c r="N129" s="6">
        <v>19</v>
      </c>
      <c r="O129" s="7">
        <v>0.68037999999999998</v>
      </c>
      <c r="Q129" s="4">
        <v>0</v>
      </c>
      <c r="R129" s="6">
        <v>1</v>
      </c>
    </row>
    <row r="130" spans="3:20" ht="1.5" customHeight="1" x14ac:dyDescent="0.25"/>
    <row r="131" spans="3:20" ht="12" customHeight="1" x14ac:dyDescent="0.25">
      <c r="C131" s="9" t="s">
        <v>28</v>
      </c>
      <c r="D131" s="9"/>
      <c r="E131" s="9"/>
      <c r="G131" s="10">
        <v>5</v>
      </c>
      <c r="H131" s="10"/>
      <c r="K131" s="4">
        <f>(13969-12927)/1000</f>
        <v>1.042</v>
      </c>
    </row>
    <row r="132" spans="3:20" ht="6.75" customHeight="1" x14ac:dyDescent="0.25">
      <c r="C132" s="9"/>
      <c r="D132" s="9"/>
      <c r="E132" s="9"/>
    </row>
    <row r="133" spans="3:20" ht="13.2" x14ac:dyDescent="0.25">
      <c r="C133" s="11" t="s">
        <v>29</v>
      </c>
      <c r="D133" s="11"/>
      <c r="E133" s="11"/>
      <c r="F133" s="11"/>
      <c r="G133" s="11"/>
      <c r="K133" s="8">
        <f>SUM(K129:K131)</f>
        <v>13.96922</v>
      </c>
    </row>
    <row r="134" spans="3:20" ht="9.75" customHeight="1" x14ac:dyDescent="0.25"/>
    <row r="135" spans="3:20" ht="14.25" customHeight="1" x14ac:dyDescent="0.25">
      <c r="C135" s="12" t="s">
        <v>78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3:20" ht="1.5" customHeight="1" x14ac:dyDescent="0.25"/>
    <row r="137" spans="3:20" ht="15" customHeight="1" x14ac:dyDescent="0.25">
      <c r="C137" s="13" t="s">
        <v>79</v>
      </c>
      <c r="D137" s="13"/>
      <c r="E137" s="13"/>
      <c r="F137" s="13"/>
      <c r="G137" s="14" t="s">
        <v>68</v>
      </c>
      <c r="H137" s="14"/>
      <c r="I137" s="14" t="s">
        <v>68</v>
      </c>
      <c r="J137" s="14"/>
      <c r="K137" s="4">
        <v>31.751440000000002</v>
      </c>
      <c r="L137" s="15">
        <v>0</v>
      </c>
      <c r="M137" s="15"/>
      <c r="N137" s="6">
        <v>0</v>
      </c>
      <c r="O137" s="7">
        <v>3.1751440000000004</v>
      </c>
      <c r="Q137" s="4">
        <v>0</v>
      </c>
    </row>
    <row r="138" spans="3:20" ht="1.5" customHeight="1" x14ac:dyDescent="0.25"/>
    <row r="139" spans="3:20" ht="12" customHeight="1" x14ac:dyDescent="0.25">
      <c r="C139" s="9" t="s">
        <v>28</v>
      </c>
      <c r="D139" s="9"/>
      <c r="E139" s="9"/>
      <c r="G139" s="10">
        <v>12.24</v>
      </c>
      <c r="H139" s="10"/>
      <c r="K139" s="4">
        <f>(35640-31751)/1000</f>
        <v>3.8889999999999998</v>
      </c>
    </row>
    <row r="140" spans="3:20" ht="6.75" customHeight="1" x14ac:dyDescent="0.25">
      <c r="C140" s="9"/>
      <c r="D140" s="9"/>
      <c r="E140" s="9"/>
    </row>
    <row r="141" spans="3:20" ht="13.2" x14ac:dyDescent="0.25">
      <c r="C141" s="11" t="s">
        <v>29</v>
      </c>
      <c r="D141" s="11"/>
      <c r="E141" s="11"/>
      <c r="F141" s="11"/>
      <c r="G141" s="11"/>
      <c r="K141" s="8">
        <f>SUM(K137:K139)</f>
        <v>35.640440000000005</v>
      </c>
    </row>
    <row r="142" spans="3:20" ht="9.75" customHeight="1" x14ac:dyDescent="0.25"/>
    <row r="143" spans="3:20" ht="14.25" customHeight="1" x14ac:dyDescent="0.25">
      <c r="C143" s="12" t="s">
        <v>80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3:20" ht="1.5" customHeight="1" x14ac:dyDescent="0.25"/>
    <row r="145" spans="3:21" ht="15" customHeight="1" x14ac:dyDescent="0.25">
      <c r="C145" s="13" t="s">
        <v>81</v>
      </c>
      <c r="D145" s="13"/>
      <c r="E145" s="13"/>
      <c r="F145" s="13"/>
      <c r="G145" s="14" t="s">
        <v>82</v>
      </c>
      <c r="H145" s="14"/>
      <c r="I145" s="14" t="s">
        <v>82</v>
      </c>
      <c r="J145" s="14"/>
      <c r="K145" s="4">
        <v>5.4480000000000004</v>
      </c>
      <c r="L145" s="15">
        <v>0</v>
      </c>
      <c r="M145" s="15"/>
      <c r="N145" s="6">
        <v>0</v>
      </c>
      <c r="O145" s="7">
        <v>0.68100000000000005</v>
      </c>
      <c r="Q145" s="4">
        <v>0</v>
      </c>
    </row>
    <row r="146" spans="3:21" ht="1.5" customHeight="1" x14ac:dyDescent="0.25"/>
    <row r="147" spans="3:21" ht="12" customHeight="1" x14ac:dyDescent="0.25">
      <c r="C147" s="9" t="s">
        <v>28</v>
      </c>
      <c r="D147" s="9"/>
      <c r="E147" s="9"/>
      <c r="G147" s="10">
        <v>5.69</v>
      </c>
      <c r="H147" s="10"/>
      <c r="K147" s="4">
        <v>0.30999120000000002</v>
      </c>
    </row>
    <row r="148" spans="3:21" ht="6.75" customHeight="1" x14ac:dyDescent="0.25">
      <c r="C148" s="9"/>
      <c r="D148" s="9"/>
      <c r="E148" s="9"/>
    </row>
    <row r="149" spans="3:21" ht="13.2" x14ac:dyDescent="0.25">
      <c r="C149" s="11" t="s">
        <v>29</v>
      </c>
      <c r="D149" s="11"/>
      <c r="E149" s="11"/>
      <c r="F149" s="11"/>
      <c r="G149" s="11"/>
      <c r="K149" s="8">
        <v>5.7579912000000002</v>
      </c>
    </row>
    <row r="150" spans="3:21" ht="9.75" customHeight="1" x14ac:dyDescent="0.25"/>
    <row r="151" spans="3:21" ht="12.75" customHeight="1" x14ac:dyDescent="0.25">
      <c r="C151" s="12" t="s">
        <v>85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3:21" ht="12.75" customHeight="1" x14ac:dyDescent="0.25">
      <c r="L152" s="27">
        <v>1</v>
      </c>
      <c r="M152" s="27"/>
    </row>
    <row r="153" spans="3:21" ht="12.75" customHeight="1" x14ac:dyDescent="0.25">
      <c r="C153" s="13" t="s">
        <v>86</v>
      </c>
      <c r="D153" s="13"/>
      <c r="E153" s="13"/>
      <c r="F153" s="13"/>
      <c r="G153" s="14">
        <v>11</v>
      </c>
      <c r="H153" s="14"/>
      <c r="I153" s="14">
        <v>11</v>
      </c>
      <c r="J153" s="14"/>
      <c r="K153" s="25">
        <f>I153*4*454/1000</f>
        <v>19.975999999999999</v>
      </c>
      <c r="L153" s="25"/>
      <c r="M153" s="15">
        <v>0</v>
      </c>
      <c r="N153" s="15"/>
      <c r="O153" s="6">
        <v>17</v>
      </c>
      <c r="P153" s="7">
        <v>1.814368</v>
      </c>
      <c r="R153" s="4">
        <v>0</v>
      </c>
      <c r="S153" s="6">
        <v>1</v>
      </c>
    </row>
    <row r="154" spans="3:21" ht="12.75" customHeight="1" x14ac:dyDescent="0.25">
      <c r="C154" s="2"/>
      <c r="D154" s="2"/>
      <c r="E154" s="2"/>
      <c r="F154" s="2"/>
      <c r="G154" s="3"/>
      <c r="H154" s="3"/>
      <c r="I154" s="3"/>
      <c r="J154" s="3"/>
      <c r="K154" s="4"/>
      <c r="L154" s="4"/>
      <c r="M154" s="5"/>
      <c r="N154" s="5"/>
      <c r="O154" s="6"/>
      <c r="P154" s="7"/>
      <c r="R154" s="4"/>
      <c r="S154" s="6"/>
    </row>
    <row r="155" spans="3:21" ht="12.75" customHeight="1" x14ac:dyDescent="0.25">
      <c r="C155" s="9" t="s">
        <v>28</v>
      </c>
      <c r="D155" s="9"/>
      <c r="E155" s="9"/>
      <c r="G155" s="24">
        <v>5</v>
      </c>
      <c r="H155" s="24"/>
      <c r="K155" s="25">
        <v>0.51500000000000001</v>
      </c>
      <c r="L155" s="25"/>
    </row>
    <row r="156" spans="3:21" ht="12.75" customHeight="1" x14ac:dyDescent="0.25">
      <c r="C156" s="9"/>
      <c r="D156" s="9"/>
      <c r="E156" s="9"/>
    </row>
    <row r="157" spans="3:21" ht="12.75" customHeight="1" x14ac:dyDescent="0.25">
      <c r="C157" s="11" t="s">
        <v>29</v>
      </c>
      <c r="D157" s="11"/>
      <c r="E157" s="11"/>
      <c r="F157" s="11"/>
      <c r="G157" s="11"/>
      <c r="K157" s="26">
        <f>SUM(K153:L156)</f>
        <v>20.491</v>
      </c>
      <c r="L157" s="26"/>
    </row>
  </sheetData>
  <mergeCells count="224">
    <mergeCell ref="C155:E156"/>
    <mergeCell ref="G155:H155"/>
    <mergeCell ref="K155:L155"/>
    <mergeCell ref="C157:G157"/>
    <mergeCell ref="K157:L157"/>
    <mergeCell ref="L152:M152"/>
    <mergeCell ref="C153:F153"/>
    <mergeCell ref="G153:H153"/>
    <mergeCell ref="I153:J153"/>
    <mergeCell ref="K153:L153"/>
    <mergeCell ref="M153:N153"/>
    <mergeCell ref="C147:E148"/>
    <mergeCell ref="G147:H147"/>
    <mergeCell ref="C149:G149"/>
    <mergeCell ref="B6:D6"/>
    <mergeCell ref="E6:T6"/>
    <mergeCell ref="C151:U151"/>
    <mergeCell ref="C139:E140"/>
    <mergeCell ref="G139:H139"/>
    <mergeCell ref="C141:G141"/>
    <mergeCell ref="C143:T143"/>
    <mergeCell ref="C145:F145"/>
    <mergeCell ref="G145:H145"/>
    <mergeCell ref="I145:J145"/>
    <mergeCell ref="L145:M145"/>
    <mergeCell ref="C131:E132"/>
    <mergeCell ref="G131:H131"/>
    <mergeCell ref="C133:G133"/>
    <mergeCell ref="C135:T135"/>
    <mergeCell ref="C137:F137"/>
    <mergeCell ref="C121:F121"/>
    <mergeCell ref="G121:H121"/>
    <mergeCell ref="I121:J121"/>
    <mergeCell ref="L121:M121"/>
    <mergeCell ref="C123:E124"/>
    <mergeCell ref="G123:H123"/>
    <mergeCell ref="G137:H137"/>
    <mergeCell ref="I137:J137"/>
    <mergeCell ref="L137:M137"/>
    <mergeCell ref="C125:G125"/>
    <mergeCell ref="C127:T127"/>
    <mergeCell ref="C129:F129"/>
    <mergeCell ref="G129:H129"/>
    <mergeCell ref="I129:J129"/>
    <mergeCell ref="L129:M129"/>
    <mergeCell ref="C111:F111"/>
    <mergeCell ref="G111:H111"/>
    <mergeCell ref="I111:J111"/>
    <mergeCell ref="L111:M111"/>
    <mergeCell ref="C113:E114"/>
    <mergeCell ref="G113:H113"/>
    <mergeCell ref="C115:G115"/>
    <mergeCell ref="C117:T117"/>
    <mergeCell ref="C119:F119"/>
    <mergeCell ref="G119:H119"/>
    <mergeCell ref="I119:J119"/>
    <mergeCell ref="L119:M119"/>
    <mergeCell ref="C103:G103"/>
    <mergeCell ref="C105:T105"/>
    <mergeCell ref="C107:F107"/>
    <mergeCell ref="G107:H107"/>
    <mergeCell ref="I107:J107"/>
    <mergeCell ref="L107:M107"/>
    <mergeCell ref="C109:F109"/>
    <mergeCell ref="G109:H109"/>
    <mergeCell ref="I109:J109"/>
    <mergeCell ref="L109:M109"/>
    <mergeCell ref="C97:F97"/>
    <mergeCell ref="G97:H97"/>
    <mergeCell ref="I97:J97"/>
    <mergeCell ref="L97:M97"/>
    <mergeCell ref="C99:F99"/>
    <mergeCell ref="G99:H99"/>
    <mergeCell ref="I99:J99"/>
    <mergeCell ref="L99:M99"/>
    <mergeCell ref="C101:E102"/>
    <mergeCell ref="G101:H101"/>
    <mergeCell ref="C87:F87"/>
    <mergeCell ref="G87:H87"/>
    <mergeCell ref="I87:J87"/>
    <mergeCell ref="L87:M87"/>
    <mergeCell ref="C93:T93"/>
    <mergeCell ref="C95:F95"/>
    <mergeCell ref="G95:H95"/>
    <mergeCell ref="I95:J95"/>
    <mergeCell ref="L95:M95"/>
    <mergeCell ref="P75:Q76"/>
    <mergeCell ref="R75:R76"/>
    <mergeCell ref="S75:T76"/>
    <mergeCell ref="U75:U76"/>
    <mergeCell ref="V75:V76"/>
    <mergeCell ref="W75:X76"/>
    <mergeCell ref="G77:I77"/>
    <mergeCell ref="J77:K77"/>
    <mergeCell ref="L77:N77"/>
    <mergeCell ref="P77:Q77"/>
    <mergeCell ref="S77:T77"/>
    <mergeCell ref="C54:F54"/>
    <mergeCell ref="G54:H54"/>
    <mergeCell ref="I54:J54"/>
    <mergeCell ref="L54:M54"/>
    <mergeCell ref="C56:E57"/>
    <mergeCell ref="G56:H56"/>
    <mergeCell ref="C58:G58"/>
    <mergeCell ref="C60:T60"/>
    <mergeCell ref="C62:F62"/>
    <mergeCell ref="C48:F48"/>
    <mergeCell ref="G48:H48"/>
    <mergeCell ref="I48:J48"/>
    <mergeCell ref="L48:M48"/>
    <mergeCell ref="C50:F50"/>
    <mergeCell ref="G50:H50"/>
    <mergeCell ref="I50:J50"/>
    <mergeCell ref="L50:M50"/>
    <mergeCell ref="C52:F52"/>
    <mergeCell ref="G52:H52"/>
    <mergeCell ref="I52:J52"/>
    <mergeCell ref="L52:M52"/>
    <mergeCell ref="C38:F38"/>
    <mergeCell ref="G38:H38"/>
    <mergeCell ref="I38:J38"/>
    <mergeCell ref="L38:M38"/>
    <mergeCell ref="C40:E41"/>
    <mergeCell ref="G40:H40"/>
    <mergeCell ref="C42:G42"/>
    <mergeCell ref="C44:T44"/>
    <mergeCell ref="C46:F46"/>
    <mergeCell ref="G46:H46"/>
    <mergeCell ref="I46:J46"/>
    <mergeCell ref="L46:M46"/>
    <mergeCell ref="C28:F28"/>
    <mergeCell ref="G28:H28"/>
    <mergeCell ref="I28:J28"/>
    <mergeCell ref="L28:M28"/>
    <mergeCell ref="C30:E31"/>
    <mergeCell ref="G30:H30"/>
    <mergeCell ref="C32:G32"/>
    <mergeCell ref="C34:T34"/>
    <mergeCell ref="C36:F36"/>
    <mergeCell ref="G36:H36"/>
    <mergeCell ref="I36:J36"/>
    <mergeCell ref="L36:M36"/>
    <mergeCell ref="C20:G20"/>
    <mergeCell ref="C22:T22"/>
    <mergeCell ref="C24:F24"/>
    <mergeCell ref="G24:H24"/>
    <mergeCell ref="I24:J24"/>
    <mergeCell ref="L24:M24"/>
    <mergeCell ref="C26:F26"/>
    <mergeCell ref="G26:H26"/>
    <mergeCell ref="I26:J26"/>
    <mergeCell ref="L26:M26"/>
    <mergeCell ref="C14:F14"/>
    <mergeCell ref="G14:H14"/>
    <mergeCell ref="I14:J14"/>
    <mergeCell ref="L14:M14"/>
    <mergeCell ref="C16:F16"/>
    <mergeCell ref="G16:H16"/>
    <mergeCell ref="I16:J16"/>
    <mergeCell ref="L16:M16"/>
    <mergeCell ref="C18:E19"/>
    <mergeCell ref="G18:H18"/>
    <mergeCell ref="U8:U9"/>
    <mergeCell ref="V8:V9"/>
    <mergeCell ref="W8:X9"/>
    <mergeCell ref="G10:I10"/>
    <mergeCell ref="J10:K10"/>
    <mergeCell ref="L10:N10"/>
    <mergeCell ref="P10:Q10"/>
    <mergeCell ref="S10:T10"/>
    <mergeCell ref="C12:T12"/>
    <mergeCell ref="B1:T1"/>
    <mergeCell ref="B2:T2"/>
    <mergeCell ref="B4:D4"/>
    <mergeCell ref="E4:T4"/>
    <mergeCell ref="B5:D5"/>
    <mergeCell ref="E5:T5"/>
    <mergeCell ref="B8:C9"/>
    <mergeCell ref="G8:I9"/>
    <mergeCell ref="J8:K9"/>
    <mergeCell ref="L8:N9"/>
    <mergeCell ref="O8:O9"/>
    <mergeCell ref="P8:Q9"/>
    <mergeCell ref="R8:R9"/>
    <mergeCell ref="S8:T9"/>
    <mergeCell ref="C66:F66"/>
    <mergeCell ref="G66:H66"/>
    <mergeCell ref="I66:J66"/>
    <mergeCell ref="L66:M66"/>
    <mergeCell ref="C68:F68"/>
    <mergeCell ref="G68:H68"/>
    <mergeCell ref="I68:J68"/>
    <mergeCell ref="L68:M68"/>
    <mergeCell ref="G62:H62"/>
    <mergeCell ref="I62:J62"/>
    <mergeCell ref="L62:M62"/>
    <mergeCell ref="C64:F64"/>
    <mergeCell ref="G64:H64"/>
    <mergeCell ref="I64:J64"/>
    <mergeCell ref="L64:M64"/>
    <mergeCell ref="C89:E90"/>
    <mergeCell ref="G89:H89"/>
    <mergeCell ref="C91:G91"/>
    <mergeCell ref="C70:E71"/>
    <mergeCell ref="G70:H70"/>
    <mergeCell ref="C72:G72"/>
    <mergeCell ref="C79:T79"/>
    <mergeCell ref="C83:F83"/>
    <mergeCell ref="I83:J83"/>
    <mergeCell ref="L83:M83"/>
    <mergeCell ref="C81:F81"/>
    <mergeCell ref="G81:H81"/>
    <mergeCell ref="I81:J81"/>
    <mergeCell ref="L81:M81"/>
    <mergeCell ref="G83:H83"/>
    <mergeCell ref="B75:C76"/>
    <mergeCell ref="G75:I76"/>
    <mergeCell ref="J75:K76"/>
    <mergeCell ref="L75:N76"/>
    <mergeCell ref="O75:O76"/>
    <mergeCell ref="C85:F85"/>
    <mergeCell ref="G85:H85"/>
    <mergeCell ref="I85:J85"/>
    <mergeCell ref="L85:M85"/>
  </mergeCells>
  <pageMargins left="0.5" right="0.5" top="0.5" bottom="0.5" header="0" footer="0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ray</cp:lastModifiedBy>
  <dcterms:created xsi:type="dcterms:W3CDTF">2019-08-11T19:13:53Z</dcterms:created>
  <dcterms:modified xsi:type="dcterms:W3CDTF">2019-12-24T20:37:25Z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01C2D35AF44DC8546069FCCFAB82437E8AE85364339A3FD7B8457322ABA5F93C19AE1510F54DDC058B541E4AA986E19A4E0E3C085511CF837F59F5C22A1C081DEADD6FFA8A5A5D4BB6495E846168AEF0F477BCD8D66AB5F7E0ABCC6A4F17279687ACF58CEDBA310C70132E4FD3E2FDE4E54292429BFD893644DC46909888F44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9BEA2497F639C517C109DF9D3D8A72A06A11D7ED7919DC0FB36AD86A9F810E26977B36CD805811F7EE1CDFCE9C3F429D709931577284DCBAC6729103794A932EB6BD0B1CB2CFA6717DDD14A5FBB996C027AD7BD2E1B0457341DF4491F891A681E9443A734361CD07C3C85B968AA4B2781C480C6F43D1F40327C3705EC1E31BD</vt:lpwstr>
  </property>
  <property fmtid="{D5CDD505-2E9C-101B-9397-08002B2CF9AE}" pid="7" name="Business Objects Context Information5">
    <vt:lpwstr>50C03C7C4071913897760D33DE4C57F340A7C81CB8AA5BD781EA268487E75FAF410D0C0ED72F4223EFC0A19343677CA1D637EF54E10D3E6435EB969FA987CE54EE0F93E588765E65BA50338667265DB02E168EB689BDE29E93613A4A007B703F7232AC8D90826F9439067A94313C28EA711067F</vt:lpwstr>
  </property>
</Properties>
</file>