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4400" windowHeight="864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64" i="1"/>
  <c r="K66"/>
  <c r="K74"/>
  <c r="K52"/>
  <c r="K54" s="1"/>
  <c r="K44"/>
  <c r="K46"/>
  <c r="K36"/>
  <c r="K38" s="1"/>
  <c r="K26"/>
  <c r="K28"/>
  <c r="K16"/>
  <c r="K18" s="1"/>
</calcChain>
</file>

<file path=xl/sharedStrings.xml><?xml version="1.0" encoding="utf-8"?>
<sst xmlns="http://schemas.openxmlformats.org/spreadsheetml/2006/main" count="95" uniqueCount="64">
  <si>
    <t>Swiss Bakery</t>
  </si>
  <si>
    <t>Detailed Master Production Sheet</t>
  </si>
  <si>
    <t>Production Dept:</t>
  </si>
  <si>
    <t>AM</t>
  </si>
  <si>
    <t>Production Date:</t>
  </si>
  <si>
    <t>Recipe</t>
  </si>
  <si>
    <t>Qty</t>
  </si>
  <si>
    <t>Qty To</t>
  </si>
  <si>
    <t>Total</t>
  </si>
  <si>
    <t># of</t>
  </si>
  <si>
    <t>Scaling</t>
  </si>
  <si>
    <t>Pcs /</t>
  </si>
  <si>
    <t>Kg</t>
  </si>
  <si>
    <t>Divider</t>
  </si>
  <si>
    <t>Reqd</t>
  </si>
  <si>
    <t>Make</t>
  </si>
  <si>
    <t>Reqd. (kg)</t>
  </si>
  <si>
    <t>Cuts</t>
  </si>
  <si>
    <t>Trays</t>
  </si>
  <si>
    <t>SW</t>
  </si>
  <si>
    <t>Cut</t>
  </si>
  <si>
    <t>/ Cut</t>
  </si>
  <si>
    <t>Tray</t>
  </si>
  <si>
    <t>Dough, Sandwich Onion 4lb</t>
  </si>
  <si>
    <t>"FI, Sandwich, Onion 4lb</t>
  </si>
  <si>
    <t xml:space="preserve">9 </t>
  </si>
  <si>
    <t>Allowance for Waste</t>
  </si>
  <si>
    <t>Total To Produce:</t>
  </si>
  <si>
    <t>Dough, Baguette Square</t>
  </si>
  <si>
    <t>"FI, Sandwich, Crusty White 3lb</t>
  </si>
  <si>
    <t xml:space="preserve">10 </t>
  </si>
  <si>
    <t>1</t>
  </si>
  <si>
    <t>"FI, Baguette Square 6" x3.5" 145gm / ea</t>
  </si>
  <si>
    <t xml:space="preserve">1,536 </t>
  </si>
  <si>
    <t>40</t>
  </si>
  <si>
    <t>Dough, Baguette, Premium French</t>
  </si>
  <si>
    <t>"FI, Baguette, French  1lb1oz</t>
  </si>
  <si>
    <t xml:space="preserve">6 </t>
  </si>
  <si>
    <t>24pcs Divider</t>
  </si>
  <si>
    <t>"FI, Baguette, French (1/2 Baked)</t>
  </si>
  <si>
    <t xml:space="preserve">69 </t>
  </si>
  <si>
    <t>24</t>
  </si>
  <si>
    <t>Dough, Baguette, Premium French, Cranberry</t>
  </si>
  <si>
    <t>"FI, Sandwich, Cranberry (Square) 4 lb</t>
  </si>
  <si>
    <t xml:space="preserve">18 </t>
  </si>
  <si>
    <t>Dough, Ciabatta</t>
  </si>
  <si>
    <t>"FI, Ciabatta, 6" x 3½"  160gm</t>
  </si>
  <si>
    <t xml:space="preserve">240 </t>
  </si>
  <si>
    <t>Dough, Hamburger, Brioche</t>
  </si>
  <si>
    <t>"FI, Hamburger, Brioche 4"  3.5lb / 20pcs</t>
  </si>
  <si>
    <t>20</t>
  </si>
  <si>
    <t>20pcs Divider</t>
  </si>
  <si>
    <t>"FI, Bun, Milk 3"  4lb / 36pcs</t>
  </si>
  <si>
    <t xml:space="preserve">300 </t>
  </si>
  <si>
    <t>36</t>
  </si>
  <si>
    <t>36pcs Divider</t>
  </si>
  <si>
    <t>Dough, Hot Dog, Brioche</t>
  </si>
  <si>
    <t>"FI, Hot Dog, Brioche 6½" x 2"  6lb5oz / 36pcs</t>
  </si>
  <si>
    <t xml:space="preserve">3,000 </t>
  </si>
  <si>
    <t>Starter Date:</t>
  </si>
  <si>
    <t>Monday, August 12, 2019</t>
  </si>
  <si>
    <t xml:space="preserve">696 </t>
  </si>
  <si>
    <t>"FI, Bun, Milk Loonie  2lb / 36pcs</t>
  </si>
  <si>
    <t xml:space="preserve">144 </t>
  </si>
</sst>
</file>

<file path=xl/styles.xml><?xml version="1.0" encoding="utf-8"?>
<styleSheet xmlns="http://schemas.openxmlformats.org/spreadsheetml/2006/main">
  <numFmts count="6">
    <numFmt numFmtId="164" formatCode="dddd&quot;, &quot;mmmm\ d&quot;, &quot;yyyy"/>
    <numFmt numFmtId="165" formatCode="#,##0.000;#,##0.000\-"/>
    <numFmt numFmtId="166" formatCode="#,##0.0;#,##0.0\-"/>
    <numFmt numFmtId="167" formatCode="#,##0;#,##0\-"/>
    <numFmt numFmtId="168" formatCode="#,##0.000;#,##0.000"/>
    <numFmt numFmtId="169" formatCode="#,##0.00[$%-1009];#,##0.00[$%-1009]"/>
  </numFmts>
  <fonts count="11">
    <font>
      <sz val="10"/>
      <color indexed="8"/>
      <name val="ARIAL"/>
      <charset val="1"/>
    </font>
    <font>
      <sz val="10"/>
      <color indexed="8"/>
      <name val="Arial"/>
      <family val="2"/>
    </font>
    <font>
      <b/>
      <u/>
      <sz val="14"/>
      <color indexed="8"/>
      <name val="Times New Roman"/>
      <family val="1"/>
    </font>
    <font>
      <u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i/>
      <sz val="8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23">
    <xf numFmtId="0" fontId="0" fillId="0" borderId="0" xfId="0">
      <alignment vertical="top"/>
    </xf>
    <xf numFmtId="0" fontId="6" fillId="0" borderId="0" xfId="0" applyFont="1" applyAlignment="1">
      <alignment horizontal="center" vertical="top" wrapText="1" readingOrder="1"/>
    </xf>
    <xf numFmtId="165" fontId="8" fillId="0" borderId="0" xfId="0" applyNumberFormat="1" applyFont="1" applyAlignment="1">
      <alignment horizontal="right" vertical="top"/>
    </xf>
    <xf numFmtId="167" fontId="8" fillId="0" borderId="0" xfId="0" applyNumberFormat="1" applyFont="1" applyAlignment="1">
      <alignment horizontal="right" vertical="top"/>
    </xf>
    <xf numFmtId="168" fontId="8" fillId="0" borderId="0" xfId="0" applyNumberFormat="1" applyFont="1" applyAlignment="1">
      <alignment horizontal="right" vertical="top"/>
    </xf>
    <xf numFmtId="165" fontId="6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 readingOrder="1"/>
    </xf>
    <xf numFmtId="169" fontId="8" fillId="2" borderId="0" xfId="0" applyNumberFormat="1" applyFont="1" applyFill="1" applyAlignment="1">
      <alignment horizontal="right" vertical="top"/>
    </xf>
    <xf numFmtId="0" fontId="6" fillId="0" borderId="0" xfId="0" applyFont="1" applyAlignment="1">
      <alignment horizontal="left" vertical="top" wrapText="1" readingOrder="1"/>
    </xf>
    <xf numFmtId="0" fontId="4" fillId="0" borderId="0" xfId="0" applyFont="1" applyAlignment="1">
      <alignment horizontal="left" vertical="top" wrapText="1" readingOrder="1"/>
    </xf>
    <xf numFmtId="164" fontId="1" fillId="0" borderId="0" xfId="0" applyNumberFormat="1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166" fontId="8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center" vertical="top" wrapText="1" readingOrder="1"/>
    </xf>
    <xf numFmtId="0" fontId="6" fillId="0" borderId="0" xfId="0" applyFont="1" applyAlignment="1">
      <alignment horizontal="center" vertical="top" wrapText="1" readingOrder="1"/>
    </xf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/>
  </sheetPr>
  <dimension ref="B1:X75"/>
  <sheetViews>
    <sheetView showGridLines="0" tabSelected="1" showOutlineSymbols="0" workbookViewId="0">
      <selection activeCell="K60" sqref="K60"/>
    </sheetView>
  </sheetViews>
  <sheetFormatPr defaultColWidth="6.85546875" defaultRowHeight="12.75" customHeight="1"/>
  <cols>
    <col min="1" max="1" width="1.7109375" customWidth="1"/>
    <col min="2" max="2" width="1.140625" customWidth="1"/>
    <col min="3" max="3" width="5.7109375" customWidth="1"/>
    <col min="4" max="4" width="10.28515625" customWidth="1"/>
    <col min="5" max="5" width="3.7109375" customWidth="1"/>
    <col min="6" max="6" width="6" customWidth="1"/>
    <col min="7" max="7" width="4.85546875" customWidth="1"/>
    <col min="8" max="8" width="3.85546875" customWidth="1"/>
    <col min="9" max="9" width="1.140625" customWidth="1"/>
    <col min="10" max="10" width="5.7109375" customWidth="1"/>
    <col min="11" max="11" width="9.5703125" customWidth="1"/>
    <col min="12" max="12" width="1.140625" customWidth="1"/>
    <col min="13" max="13" width="5.28515625" customWidth="1"/>
    <col min="14" max="14" width="7.42578125" customWidth="1"/>
    <col min="15" max="15" width="6" customWidth="1"/>
    <col min="16" max="18" width="5.140625" customWidth="1"/>
    <col min="19" max="19" width="1.5703125" customWidth="1"/>
    <col min="20" max="20" width="11.28515625" customWidth="1"/>
  </cols>
  <sheetData>
    <row r="1" spans="2:24" ht="17.25" customHeight="1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2:24" ht="18.75" customHeight="1"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2:24" ht="11.25" customHeight="1"/>
    <row r="4" spans="2:24">
      <c r="B4" s="11" t="s">
        <v>2</v>
      </c>
      <c r="C4" s="11"/>
      <c r="D4" s="11"/>
      <c r="E4" s="14" t="s">
        <v>3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2:24">
      <c r="B5" s="11" t="s">
        <v>59</v>
      </c>
      <c r="C5" s="11"/>
      <c r="D5" s="11"/>
      <c r="E5" s="13">
        <v>43688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2:24">
      <c r="B6" s="11" t="s">
        <v>4</v>
      </c>
      <c r="C6" s="11"/>
      <c r="D6" s="11"/>
      <c r="E6" s="12" t="s">
        <v>60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2:24" ht="12" customHeight="1"/>
    <row r="8" spans="2:24" ht="9.75" customHeight="1">
      <c r="B8" s="11" t="s">
        <v>5</v>
      </c>
      <c r="C8" s="11"/>
      <c r="G8" s="19" t="s">
        <v>6</v>
      </c>
      <c r="H8" s="19"/>
      <c r="I8" s="19"/>
      <c r="J8" s="19" t="s">
        <v>7</v>
      </c>
      <c r="K8" s="19"/>
      <c r="L8" s="19" t="s">
        <v>8</v>
      </c>
      <c r="M8" s="19"/>
      <c r="N8" s="19"/>
      <c r="O8" s="19" t="s">
        <v>9</v>
      </c>
      <c r="P8" s="19" t="s">
        <v>9</v>
      </c>
      <c r="Q8" s="19"/>
      <c r="R8" s="18" t="s">
        <v>10</v>
      </c>
      <c r="S8" s="19" t="s">
        <v>11</v>
      </c>
      <c r="T8" s="19"/>
      <c r="U8" s="20" t="s">
        <v>12</v>
      </c>
      <c r="V8" s="19" t="s">
        <v>11</v>
      </c>
      <c r="W8" s="10" t="s">
        <v>13</v>
      </c>
      <c r="X8" s="10"/>
    </row>
    <row r="9" spans="2:24" ht="3.75" customHeight="1">
      <c r="B9" s="11"/>
      <c r="C9" s="1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8"/>
      <c r="S9" s="19"/>
      <c r="T9" s="19"/>
      <c r="U9" s="20"/>
      <c r="V9" s="19"/>
      <c r="W9" s="10"/>
      <c r="X9" s="10"/>
    </row>
    <row r="10" spans="2:24">
      <c r="G10" s="19" t="s">
        <v>14</v>
      </c>
      <c r="H10" s="19"/>
      <c r="I10" s="19"/>
      <c r="J10" s="19" t="s">
        <v>15</v>
      </c>
      <c r="K10" s="19"/>
      <c r="L10" s="20" t="s">
        <v>16</v>
      </c>
      <c r="M10" s="20"/>
      <c r="N10" s="20"/>
      <c r="O10" s="1" t="s">
        <v>17</v>
      </c>
      <c r="P10" s="19" t="s">
        <v>18</v>
      </c>
      <c r="Q10" s="19"/>
      <c r="R10" s="1" t="s">
        <v>19</v>
      </c>
      <c r="S10" s="19" t="s">
        <v>20</v>
      </c>
      <c r="T10" s="19"/>
      <c r="U10" s="1" t="s">
        <v>21</v>
      </c>
      <c r="V10" s="1" t="s">
        <v>22</v>
      </c>
    </row>
    <row r="12" spans="2:24" ht="14.25" customHeight="1">
      <c r="C12" s="14" t="s">
        <v>23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2:24" ht="1.5" customHeight="1"/>
    <row r="14" spans="2:24" ht="15" customHeight="1">
      <c r="C14" s="15" t="s">
        <v>24</v>
      </c>
      <c r="D14" s="15"/>
      <c r="E14" s="15"/>
      <c r="F14" s="15"/>
      <c r="G14" s="16" t="s">
        <v>25</v>
      </c>
      <c r="H14" s="16"/>
      <c r="I14" s="16" t="s">
        <v>25</v>
      </c>
      <c r="J14" s="16"/>
      <c r="K14" s="2">
        <v>16.344000000000001</v>
      </c>
      <c r="L14" s="17">
        <v>0</v>
      </c>
      <c r="M14" s="17"/>
      <c r="N14" s="3">
        <v>0</v>
      </c>
      <c r="O14" s="4">
        <v>1.8160000000000001</v>
      </c>
      <c r="Q14" s="2">
        <v>0</v>
      </c>
    </row>
    <row r="15" spans="2:24" ht="1.5" customHeight="1"/>
    <row r="16" spans="2:24" ht="12" customHeight="1">
      <c r="C16" s="8" t="s">
        <v>26</v>
      </c>
      <c r="D16" s="8"/>
      <c r="E16" s="8"/>
      <c r="G16" s="9">
        <v>0</v>
      </c>
      <c r="H16" s="9"/>
      <c r="K16" s="2">
        <f>(17025-16344)/1000</f>
        <v>0.68100000000000005</v>
      </c>
    </row>
    <row r="17" spans="3:20" ht="6.75" customHeight="1">
      <c r="C17" s="8"/>
      <c r="D17" s="8"/>
      <c r="E17" s="8"/>
    </row>
    <row r="18" spans="3:20">
      <c r="C18" s="10" t="s">
        <v>27</v>
      </c>
      <c r="D18" s="10"/>
      <c r="E18" s="10"/>
      <c r="F18" s="10"/>
      <c r="G18" s="10"/>
      <c r="K18" s="5">
        <f>SUM(K14:K17)</f>
        <v>17.025000000000002</v>
      </c>
    </row>
    <row r="19" spans="3:20" ht="9.75" customHeight="1"/>
    <row r="20" spans="3:20" ht="14.25" customHeight="1">
      <c r="C20" s="14" t="s">
        <v>28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3:20" ht="1.5" customHeight="1"/>
    <row r="22" spans="3:20" ht="15" customHeight="1">
      <c r="C22" s="15" t="s">
        <v>29</v>
      </c>
      <c r="D22" s="15"/>
      <c r="E22" s="15"/>
      <c r="F22" s="15"/>
      <c r="G22" s="16" t="s">
        <v>30</v>
      </c>
      <c r="H22" s="16"/>
      <c r="I22" s="16" t="s">
        <v>30</v>
      </c>
      <c r="J22" s="16"/>
      <c r="K22" s="2">
        <v>13.607799999999999</v>
      </c>
      <c r="L22" s="17">
        <v>10</v>
      </c>
      <c r="M22" s="17"/>
      <c r="N22" s="3">
        <v>10</v>
      </c>
      <c r="O22" s="4">
        <v>1.3607800000000001</v>
      </c>
      <c r="P22" s="6" t="s">
        <v>31</v>
      </c>
      <c r="Q22" s="2">
        <v>1.3607800000000001</v>
      </c>
      <c r="R22" s="3">
        <v>1</v>
      </c>
    </row>
    <row r="23" spans="3:20" ht="1.5" customHeight="1"/>
    <row r="24" spans="3:20" ht="15" customHeight="1">
      <c r="C24" s="15" t="s">
        <v>32</v>
      </c>
      <c r="D24" s="15"/>
      <c r="E24" s="15"/>
      <c r="F24" s="15"/>
      <c r="G24" s="16" t="s">
        <v>33</v>
      </c>
      <c r="H24" s="16"/>
      <c r="I24" s="16" t="s">
        <v>33</v>
      </c>
      <c r="J24" s="16"/>
      <c r="K24" s="2">
        <v>222.71999999999997</v>
      </c>
      <c r="L24" s="17">
        <v>38.4</v>
      </c>
      <c r="M24" s="17"/>
      <c r="N24" s="3">
        <v>128</v>
      </c>
      <c r="O24" s="4">
        <v>0.14499999999999999</v>
      </c>
      <c r="P24" s="6" t="s">
        <v>34</v>
      </c>
      <c r="Q24" s="2">
        <v>5.7999999999999989</v>
      </c>
      <c r="R24" s="3">
        <v>12</v>
      </c>
    </row>
    <row r="25" spans="3:20" ht="1.5" customHeight="1"/>
    <row r="26" spans="3:20" ht="12" customHeight="1">
      <c r="C26" s="8" t="s">
        <v>26</v>
      </c>
      <c r="D26" s="8"/>
      <c r="E26" s="8"/>
      <c r="G26" s="9">
        <v>5.45</v>
      </c>
      <c r="H26" s="9"/>
      <c r="K26" s="2">
        <f>(250997-236328)/1000</f>
        <v>14.669</v>
      </c>
    </row>
    <row r="27" spans="3:20" ht="6.75" customHeight="1">
      <c r="C27" s="8"/>
      <c r="D27" s="8"/>
      <c r="E27" s="8"/>
    </row>
    <row r="28" spans="3:20">
      <c r="C28" s="10" t="s">
        <v>27</v>
      </c>
      <c r="D28" s="10"/>
      <c r="E28" s="10"/>
      <c r="F28" s="10"/>
      <c r="G28" s="10"/>
      <c r="K28" s="5">
        <f>SUM(K22:K26)</f>
        <v>250.99679999999998</v>
      </c>
    </row>
    <row r="29" spans="3:20" ht="9.75" customHeight="1"/>
    <row r="30" spans="3:20" ht="14.25" customHeight="1">
      <c r="C30" s="14" t="s">
        <v>35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3:20" ht="2.25" customHeight="1"/>
    <row r="32" spans="3:20" ht="14.25" customHeight="1">
      <c r="C32" s="15" t="s">
        <v>36</v>
      </c>
      <c r="D32" s="15"/>
      <c r="E32" s="15"/>
      <c r="F32" s="15"/>
      <c r="G32" s="16" t="s">
        <v>37</v>
      </c>
      <c r="H32" s="16"/>
      <c r="I32" s="16" t="s">
        <v>37</v>
      </c>
      <c r="J32" s="16"/>
      <c r="K32" s="2">
        <v>2.8916520000000001</v>
      </c>
      <c r="L32" s="17">
        <v>0.25</v>
      </c>
      <c r="M32" s="17"/>
      <c r="N32" s="3">
        <v>2</v>
      </c>
      <c r="O32" s="4">
        <v>0.48194200000000004</v>
      </c>
      <c r="Q32" s="2">
        <v>11.566608</v>
      </c>
      <c r="R32" s="3">
        <v>5</v>
      </c>
      <c r="T32" s="7" t="s">
        <v>38</v>
      </c>
    </row>
    <row r="33" spans="3:20" ht="2.25" customHeight="1"/>
    <row r="34" spans="3:20" ht="14.25" customHeight="1">
      <c r="C34" s="15" t="s">
        <v>39</v>
      </c>
      <c r="D34" s="15"/>
      <c r="E34" s="15"/>
      <c r="F34" s="15"/>
      <c r="G34" s="16" t="s">
        <v>40</v>
      </c>
      <c r="H34" s="16"/>
      <c r="I34" s="16" t="s">
        <v>40</v>
      </c>
      <c r="J34" s="16"/>
      <c r="K34" s="2">
        <v>33.253998000000003</v>
      </c>
      <c r="L34" s="17">
        <v>2.875</v>
      </c>
      <c r="M34" s="17"/>
      <c r="N34" s="3">
        <v>14</v>
      </c>
      <c r="O34" s="4">
        <v>0.48194200000000004</v>
      </c>
      <c r="P34" s="6" t="s">
        <v>41</v>
      </c>
      <c r="Q34" s="2">
        <v>11.566608</v>
      </c>
      <c r="R34" s="3">
        <v>5</v>
      </c>
      <c r="T34" s="7" t="s">
        <v>38</v>
      </c>
    </row>
    <row r="35" spans="3:20" ht="1.5" customHeight="1"/>
    <row r="36" spans="3:20" ht="12" customHeight="1">
      <c r="C36" s="8" t="s">
        <v>26</v>
      </c>
      <c r="D36" s="8"/>
      <c r="E36" s="8"/>
      <c r="G36" s="9">
        <v>5</v>
      </c>
      <c r="H36" s="9"/>
      <c r="K36" s="2">
        <f>(39602-36146)/1000</f>
        <v>3.456</v>
      </c>
    </row>
    <row r="37" spans="3:20" ht="6.75" customHeight="1">
      <c r="C37" s="8"/>
      <c r="D37" s="8"/>
      <c r="E37" s="8"/>
    </row>
    <row r="38" spans="3:20">
      <c r="C38" s="10" t="s">
        <v>27</v>
      </c>
      <c r="D38" s="10"/>
      <c r="E38" s="10"/>
      <c r="F38" s="10"/>
      <c r="G38" s="10"/>
      <c r="K38" s="5">
        <f>SUM(K32:K36)</f>
        <v>39.601650000000006</v>
      </c>
    </row>
    <row r="39" spans="3:20" ht="9.75" customHeight="1"/>
    <row r="40" spans="3:20" ht="14.25" customHeight="1">
      <c r="C40" s="14" t="s">
        <v>42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3:20" ht="1.5" customHeight="1"/>
    <row r="42" spans="3:20" ht="15" customHeight="1">
      <c r="C42" s="15" t="s">
        <v>43</v>
      </c>
      <c r="D42" s="15"/>
      <c r="E42" s="15"/>
      <c r="F42" s="15"/>
      <c r="G42" s="16" t="s">
        <v>44</v>
      </c>
      <c r="H42" s="16"/>
      <c r="I42" s="16" t="s">
        <v>44</v>
      </c>
      <c r="J42" s="16"/>
      <c r="K42" s="2">
        <v>32.658660000000005</v>
      </c>
      <c r="L42" s="17">
        <v>0</v>
      </c>
      <c r="M42" s="17"/>
      <c r="N42" s="3">
        <v>18</v>
      </c>
      <c r="O42" s="4">
        <v>1.8143700000000003</v>
      </c>
      <c r="Q42" s="2">
        <v>0</v>
      </c>
      <c r="R42" s="3">
        <v>1</v>
      </c>
    </row>
    <row r="43" spans="3:20" ht="1.5" customHeight="1"/>
    <row r="44" spans="3:20" ht="12" customHeight="1">
      <c r="C44" s="8" t="s">
        <v>26</v>
      </c>
      <c r="D44" s="8"/>
      <c r="E44" s="8"/>
      <c r="G44" s="9">
        <v>3.8000000000000003</v>
      </c>
      <c r="H44" s="9"/>
      <c r="K44" s="2">
        <f>(33369-32659)/1000</f>
        <v>0.71</v>
      </c>
    </row>
    <row r="45" spans="3:20" ht="6.75" customHeight="1">
      <c r="C45" s="8"/>
      <c r="D45" s="8"/>
      <c r="E45" s="8"/>
    </row>
    <row r="46" spans="3:20">
      <c r="C46" s="10" t="s">
        <v>27</v>
      </c>
      <c r="D46" s="10"/>
      <c r="E46" s="10"/>
      <c r="F46" s="10"/>
      <c r="G46" s="10"/>
      <c r="K46" s="5">
        <f>SUM(K42:K44)</f>
        <v>33.368660000000006</v>
      </c>
    </row>
    <row r="47" spans="3:20" ht="9.75" customHeight="1"/>
    <row r="48" spans="3:20" ht="14.25" customHeight="1">
      <c r="C48" s="14" t="s">
        <v>45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spans="3:20" ht="1.5" customHeight="1"/>
    <row r="50" spans="3:20" ht="15" customHeight="1">
      <c r="C50" s="15" t="s">
        <v>46</v>
      </c>
      <c r="D50" s="15"/>
      <c r="E50" s="15"/>
      <c r="F50" s="15"/>
      <c r="G50" s="16" t="s">
        <v>47</v>
      </c>
      <c r="H50" s="16"/>
      <c r="I50" s="16" t="s">
        <v>47</v>
      </c>
      <c r="J50" s="16"/>
      <c r="K50" s="2">
        <v>38.4</v>
      </c>
      <c r="L50" s="17">
        <v>6</v>
      </c>
      <c r="M50" s="17"/>
      <c r="N50" s="3">
        <v>20</v>
      </c>
      <c r="O50" s="4">
        <v>0.16</v>
      </c>
      <c r="P50" s="6" t="s">
        <v>34</v>
      </c>
      <c r="Q50" s="2">
        <v>6.4</v>
      </c>
      <c r="R50" s="3">
        <v>12</v>
      </c>
    </row>
    <row r="51" spans="3:20" ht="1.5" customHeight="1"/>
    <row r="52" spans="3:20" ht="12" customHeight="1">
      <c r="C52" s="8" t="s">
        <v>26</v>
      </c>
      <c r="D52" s="8"/>
      <c r="E52" s="8"/>
      <c r="G52" s="9">
        <v>5</v>
      </c>
      <c r="H52" s="9"/>
      <c r="K52" s="2">
        <f>(40243-38400)/1000</f>
        <v>1.843</v>
      </c>
    </row>
    <row r="53" spans="3:20" ht="6.75" customHeight="1">
      <c r="C53" s="8"/>
      <c r="D53" s="8"/>
      <c r="E53" s="8"/>
    </row>
    <row r="54" spans="3:20">
      <c r="C54" s="10" t="s">
        <v>27</v>
      </c>
      <c r="D54" s="10"/>
      <c r="E54" s="10"/>
      <c r="F54" s="10"/>
      <c r="G54" s="10"/>
      <c r="K54" s="5">
        <f>SUM(K50:K53)</f>
        <v>40.242999999999995</v>
      </c>
    </row>
    <row r="55" spans="3:20" ht="9.75" customHeight="1"/>
    <row r="56" spans="3:20" ht="14.25" customHeight="1">
      <c r="C56" s="14" t="s">
        <v>48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spans="3:20" ht="2.25" customHeight="1"/>
    <row r="58" spans="3:20" ht="14.25" customHeight="1">
      <c r="C58" s="15" t="s">
        <v>49</v>
      </c>
      <c r="D58" s="15"/>
      <c r="E58" s="15"/>
      <c r="F58" s="15"/>
      <c r="G58" s="16" t="s">
        <v>61</v>
      </c>
      <c r="H58" s="16"/>
      <c r="I58" s="16" t="s">
        <v>61</v>
      </c>
      <c r="J58" s="16"/>
      <c r="K58" s="2">
        <v>55.24778400000001</v>
      </c>
      <c r="L58" s="17">
        <v>34.800000000000004</v>
      </c>
      <c r="M58" s="17"/>
      <c r="N58" s="3">
        <v>0</v>
      </c>
      <c r="O58" s="4">
        <v>7.9379000000000005E-2</v>
      </c>
      <c r="P58" s="6" t="s">
        <v>50</v>
      </c>
      <c r="Q58" s="2">
        <v>1.5875800000000004</v>
      </c>
      <c r="T58" s="7" t="s">
        <v>51</v>
      </c>
    </row>
    <row r="59" spans="3:20" ht="2.25" customHeight="1"/>
    <row r="60" spans="3:20" ht="14.25" customHeight="1">
      <c r="C60" s="15" t="s">
        <v>52</v>
      </c>
      <c r="D60" s="15"/>
      <c r="E60" s="15"/>
      <c r="F60" s="15"/>
      <c r="G60" s="16" t="s">
        <v>53</v>
      </c>
      <c r="H60" s="16"/>
      <c r="I60" s="16" t="s">
        <v>53</v>
      </c>
      <c r="J60" s="16"/>
      <c r="K60" s="2">
        <v>15.120000000000001</v>
      </c>
      <c r="L60" s="17">
        <v>8.3333333333333339</v>
      </c>
      <c r="M60" s="17"/>
      <c r="N60" s="3">
        <v>13</v>
      </c>
      <c r="O60" s="4">
        <v>5.04E-2</v>
      </c>
      <c r="P60" s="6" t="s">
        <v>54</v>
      </c>
      <c r="Q60" s="2">
        <v>1.8144</v>
      </c>
      <c r="R60" s="3">
        <v>24</v>
      </c>
      <c r="T60" s="7" t="s">
        <v>55</v>
      </c>
    </row>
    <row r="61" spans="3:20" ht="2.25" customHeight="1"/>
    <row r="62" spans="3:20" ht="14.25" customHeight="1">
      <c r="C62" s="15" t="s">
        <v>62</v>
      </c>
      <c r="D62" s="15"/>
      <c r="E62" s="15"/>
      <c r="F62" s="15"/>
      <c r="G62" s="16" t="s">
        <v>63</v>
      </c>
      <c r="H62" s="16"/>
      <c r="I62" s="16" t="s">
        <v>63</v>
      </c>
      <c r="J62" s="16"/>
      <c r="K62" s="2">
        <v>3.6288</v>
      </c>
      <c r="L62" s="17">
        <v>4</v>
      </c>
      <c r="M62" s="17"/>
      <c r="N62" s="3">
        <v>5</v>
      </c>
      <c r="O62" s="4">
        <v>2.52E-2</v>
      </c>
      <c r="P62" s="6" t="s">
        <v>54</v>
      </c>
      <c r="Q62" s="2">
        <v>0.90720000000000001</v>
      </c>
      <c r="R62" s="3">
        <v>30</v>
      </c>
      <c r="T62" s="7" t="s">
        <v>55</v>
      </c>
    </row>
    <row r="63" spans="3:20" ht="1.5" customHeight="1"/>
    <row r="64" spans="3:20" ht="12" customHeight="1">
      <c r="C64" s="8" t="s">
        <v>26</v>
      </c>
      <c r="D64" s="8"/>
      <c r="E64" s="8"/>
      <c r="G64" s="9">
        <v>5</v>
      </c>
      <c r="H64" s="9"/>
      <c r="K64" s="2">
        <f>(75353-73997)/1000</f>
        <v>1.3560000000000001</v>
      </c>
    </row>
    <row r="65" spans="3:20" ht="6.75" customHeight="1">
      <c r="C65" s="8"/>
      <c r="D65" s="8"/>
      <c r="E65" s="8"/>
    </row>
    <row r="66" spans="3:20">
      <c r="C66" s="10" t="s">
        <v>27</v>
      </c>
      <c r="D66" s="10"/>
      <c r="E66" s="10"/>
      <c r="F66" s="10"/>
      <c r="G66" s="10"/>
      <c r="K66" s="5">
        <f>SUM(K58:K64)</f>
        <v>75.352584000000007</v>
      </c>
    </row>
    <row r="67" spans="3:20" ht="9.75" customHeight="1"/>
    <row r="68" spans="3:20" ht="14.25" customHeight="1">
      <c r="C68" s="14" t="s">
        <v>56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3:20" ht="2.25" customHeight="1"/>
    <row r="70" spans="3:20" ht="14.25" customHeight="1">
      <c r="C70" s="15" t="s">
        <v>57</v>
      </c>
      <c r="D70" s="15"/>
      <c r="E70" s="15"/>
      <c r="F70" s="15"/>
      <c r="G70" s="16" t="s">
        <v>58</v>
      </c>
      <c r="H70" s="16"/>
      <c r="I70" s="16" t="s">
        <v>58</v>
      </c>
      <c r="J70" s="16"/>
      <c r="K70" s="2">
        <v>238.60800000000003</v>
      </c>
      <c r="L70" s="17">
        <v>83.333333333333343</v>
      </c>
      <c r="M70" s="17"/>
      <c r="N70" s="3">
        <v>167</v>
      </c>
      <c r="O70" s="4">
        <v>7.9536000000000009E-2</v>
      </c>
      <c r="P70" s="6" t="s">
        <v>54</v>
      </c>
      <c r="Q70" s="2">
        <v>2.8632960000000005</v>
      </c>
      <c r="R70" s="3">
        <v>18</v>
      </c>
      <c r="T70" s="7" t="s">
        <v>55</v>
      </c>
    </row>
    <row r="71" spans="3:20" ht="1.5" customHeight="1"/>
    <row r="72" spans="3:20" ht="12" customHeight="1">
      <c r="C72" s="8" t="s">
        <v>26</v>
      </c>
      <c r="D72" s="8"/>
      <c r="E72" s="8"/>
      <c r="G72" s="9">
        <v>0</v>
      </c>
      <c r="H72" s="9"/>
      <c r="K72" s="2">
        <v>1.2609999999999999</v>
      </c>
    </row>
    <row r="73" spans="3:20" ht="6.75" customHeight="1">
      <c r="C73" s="8"/>
      <c r="D73" s="8"/>
      <c r="E73" s="8"/>
    </row>
    <row r="74" spans="3:20">
      <c r="C74" s="10" t="s">
        <v>27</v>
      </c>
      <c r="D74" s="10"/>
      <c r="E74" s="10"/>
      <c r="F74" s="10"/>
      <c r="G74" s="10"/>
      <c r="K74" s="5">
        <f>SUM(K70:K72)</f>
        <v>239.86900000000003</v>
      </c>
    </row>
    <row r="75" spans="3:20" ht="9.75" customHeight="1"/>
  </sheetData>
  <mergeCells count="96">
    <mergeCell ref="C66:G66"/>
    <mergeCell ref="C62:F62"/>
    <mergeCell ref="G62:H62"/>
    <mergeCell ref="I62:J62"/>
    <mergeCell ref="L62:M62"/>
    <mergeCell ref="C64:E65"/>
    <mergeCell ref="G64:H64"/>
    <mergeCell ref="G58:H58"/>
    <mergeCell ref="I58:J58"/>
    <mergeCell ref="L58:M58"/>
    <mergeCell ref="C60:F60"/>
    <mergeCell ref="G60:H60"/>
    <mergeCell ref="I60:J60"/>
    <mergeCell ref="L60:M60"/>
    <mergeCell ref="B1:T1"/>
    <mergeCell ref="B2:T2"/>
    <mergeCell ref="B4:D4"/>
    <mergeCell ref="E4:T4"/>
    <mergeCell ref="B5:D5"/>
    <mergeCell ref="E5:T5"/>
    <mergeCell ref="B8:C9"/>
    <mergeCell ref="G8:I9"/>
    <mergeCell ref="J8:K9"/>
    <mergeCell ref="L8:N9"/>
    <mergeCell ref="O8:O9"/>
    <mergeCell ref="P8:Q9"/>
    <mergeCell ref="R8:R9"/>
    <mergeCell ref="S8:T9"/>
    <mergeCell ref="U8:U9"/>
    <mergeCell ref="V8:V9"/>
    <mergeCell ref="W8:X9"/>
    <mergeCell ref="G10:I10"/>
    <mergeCell ref="J10:K10"/>
    <mergeCell ref="L10:N10"/>
    <mergeCell ref="P10:Q10"/>
    <mergeCell ref="S10:T10"/>
    <mergeCell ref="C12:T12"/>
    <mergeCell ref="C14:F14"/>
    <mergeCell ref="G14:H14"/>
    <mergeCell ref="I14:J14"/>
    <mergeCell ref="L14:M14"/>
    <mergeCell ref="C16:E17"/>
    <mergeCell ref="G16:H16"/>
    <mergeCell ref="C18:G18"/>
    <mergeCell ref="C20:T20"/>
    <mergeCell ref="C22:F22"/>
    <mergeCell ref="G22:H22"/>
    <mergeCell ref="I22:J22"/>
    <mergeCell ref="L22:M22"/>
    <mergeCell ref="C24:F24"/>
    <mergeCell ref="G24:H24"/>
    <mergeCell ref="I24:J24"/>
    <mergeCell ref="L24:M24"/>
    <mergeCell ref="C26:E27"/>
    <mergeCell ref="G26:H26"/>
    <mergeCell ref="C28:G28"/>
    <mergeCell ref="C30:T30"/>
    <mergeCell ref="C32:F32"/>
    <mergeCell ref="G32:H32"/>
    <mergeCell ref="I32:J32"/>
    <mergeCell ref="L32:M32"/>
    <mergeCell ref="C34:F34"/>
    <mergeCell ref="G34:H34"/>
    <mergeCell ref="I34:J34"/>
    <mergeCell ref="L34:M34"/>
    <mergeCell ref="C36:E37"/>
    <mergeCell ref="G36:H36"/>
    <mergeCell ref="C38:G38"/>
    <mergeCell ref="C40:T40"/>
    <mergeCell ref="C42:F42"/>
    <mergeCell ref="G42:H42"/>
    <mergeCell ref="I42:J42"/>
    <mergeCell ref="L42:M42"/>
    <mergeCell ref="C44:E45"/>
    <mergeCell ref="G44:H44"/>
    <mergeCell ref="C46:G46"/>
    <mergeCell ref="C48:T48"/>
    <mergeCell ref="C50:F50"/>
    <mergeCell ref="G50:H50"/>
    <mergeCell ref="I50:J50"/>
    <mergeCell ref="L50:M50"/>
    <mergeCell ref="C52:E53"/>
    <mergeCell ref="G52:H52"/>
    <mergeCell ref="C54:G54"/>
    <mergeCell ref="C56:T56"/>
    <mergeCell ref="C58:F58"/>
    <mergeCell ref="L70:M70"/>
    <mergeCell ref="C72:E73"/>
    <mergeCell ref="G72:H72"/>
    <mergeCell ref="C74:G74"/>
    <mergeCell ref="B6:D6"/>
    <mergeCell ref="E6:T6"/>
    <mergeCell ref="C68:T68"/>
    <mergeCell ref="C70:F70"/>
    <mergeCell ref="G70:H70"/>
    <mergeCell ref="I70:J70"/>
  </mergeCells>
  <pageMargins left="0.5" right="0.5" top="0.5" bottom="0.5" header="0" footer="0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Swiss</cp:lastModifiedBy>
  <cp:lastPrinted>2019-08-11T19:20:51Z</cp:lastPrinted>
  <dcterms:created xsi:type="dcterms:W3CDTF">2019-08-11T19:20:59Z</dcterms:created>
  <dcterms:modified xsi:type="dcterms:W3CDTF">2019-08-11T19:20:59Z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01734361CD07C3C85B968AA4B2781C480C6F43D1F40327C3705EC1E31BD50C03C7C4071913897760D33DE4C57F340A7C81CB8AA5BD781EA268487E75FAF410D0C0ED72F4223EFC0A19343677CA1D637EF54E10D3E6435EB969FA987CE54EE0F93E588765E65BA50338667265DB02E168EB2FD5596D1FEC089FF7DFE1457610F</vt:lpwstr>
  </property>
  <property fmtid="{D5CDD505-2E9C-101B-9397-08002B2CF9AE}" pid="3" name="Business Objects Context Information1">
    <vt:lpwstr>CE0C3B4B7FF88E179ECFEF01843BBFB33789B9B143714029DC1EADF323E2717EA5E3A07E386266080B06006C70508CB23E7DEBD8243B46E42B1382A7BEA518AAC9B1B829B4782D5A532207E8C6968EACD96F6446026B0E5F9C62BF191C89BCFD51BA36F58F337A65A480A725E81BD246E129F3FF71390DBA2BEC43C5F66A4D9</vt:lpwstr>
  </property>
  <property fmtid="{D5CDD505-2E9C-101B-9397-08002B2CF9AE}" pid="4" name="Business Objects Context Information2">
    <vt:lpwstr>11DACDD040521DE66B6170B6DCA7767514A45011C28927382F5BB71E88DABAB12EE4049AFBA57B63952F606E5BF5CCD326E41B88041A95A549521A5E7F822F46F4ED63907EEC0441D3AEA1FE111CEC25D5A4345873133E8B6A0A7C2F9B66BAD88F943D5C7E65646D8E13157730DFA4AD0D4F7BC35DEF50AEFC213E7F6326D8F</vt:lpwstr>
  </property>
  <property fmtid="{D5CDD505-2E9C-101B-9397-08002B2CF9AE}" pid="5" name="Business Objects Context Information3">
    <vt:lpwstr>8CCA64DA7E58319F0355F9E00326BDB6E7FBFC03B58B8AEFFCB61C37E9BC33133261C810E0D2DBBF97DB6EAD328E5E90924C960ACA5072D88073FC4968D8AC1ABA54A84189AD275D5EEC07A95A74AAB3BC512631D42A18507CFF86F7B7D9CF549451BBDD4413AC73E54F0DD72F5CAA54448DF0574F7F09660FA30C6D8BEC4E8</vt:lpwstr>
  </property>
  <property fmtid="{D5CDD505-2E9C-101B-9397-08002B2CF9AE}" pid="6" name="Business Objects Context Information4">
    <vt:lpwstr>F19E63A062D14A78D3E8C378A740EC44BE5F4E64BA65E254A9BB62C15F8BDEDDB26D0B7F495A5EFF9C46517C5A509205FEF28AC1F153DB9BD0B41FF3FF81EC750E7B50A974A9A287B4D818948FF974656539337E6D484D93262767E7BC8FC7A5381775AA429BF8D2845AB6757D5E9D08F43435830FA3479D5F10F4F01DC7D25</vt:lpwstr>
  </property>
  <property fmtid="{D5CDD505-2E9C-101B-9397-08002B2CF9AE}" pid="7" name="Business Objects Context Information5">
    <vt:lpwstr>516E64E59173F920276F0ADA31637B325A46FF160F7A03158C931B6D35B5F09995D0217194F17A8ADB9ED3254892F91E9348DCBB05E11A0D1B3DFC3189F9DF942C82D71240441E5438D4EFFA763A6B8515EA226E6637ECC4E36745ED28B1919A6AEC15FCC2007B055AAA86447471043B9E442A2</vt:lpwstr>
  </property>
</Properties>
</file>