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ikram\Desktop\Mohan\"/>
    </mc:Choice>
  </mc:AlternateContent>
  <xr:revisionPtr revIDLastSave="0" documentId="13_ncr:1_{439FBBE3-360E-43D5-8191-CE9C98762725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28" sheetId="1" r:id="rId1"/>
    <sheet name="Acronym and Formula" sheetId="2" r:id="rId2"/>
    <sheet name="Requirement" sheetId="3" r:id="rId3"/>
    <sheet name="Pagewise Analysis" sheetId="4" r:id="rId4"/>
  </sheets>
  <definedNames>
    <definedName name="_xlnm._FilterDatabase" localSheetId="0" hidden="1">'28'!$A$2:$AG$7</definedName>
    <definedName name="_xlnm.Print_Area" localSheetId="0">'28'!$A$1:$AG$7</definedName>
    <definedName name="_xlnm.Print_Titles" localSheetId="0">'28'!$1:$2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H8" i="1"/>
  <c r="I8" i="1"/>
  <c r="J8" i="1"/>
  <c r="M8" i="1"/>
  <c r="N8" i="1"/>
  <c r="O8" i="1"/>
  <c r="P8" i="1"/>
  <c r="Q8" i="1"/>
  <c r="AE8" i="1"/>
  <c r="AD8" i="1"/>
  <c r="AC8" i="1"/>
  <c r="AB8" i="1"/>
  <c r="AA8" i="1"/>
  <c r="Z8" i="1"/>
  <c r="Y8" i="1"/>
  <c r="X8" i="1"/>
  <c r="W8" i="1"/>
  <c r="V8" i="1"/>
  <c r="AF4" i="1"/>
  <c r="AF5" i="1"/>
  <c r="AF6" i="1"/>
  <c r="U6" i="1" s="1"/>
  <c r="AF7" i="1"/>
  <c r="U7" i="1" s="1"/>
  <c r="AF3" i="1"/>
  <c r="AF8" i="1" s="1"/>
  <c r="R7" i="1"/>
  <c r="S7" i="1" s="1"/>
  <c r="K7" i="1"/>
  <c r="R6" i="1"/>
  <c r="S6" i="1" s="1"/>
  <c r="K6" i="1"/>
  <c r="U5" i="1"/>
  <c r="R5" i="1"/>
  <c r="S5" i="1" s="1"/>
  <c r="K5" i="1"/>
  <c r="U4" i="1"/>
  <c r="R4" i="1"/>
  <c r="S4" i="1" s="1"/>
  <c r="K4" i="1"/>
  <c r="R3" i="1"/>
  <c r="S3" i="1" s="1"/>
  <c r="S8" i="1" s="1"/>
  <c r="K3" i="1"/>
  <c r="U3" i="1" l="1"/>
  <c r="U8" i="1" s="1"/>
  <c r="K8" i="1"/>
  <c r="R8" i="1"/>
  <c r="T3" i="1"/>
  <c r="T5" i="1"/>
  <c r="AG5" i="1" s="1"/>
  <c r="T4" i="1"/>
  <c r="AG4" i="1" s="1"/>
  <c r="T6" i="1"/>
  <c r="AG6" i="1" s="1"/>
  <c r="T7" i="1"/>
  <c r="AG3" i="1" l="1"/>
  <c r="AG7" i="1"/>
  <c r="T8" i="1"/>
  <c r="AG8" i="1" s="1"/>
</calcChain>
</file>

<file path=xl/sharedStrings.xml><?xml version="1.0" encoding="utf-8"?>
<sst xmlns="http://schemas.openxmlformats.org/spreadsheetml/2006/main" count="117" uniqueCount="97">
  <si>
    <t>DATE</t>
  </si>
  <si>
    <t>Line No</t>
  </si>
  <si>
    <t>Supervisor</t>
  </si>
  <si>
    <t>Buyer</t>
  </si>
  <si>
    <t>Style</t>
  </si>
  <si>
    <t>Book
 No</t>
  </si>
  <si>
    <t>Colour</t>
  </si>
  <si>
    <t>SAM</t>
  </si>
  <si>
    <t>SMO</t>
  </si>
  <si>
    <t>Hlp</t>
  </si>
  <si>
    <t>TTL MP</t>
  </si>
  <si>
    <t>Clk
_hrs</t>
  </si>
  <si>
    <t>OT</t>
  </si>
  <si>
    <t>Q/Y</t>
  </si>
  <si>
    <t>Mp</t>
  </si>
  <si>
    <t>PL</t>
  </si>
  <si>
    <t>M/C</t>
  </si>
  <si>
    <t>DT</t>
  </si>
  <si>
    <t>DT Value</t>
  </si>
  <si>
    <t>Avl Min</t>
  </si>
  <si>
    <t>Achd
Min</t>
  </si>
  <si>
    <t>Achd O/P</t>
  </si>
  <si>
    <t>VG1</t>
  </si>
  <si>
    <t>Agasthi</t>
  </si>
  <si>
    <t>Kiabi</t>
  </si>
  <si>
    <t>Top</t>
  </si>
  <si>
    <t>White</t>
  </si>
  <si>
    <t>VG2</t>
  </si>
  <si>
    <t>Bikas</t>
  </si>
  <si>
    <t>VG3</t>
  </si>
  <si>
    <t>Pant</t>
  </si>
  <si>
    <t>Real Black</t>
  </si>
  <si>
    <t xml:space="preserve">VG4 </t>
  </si>
  <si>
    <t>Yellow Typo</t>
  </si>
  <si>
    <t>VG5</t>
  </si>
  <si>
    <t>Anand kumar</t>
  </si>
  <si>
    <t>Contract</t>
  </si>
  <si>
    <t>Over all Eff %</t>
  </si>
  <si>
    <t>Hourly production data</t>
  </si>
  <si>
    <t xml:space="preserve">Yellow Typo </t>
  </si>
  <si>
    <t>Total</t>
  </si>
  <si>
    <t>Book No</t>
  </si>
  <si>
    <t>Sales Order Nmber</t>
  </si>
  <si>
    <t>Standard Allocated Minutes</t>
  </si>
  <si>
    <t>Seweing Machine Operator</t>
  </si>
  <si>
    <t>Contract Machine Operator</t>
  </si>
  <si>
    <t>Helper</t>
  </si>
  <si>
    <t>TTL</t>
  </si>
  <si>
    <t>Tactical Man power</t>
  </si>
  <si>
    <t>Clk Hrs</t>
  </si>
  <si>
    <t>Clocked Hours</t>
  </si>
  <si>
    <t>Over Time</t>
  </si>
  <si>
    <t>Quality Downtime</t>
  </si>
  <si>
    <t>MP</t>
  </si>
  <si>
    <t>ManPower Downtime</t>
  </si>
  <si>
    <t>Planning Downtime</t>
  </si>
  <si>
    <t>MC</t>
  </si>
  <si>
    <t>Machine Downtime</t>
  </si>
  <si>
    <t>Total Downtime</t>
  </si>
  <si>
    <t>Available minutes</t>
  </si>
  <si>
    <t>Achd Min</t>
  </si>
  <si>
    <t>Achieved Minutes</t>
  </si>
  <si>
    <t>Acronym:</t>
  </si>
  <si>
    <t>Formula</t>
  </si>
  <si>
    <t>Total Manpower = SMO + Contract + Helper</t>
  </si>
  <si>
    <t>Clocked Hour = Working Hour</t>
  </si>
  <si>
    <t>SAM  = 4.77 (Given by IT dept . How much time required to sew a garment)</t>
  </si>
  <si>
    <t>Requirement:</t>
  </si>
  <si>
    <t>Add, Delete Sewing lines</t>
  </si>
  <si>
    <t>Allocate Supervisor to Sewing Lines (Multiple)</t>
  </si>
  <si>
    <t>Allocate Buyer to Sewing Lines (Multiple)</t>
  </si>
  <si>
    <t>Allocate Style (Top, Pant) To Sewing Lines</t>
  </si>
  <si>
    <t>Book No. for Sewing Line</t>
  </si>
  <si>
    <t>Add Color (White, Yellow Typo, Real Black)</t>
  </si>
  <si>
    <t>Allocate SAM to a Line</t>
  </si>
  <si>
    <t>Daily Entry</t>
  </si>
  <si>
    <t>Order Mgmt</t>
  </si>
  <si>
    <t>Achieved Minutes = Achieved Output * SAM</t>
  </si>
  <si>
    <t xml:space="preserve">Available Minutes = No. Of Operator (TTL Manpower) * Working Hours * 60 (Used to convert to Minutes) </t>
  </si>
  <si>
    <t>Hourly Entry</t>
  </si>
  <si>
    <t xml:space="preserve"> -  (SMO + Contract + Helper) Count</t>
  </si>
  <si>
    <t xml:space="preserve"> - Time (from - to )Hours</t>
  </si>
  <si>
    <t xml:space="preserve"> - Outage</t>
  </si>
  <si>
    <t>Achieved Output</t>
  </si>
  <si>
    <t>Calculate Efficiency</t>
  </si>
  <si>
    <t>Calculate achieved minutes and available Minutes</t>
  </si>
  <si>
    <t xml:space="preserve">    - Reason (Quality Downtime, Manpower Downtime, Planning Downtime, Machine Downtime ) </t>
  </si>
  <si>
    <t>S No</t>
  </si>
  <si>
    <t>Dashboard</t>
  </si>
  <si>
    <t>Login Page</t>
  </si>
  <si>
    <t>Hourly Efficiency (D/M/Y)</t>
  </si>
  <si>
    <t>Line Efficiency  (D/M/Y)</t>
  </si>
  <si>
    <t>Supervisor Efficiency (D/M/Y)</t>
  </si>
  <si>
    <t>Order Status</t>
  </si>
  <si>
    <t>Pending</t>
  </si>
  <si>
    <t>Estimated Time To complete based on the efficiency</t>
  </si>
  <si>
    <t>S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</si>
</sst>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34"/>
    </font>
    <font>
      <sz val="19"/>
      <name val="Times New Roman"/>
      <family val="1"/>
    </font>
    <font>
      <sz val="10"/>
      <color rgb="FF000000"/>
      <name val="Arial"/>
      <family val="2"/>
    </font>
    <font>
      <sz val="18"/>
      <name val="Times New Roman"/>
      <family val="1"/>
    </font>
    <font>
      <sz val="16"/>
      <name val="Times New Roman"/>
      <family val="1"/>
    </font>
    <font>
      <sz val="19"/>
      <color theme="1"/>
      <name val="Times New Roman"/>
      <family val="1"/>
    </font>
    <font>
      <sz val="11"/>
      <color indexed="8"/>
      <name val="Calibri"/>
      <family val="2"/>
    </font>
    <font>
      <b/>
      <sz val="18"/>
      <name val="Times New Roman"/>
      <family val="1"/>
    </font>
    <font>
      <sz val="15"/>
      <name val="Times New Roman"/>
      <family val="1"/>
    </font>
    <font>
      <sz val="10"/>
      <name val="Arial"/>
      <family val="2"/>
      <charset val="134"/>
    </font>
    <font>
      <b/>
      <sz val="19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/>
      <top style="thin">
        <color theme="3" tint="0.39988402966399123"/>
      </top>
      <bottom style="thin">
        <color theme="3" tint="0.39988402966399123"/>
      </bottom>
      <diagonal/>
    </border>
    <border>
      <left/>
      <right/>
      <top style="thin">
        <color theme="3" tint="0.39988402966399123"/>
      </top>
      <bottom style="thin">
        <color theme="3" tint="0.39988402966399123"/>
      </bottom>
      <diagonal/>
    </border>
    <border>
      <left/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4" fillId="0" borderId="0" applyNumberFormat="0" applyBorder="0" applyProtection="0"/>
    <xf numFmtId="0" fontId="8" fillId="0" borderId="0">
      <alignment vertical="center"/>
    </xf>
    <xf numFmtId="0" fontId="8" fillId="0" borderId="0">
      <alignment vertical="center"/>
    </xf>
    <xf numFmtId="0" fontId="4" fillId="0" borderId="0" applyNumberFormat="0" applyBorder="0" applyProtection="0"/>
    <xf numFmtId="0" fontId="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Protection="0">
      <alignment vertical="center"/>
    </xf>
    <xf numFmtId="9" fontId="2" fillId="0" borderId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3" fillId="0" borderId="0" xfId="2" applyNumberFormat="1" applyFont="1" applyFill="1" applyBorder="1" applyAlignment="1">
      <alignment horizontal="center" vertical="center" wrapText="1"/>
    </xf>
    <xf numFmtId="1" fontId="3" fillId="0" borderId="0" xfId="2" applyNumberFormat="1" applyFont="1" applyFill="1" applyBorder="1" applyAlignment="1">
      <alignment horizontal="center" vertical="center" wrapText="1"/>
    </xf>
    <xf numFmtId="0" fontId="3" fillId="0" borderId="3" xfId="2" applyNumberFormat="1" applyFont="1" applyFill="1" applyBorder="1" applyAlignment="1">
      <alignment horizontal="center" vertical="center" wrapText="1"/>
    </xf>
    <xf numFmtId="165" fontId="3" fillId="0" borderId="3" xfId="2" applyNumberFormat="1" applyFont="1" applyFill="1" applyBorder="1" applyAlignment="1">
      <alignment horizontal="center" vertical="center" wrapText="1"/>
    </xf>
    <xf numFmtId="165" fontId="3" fillId="3" borderId="3" xfId="3" applyNumberFormat="1" applyFont="1" applyFill="1" applyBorder="1" applyAlignment="1" applyProtection="1">
      <alignment horizontal="center" vertical="center" wrapText="1"/>
    </xf>
    <xf numFmtId="1" fontId="3" fillId="3" borderId="3" xfId="3" applyNumberFormat="1" applyFont="1" applyFill="1" applyBorder="1" applyAlignment="1" applyProtection="1">
      <alignment horizontal="center" vertical="center" wrapText="1"/>
    </xf>
    <xf numFmtId="0" fontId="3" fillId="3" borderId="3" xfId="2" applyNumberFormat="1" applyFont="1" applyFill="1" applyBorder="1" applyAlignment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9" fontId="3" fillId="0" borderId="3" xfId="1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1" fontId="3" fillId="0" borderId="3" xfId="1" applyNumberFormat="1" applyFont="1" applyFill="1" applyBorder="1" applyAlignment="1" applyProtection="1">
      <alignment horizontal="center" vertical="center" wrapText="1"/>
    </xf>
    <xf numFmtId="0" fontId="5" fillId="0" borderId="0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Fill="1" applyBorder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5" fillId="0" borderId="0" xfId="2" applyNumberFormat="1" applyFont="1" applyFill="1" applyBorder="1" applyAlignment="1">
      <alignment vertical="center"/>
    </xf>
    <xf numFmtId="9" fontId="5" fillId="0" borderId="0" xfId="1" applyFont="1" applyFill="1" applyAlignment="1">
      <alignment horizontal="center" vertical="center"/>
    </xf>
    <xf numFmtId="1" fontId="9" fillId="0" borderId="0" xfId="2" applyNumberFormat="1" applyFont="1" applyFill="1" applyBorder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 wrapText="1"/>
    </xf>
    <xf numFmtId="0" fontId="10" fillId="0" borderId="0" xfId="2" applyNumberFormat="1" applyFont="1" applyFill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 wrapText="1"/>
    </xf>
    <xf numFmtId="0" fontId="6" fillId="0" borderId="0" xfId="2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5" xfId="2" applyNumberFormat="1" applyFont="1" applyFill="1" applyBorder="1" applyAlignment="1">
      <alignment horizontal="center" vertical="center" wrapText="1"/>
    </xf>
    <xf numFmtId="165" fontId="3" fillId="3" borderId="5" xfId="3" applyNumberFormat="1" applyFont="1" applyFill="1" applyBorder="1" applyAlignment="1" applyProtection="1">
      <alignment horizontal="center" vertical="center" wrapText="1"/>
    </xf>
    <xf numFmtId="1" fontId="3" fillId="3" borderId="5" xfId="3" applyNumberFormat="1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3" borderId="5" xfId="2" applyNumberFormat="1" applyFont="1" applyFill="1" applyBorder="1" applyAlignment="1">
      <alignment horizontal="center" vertical="center" wrapText="1"/>
    </xf>
    <xf numFmtId="1" fontId="3" fillId="3" borderId="5" xfId="1" applyNumberFormat="1" applyFont="1" applyFill="1" applyBorder="1" applyAlignment="1" applyProtection="1">
      <alignment horizontal="center" vertical="center" wrapText="1"/>
    </xf>
    <xf numFmtId="1" fontId="3" fillId="0" borderId="5" xfId="1" applyNumberFormat="1" applyFont="1" applyFill="1" applyBorder="1" applyAlignment="1" applyProtection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9" fontId="3" fillId="0" borderId="5" xfId="1" applyFont="1" applyFill="1" applyBorder="1" applyAlignment="1" applyProtection="1">
      <alignment horizontal="center" vertical="center" wrapText="1"/>
    </xf>
    <xf numFmtId="1" fontId="9" fillId="2" borderId="4" xfId="2" applyNumberFormat="1" applyFont="1" applyFill="1" applyBorder="1" applyAlignment="1">
      <alignment horizontal="center" vertical="center"/>
    </xf>
    <xf numFmtId="0" fontId="12" fillId="2" borderId="3" xfId="3" applyNumberFormat="1" applyFont="1" applyFill="1" applyBorder="1" applyAlignment="1" applyProtection="1">
      <alignment horizontal="center" vertical="center" wrapText="1"/>
    </xf>
    <xf numFmtId="1" fontId="12" fillId="2" borderId="3" xfId="3" applyNumberFormat="1" applyFont="1" applyFill="1" applyBorder="1" applyAlignment="1" applyProtection="1">
      <alignment horizontal="center" vertical="center" wrapText="1"/>
    </xf>
    <xf numFmtId="9" fontId="9" fillId="2" borderId="4" xfId="1" applyFont="1" applyFill="1" applyBorder="1" applyAlignment="1">
      <alignment horizontal="center" vertical="center"/>
    </xf>
    <xf numFmtId="165" fontId="9" fillId="2" borderId="4" xfId="2" applyNumberFormat="1" applyFont="1" applyFill="1" applyBorder="1" applyAlignment="1">
      <alignment horizontal="center" vertical="center"/>
    </xf>
    <xf numFmtId="0" fontId="12" fillId="2" borderId="1" xfId="3" applyNumberFormat="1" applyFont="1" applyFill="1" applyBorder="1" applyAlignment="1" applyProtection="1">
      <alignment horizontal="center" vertical="center" wrapText="1"/>
    </xf>
    <xf numFmtId="164" fontId="12" fillId="2" borderId="2" xfId="3" applyNumberFormat="1" applyFont="1" applyFill="1" applyBorder="1" applyAlignment="1" applyProtection="1">
      <alignment horizontal="center" vertical="center" wrapText="1"/>
    </xf>
    <xf numFmtId="0" fontId="12" fillId="2" borderId="6" xfId="3" applyNumberFormat="1" applyFont="1" applyFill="1" applyBorder="1" applyAlignment="1" applyProtection="1">
      <alignment horizontal="center" vertical="center" wrapText="1"/>
    </xf>
    <xf numFmtId="0" fontId="12" fillId="5" borderId="7" xfId="2" applyNumberFormat="1" applyFont="1" applyFill="1" applyBorder="1" applyAlignment="1">
      <alignment horizontal="center" vertical="center" wrapText="1"/>
    </xf>
    <xf numFmtId="0" fontId="12" fillId="5" borderId="8" xfId="2" applyNumberFormat="1" applyFont="1" applyFill="1" applyBorder="1" applyAlignment="1">
      <alignment horizontal="center" vertical="center" wrapText="1"/>
    </xf>
    <xf numFmtId="0" fontId="12" fillId="5" borderId="9" xfId="2" applyNumberFormat="1" applyFont="1" applyFill="1" applyBorder="1" applyAlignment="1">
      <alignment horizontal="center" vertical="center" wrapText="1"/>
    </xf>
    <xf numFmtId="0" fontId="9" fillId="2" borderId="4" xfId="2" applyNumberFormat="1" applyFont="1" applyFill="1" applyBorder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9" fillId="0" borderId="0" xfId="2" applyNumberFormat="1" applyFont="1" applyFill="1" applyAlignment="1">
      <alignment horizontal="center" vertical="center"/>
    </xf>
    <xf numFmtId="0" fontId="5" fillId="0" borderId="0" xfId="2" applyNumberFormat="1" applyFont="1" applyFill="1" applyAlignment="1">
      <alignment horizontal="left" vertical="center"/>
    </xf>
    <xf numFmtId="0" fontId="14" fillId="0" borderId="0" xfId="2" applyNumberFormat="1" applyFont="1" applyFill="1" applyBorder="1" applyAlignment="1">
      <alignment vertical="center"/>
    </xf>
    <xf numFmtId="0" fontId="15" fillId="0" borderId="0" xfId="2" applyNumberFormat="1" applyFont="1" applyFill="1" applyBorder="1" applyAlignment="1">
      <alignment vertical="center"/>
    </xf>
    <xf numFmtId="0" fontId="14" fillId="0" borderId="0" xfId="2" applyNumberFormat="1" applyFont="1" applyFill="1" applyBorder="1" applyAlignment="1">
      <alignment vertical="center"/>
    </xf>
    <xf numFmtId="0" fontId="15" fillId="0" borderId="0" xfId="2" applyNumberFormat="1" applyFont="1" applyFill="1" applyBorder="1" applyAlignment="1">
      <alignment horizontal="left" vertical="center"/>
    </xf>
    <xf numFmtId="0" fontId="15" fillId="0" borderId="0" xfId="2" applyNumberFormat="1" applyFont="1" applyFill="1" applyBorder="1" applyAlignment="1">
      <alignment vertical="center"/>
    </xf>
    <xf numFmtId="1" fontId="14" fillId="0" borderId="0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 applyAlignment="1">
      <alignment horizontal="left" vertical="center" wrapText="1"/>
    </xf>
    <xf numFmtId="1" fontId="14" fillId="0" borderId="0" xfId="2" applyNumberFormat="1" applyFont="1" applyFill="1" applyBorder="1" applyAlignment="1">
      <alignment horizontal="center" vertical="center" wrapText="1"/>
    </xf>
    <xf numFmtId="0" fontId="14" fillId="0" borderId="0" xfId="2" applyNumberFormat="1" applyFont="1" applyFill="1" applyAlignment="1">
      <alignment horizontal="center" vertical="center"/>
    </xf>
    <xf numFmtId="0" fontId="15" fillId="0" borderId="0" xfId="2" applyNumberFormat="1" applyFont="1" applyFill="1" applyAlignment="1">
      <alignment horizontal="center" vertical="center"/>
    </xf>
    <xf numFmtId="0" fontId="15" fillId="0" borderId="0" xfId="2" applyNumberFormat="1" applyFont="1" applyFill="1" applyAlignment="1">
      <alignment horizontal="left" vertical="center"/>
    </xf>
    <xf numFmtId="0" fontId="16" fillId="0" borderId="0" xfId="0" applyFont="1"/>
    <xf numFmtId="0" fontId="13" fillId="0" borderId="0" xfId="0" applyFont="1"/>
  </cellXfs>
  <cellStyles count="18">
    <cellStyle name="Normal" xfId="0" builtinId="0"/>
    <cellStyle name="Normal 10 2" xfId="6" xr:uid="{00000000-0005-0000-0000-000001000000}"/>
    <cellStyle name="Normal 2" xfId="2" xr:uid="{00000000-0005-0000-0000-000002000000}"/>
    <cellStyle name="Normal 2 2" xfId="7" xr:uid="{00000000-0005-0000-0000-000003000000}"/>
    <cellStyle name="Normal 2 3" xfId="8" xr:uid="{00000000-0005-0000-0000-000004000000}"/>
    <cellStyle name="Normal 2 4" xfId="9" xr:uid="{00000000-0005-0000-0000-000005000000}"/>
    <cellStyle name="Normal 2 5" xfId="10" xr:uid="{00000000-0005-0000-0000-000006000000}"/>
    <cellStyle name="Normal 2 6" xfId="4" xr:uid="{00000000-0005-0000-0000-000007000000}"/>
    <cellStyle name="Normal 2 7" xfId="11" xr:uid="{00000000-0005-0000-0000-000008000000}"/>
    <cellStyle name="Normal 2 8" xfId="5" xr:uid="{00000000-0005-0000-0000-000009000000}"/>
    <cellStyle name="Normal 3" xfId="12" xr:uid="{00000000-0005-0000-0000-00000A000000}"/>
    <cellStyle name="Normal 4" xfId="13" xr:uid="{00000000-0005-0000-0000-00000B000000}"/>
    <cellStyle name="Normal_EFF Report 5 8 10" xfId="3" xr:uid="{00000000-0005-0000-0000-00000C000000}"/>
    <cellStyle name="Percent" xfId="1" builtinId="5"/>
    <cellStyle name="Percent 2" xfId="14" xr:uid="{00000000-0005-0000-0000-00000E000000}"/>
    <cellStyle name="Percent 2 2" xfId="15" xr:uid="{00000000-0005-0000-0000-00000F000000}"/>
    <cellStyle name="Percent 2 3" xfId="16" xr:uid="{00000000-0005-0000-0000-000010000000}"/>
    <cellStyle name="Percent 3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G35"/>
  <sheetViews>
    <sheetView showGridLines="0" zoomScale="50" zoomScaleNormal="50" zoomScaleSheetLayoutView="40" zoomScalePageLayoutView="80" workbookViewId="0">
      <pane xSplit="7" ySplit="2" topLeftCell="H3" activePane="bottomRight" state="frozen"/>
      <selection activeCell="I3" sqref="I3"/>
      <selection pane="topRight" activeCell="I3" sqref="I3"/>
      <selection pane="bottomLeft" activeCell="I3" sqref="I3"/>
      <selection pane="bottomRight" activeCell="O2" sqref="O2"/>
    </sheetView>
  </sheetViews>
  <sheetFormatPr defaultRowHeight="42.75" customHeight="1"/>
  <cols>
    <col min="1" max="1" width="18.28515625" style="14" customWidth="1"/>
    <col min="2" max="2" width="24.85546875" style="14" customWidth="1"/>
    <col min="3" max="3" width="15" style="14" customWidth="1"/>
    <col min="4" max="4" width="21.5703125" style="18" customWidth="1"/>
    <col min="5" max="5" width="28" style="19" customWidth="1"/>
    <col min="6" max="6" width="34.7109375" style="14" customWidth="1"/>
    <col min="7" max="7" width="15.140625" style="14" customWidth="1"/>
    <col min="8" max="8" width="11.5703125" style="14" customWidth="1"/>
    <col min="9" max="9" width="13" style="14" customWidth="1"/>
    <col min="10" max="10" width="9.42578125" style="14" customWidth="1"/>
    <col min="11" max="11" width="13.140625" style="14" customWidth="1"/>
    <col min="12" max="12" width="9.5703125" style="14" customWidth="1"/>
    <col min="13" max="13" width="8.28515625" style="18" customWidth="1"/>
    <col min="14" max="14" width="9.85546875" style="18" customWidth="1"/>
    <col min="15" max="16" width="8" style="18" customWidth="1"/>
    <col min="17" max="17" width="8" style="16" customWidth="1"/>
    <col min="18" max="19" width="9.85546875" style="14" customWidth="1"/>
    <col min="20" max="20" width="15.85546875" style="18" bestFit="1" customWidth="1"/>
    <col min="21" max="21" width="14.85546875" style="18" bestFit="1" customWidth="1"/>
    <col min="22" max="31" width="12.5703125" style="18" customWidth="1"/>
    <col min="32" max="32" width="15.7109375" style="18" customWidth="1"/>
    <col min="33" max="33" width="17.85546875" style="18" customWidth="1"/>
    <col min="34" max="16384" width="9.140625" style="13"/>
  </cols>
  <sheetData>
    <row r="1" spans="1:33" ht="46.5" customHeight="1">
      <c r="A1" s="38" t="s">
        <v>0</v>
      </c>
      <c r="B1" s="39">
        <v>43890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1"/>
      <c r="S1" s="1"/>
      <c r="T1" s="1"/>
      <c r="U1" s="1"/>
      <c r="V1" s="41" t="s">
        <v>38</v>
      </c>
      <c r="W1" s="42"/>
      <c r="X1" s="42"/>
      <c r="Y1" s="42"/>
      <c r="Z1" s="42"/>
      <c r="AA1" s="42"/>
      <c r="AB1" s="42"/>
      <c r="AC1" s="42"/>
      <c r="AD1" s="42"/>
      <c r="AE1" s="43"/>
      <c r="AF1" s="1"/>
      <c r="AG1" s="1"/>
    </row>
    <row r="2" spans="1:33" s="21" customFormat="1" ht="47.25" customHeight="1">
      <c r="A2" s="34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36</v>
      </c>
      <c r="J2" s="34" t="s">
        <v>9</v>
      </c>
      <c r="K2" s="34" t="s">
        <v>10</v>
      </c>
      <c r="L2" s="34" t="s">
        <v>11</v>
      </c>
      <c r="M2" s="35" t="s">
        <v>12</v>
      </c>
      <c r="N2" s="34" t="s">
        <v>13</v>
      </c>
      <c r="O2" s="34" t="s">
        <v>14</v>
      </c>
      <c r="P2" s="34" t="s">
        <v>15</v>
      </c>
      <c r="Q2" s="34" t="s">
        <v>16</v>
      </c>
      <c r="R2" s="35" t="s">
        <v>17</v>
      </c>
      <c r="S2" s="35" t="s">
        <v>18</v>
      </c>
      <c r="T2" s="34" t="s">
        <v>19</v>
      </c>
      <c r="U2" s="34" t="s">
        <v>20</v>
      </c>
      <c r="V2" s="40">
        <v>1</v>
      </c>
      <c r="W2" s="40">
        <v>2</v>
      </c>
      <c r="X2" s="40">
        <v>3</v>
      </c>
      <c r="Y2" s="40">
        <v>4</v>
      </c>
      <c r="Z2" s="40">
        <v>5</v>
      </c>
      <c r="AA2" s="40">
        <v>6</v>
      </c>
      <c r="AB2" s="40">
        <v>7</v>
      </c>
      <c r="AC2" s="40">
        <v>8</v>
      </c>
      <c r="AD2" s="40">
        <v>9</v>
      </c>
      <c r="AE2" s="40">
        <v>10</v>
      </c>
      <c r="AF2" s="34" t="s">
        <v>21</v>
      </c>
      <c r="AG2" s="34" t="s">
        <v>37</v>
      </c>
    </row>
    <row r="3" spans="1:33" s="12" customFormat="1" ht="39" customHeight="1">
      <c r="A3" s="3" t="s">
        <v>22</v>
      </c>
      <c r="B3" s="3" t="s">
        <v>23</v>
      </c>
      <c r="C3" s="3" t="s">
        <v>24</v>
      </c>
      <c r="D3" s="3" t="s">
        <v>25</v>
      </c>
      <c r="E3" s="3">
        <v>19462</v>
      </c>
      <c r="F3" s="3" t="s">
        <v>26</v>
      </c>
      <c r="G3" s="3">
        <v>4.7699999999999996</v>
      </c>
      <c r="H3" s="5">
        <v>14</v>
      </c>
      <c r="I3" s="5">
        <v>1</v>
      </c>
      <c r="J3" s="5">
        <v>0</v>
      </c>
      <c r="K3" s="5">
        <f>SUM(H3:J3)</f>
        <v>15</v>
      </c>
      <c r="L3" s="6">
        <v>10</v>
      </c>
      <c r="M3" s="3"/>
      <c r="N3" s="3"/>
      <c r="O3" s="3"/>
      <c r="P3" s="4"/>
      <c r="Q3" s="3"/>
      <c r="R3" s="7">
        <f>SUM(N3:Q3)</f>
        <v>0</v>
      </c>
      <c r="S3" s="7">
        <f>R3*1.15</f>
        <v>0</v>
      </c>
      <c r="T3" s="8">
        <f>K3*L3*60</f>
        <v>9000</v>
      </c>
      <c r="U3" s="8">
        <f>AF3*G3</f>
        <v>4626.8999999999996</v>
      </c>
      <c r="V3" s="11">
        <v>110</v>
      </c>
      <c r="W3" s="11">
        <v>120</v>
      </c>
      <c r="X3" s="11">
        <v>70</v>
      </c>
      <c r="Y3" s="11">
        <v>140</v>
      </c>
      <c r="Z3" s="11">
        <v>100</v>
      </c>
      <c r="AA3" s="11">
        <v>90</v>
      </c>
      <c r="AB3" s="11">
        <v>90</v>
      </c>
      <c r="AC3" s="11">
        <v>80</v>
      </c>
      <c r="AD3" s="11">
        <v>80</v>
      </c>
      <c r="AE3" s="11">
        <v>90</v>
      </c>
      <c r="AF3" s="20">
        <f>SUM(V3:AE3)</f>
        <v>970</v>
      </c>
      <c r="AG3" s="9">
        <f>IFERROR(U3/T3,"")</f>
        <v>0.5141</v>
      </c>
    </row>
    <row r="4" spans="1:33" ht="39" customHeight="1">
      <c r="A4" s="3" t="s">
        <v>27</v>
      </c>
      <c r="B4" s="3" t="s">
        <v>28</v>
      </c>
      <c r="C4" s="3" t="s">
        <v>24</v>
      </c>
      <c r="D4" s="3" t="s">
        <v>25</v>
      </c>
      <c r="E4" s="3">
        <v>19558</v>
      </c>
      <c r="F4" s="3" t="s">
        <v>39</v>
      </c>
      <c r="G4" s="3">
        <v>4</v>
      </c>
      <c r="H4" s="5">
        <v>14</v>
      </c>
      <c r="I4" s="5">
        <v>1</v>
      </c>
      <c r="J4" s="5">
        <v>0</v>
      </c>
      <c r="K4" s="5">
        <f>SUM(H4:J4)</f>
        <v>15</v>
      </c>
      <c r="L4" s="6">
        <v>10</v>
      </c>
      <c r="M4" s="3"/>
      <c r="N4" s="3"/>
      <c r="O4" s="3"/>
      <c r="P4" s="3"/>
      <c r="Q4" s="3"/>
      <c r="R4" s="7">
        <f>SUM(N4:Q4)</f>
        <v>0</v>
      </c>
      <c r="S4" s="7">
        <f>R4*1.15</f>
        <v>0</v>
      </c>
      <c r="T4" s="8">
        <f>K4*L4*60</f>
        <v>9000</v>
      </c>
      <c r="U4" s="8">
        <f>AF4*G4</f>
        <v>3600</v>
      </c>
      <c r="V4" s="11">
        <v>80</v>
      </c>
      <c r="W4" s="11">
        <v>90</v>
      </c>
      <c r="X4" s="11">
        <v>80</v>
      </c>
      <c r="Y4" s="11">
        <v>90</v>
      </c>
      <c r="Z4" s="11">
        <v>100</v>
      </c>
      <c r="AA4" s="11">
        <v>90</v>
      </c>
      <c r="AB4" s="11">
        <v>90</v>
      </c>
      <c r="AC4" s="11">
        <v>80</v>
      </c>
      <c r="AD4" s="11">
        <v>80</v>
      </c>
      <c r="AE4" s="11">
        <v>120</v>
      </c>
      <c r="AF4" s="20">
        <f>SUM(V4:AE4)</f>
        <v>900</v>
      </c>
      <c r="AG4" s="9">
        <f>IFERROR(U4/T4,"")</f>
        <v>0.4</v>
      </c>
    </row>
    <row r="5" spans="1:33" ht="39" customHeight="1">
      <c r="A5" s="3" t="s">
        <v>29</v>
      </c>
      <c r="B5" s="3" t="s">
        <v>28</v>
      </c>
      <c r="C5" s="3" t="s">
        <v>24</v>
      </c>
      <c r="D5" s="3" t="s">
        <v>30</v>
      </c>
      <c r="E5" s="3">
        <v>19477</v>
      </c>
      <c r="F5" s="3" t="s">
        <v>31</v>
      </c>
      <c r="G5" s="3">
        <v>4.25</v>
      </c>
      <c r="H5" s="5">
        <v>15</v>
      </c>
      <c r="I5" s="5">
        <v>0</v>
      </c>
      <c r="J5" s="5">
        <v>0</v>
      </c>
      <c r="K5" s="5">
        <f>SUM(H5:J5)</f>
        <v>15</v>
      </c>
      <c r="L5" s="6">
        <v>10</v>
      </c>
      <c r="M5" s="3"/>
      <c r="N5" s="3"/>
      <c r="O5" s="3"/>
      <c r="P5" s="3"/>
      <c r="Q5" s="3"/>
      <c r="R5" s="7">
        <f>SUM(N5:Q5)</f>
        <v>0</v>
      </c>
      <c r="S5" s="7">
        <f>R5*1.15</f>
        <v>0</v>
      </c>
      <c r="T5" s="8">
        <f>K5*L5*60</f>
        <v>9000</v>
      </c>
      <c r="U5" s="8">
        <f>AF5*G5</f>
        <v>3995</v>
      </c>
      <c r="V5" s="11">
        <v>90</v>
      </c>
      <c r="W5" s="11">
        <v>80</v>
      </c>
      <c r="X5" s="11">
        <v>70</v>
      </c>
      <c r="Y5" s="11">
        <v>140</v>
      </c>
      <c r="Z5" s="11">
        <v>100</v>
      </c>
      <c r="AA5" s="11">
        <v>70</v>
      </c>
      <c r="AB5" s="11">
        <v>120</v>
      </c>
      <c r="AC5" s="11">
        <v>110</v>
      </c>
      <c r="AD5" s="11">
        <v>80</v>
      </c>
      <c r="AE5" s="11">
        <v>80</v>
      </c>
      <c r="AF5" s="20">
        <f>SUM(V5:AE5)</f>
        <v>940</v>
      </c>
      <c r="AG5" s="9">
        <f>IFERROR(U5/T5,"")</f>
        <v>0.44388888888888889</v>
      </c>
    </row>
    <row r="6" spans="1:33" s="22" customFormat="1" ht="39" customHeight="1">
      <c r="A6" s="3" t="s">
        <v>32</v>
      </c>
      <c r="B6" s="3" t="s">
        <v>35</v>
      </c>
      <c r="C6" s="3" t="s">
        <v>24</v>
      </c>
      <c r="D6" s="3" t="s">
        <v>25</v>
      </c>
      <c r="E6" s="3">
        <v>19558</v>
      </c>
      <c r="F6" s="3" t="s">
        <v>33</v>
      </c>
      <c r="G6" s="3">
        <v>5.32</v>
      </c>
      <c r="H6" s="5">
        <v>14</v>
      </c>
      <c r="I6" s="5">
        <v>0</v>
      </c>
      <c r="J6" s="5">
        <v>0</v>
      </c>
      <c r="K6" s="5">
        <f>SUM(H6:J6)</f>
        <v>14</v>
      </c>
      <c r="L6" s="6">
        <v>9</v>
      </c>
      <c r="M6" s="10"/>
      <c r="N6" s="10"/>
      <c r="O6" s="10"/>
      <c r="P6" s="10"/>
      <c r="Q6" s="10"/>
      <c r="R6" s="7">
        <f>SUM(N6:Q6)</f>
        <v>0</v>
      </c>
      <c r="S6" s="7">
        <f>R6*1.15</f>
        <v>0</v>
      </c>
      <c r="T6" s="8">
        <f>K6*L6*60</f>
        <v>7560</v>
      </c>
      <c r="U6" s="8">
        <f>AF6*G6</f>
        <v>4202.8</v>
      </c>
      <c r="V6" s="11">
        <v>100</v>
      </c>
      <c r="W6" s="11">
        <v>70</v>
      </c>
      <c r="X6" s="11">
        <v>80</v>
      </c>
      <c r="Y6" s="11">
        <v>80</v>
      </c>
      <c r="Z6" s="11">
        <v>80</v>
      </c>
      <c r="AA6" s="11">
        <v>90</v>
      </c>
      <c r="AB6" s="11">
        <v>70</v>
      </c>
      <c r="AC6" s="11">
        <v>80</v>
      </c>
      <c r="AD6" s="11">
        <v>70</v>
      </c>
      <c r="AE6" s="11">
        <v>70</v>
      </c>
      <c r="AF6" s="20">
        <f>SUM(V6:AE6)</f>
        <v>790</v>
      </c>
      <c r="AG6" s="9">
        <f>IFERROR(U6/T6,"")</f>
        <v>0.55592592592592593</v>
      </c>
    </row>
    <row r="7" spans="1:33" s="22" customFormat="1" ht="39" customHeight="1">
      <c r="A7" s="23" t="s">
        <v>34</v>
      </c>
      <c r="B7" s="23" t="s">
        <v>35</v>
      </c>
      <c r="C7" s="23" t="s">
        <v>24</v>
      </c>
      <c r="D7" s="23" t="s">
        <v>25</v>
      </c>
      <c r="E7" s="23">
        <v>19558</v>
      </c>
      <c r="F7" s="23" t="s">
        <v>33</v>
      </c>
      <c r="G7" s="23">
        <v>6.7</v>
      </c>
      <c r="H7" s="24">
        <v>14</v>
      </c>
      <c r="I7" s="24">
        <v>1</v>
      </c>
      <c r="J7" s="24">
        <v>0</v>
      </c>
      <c r="K7" s="24">
        <f>SUM(H7:J7)</f>
        <v>15</v>
      </c>
      <c r="L7" s="25">
        <v>9</v>
      </c>
      <c r="M7" s="26"/>
      <c r="N7" s="26"/>
      <c r="O7" s="27"/>
      <c r="P7" s="26"/>
      <c r="Q7" s="26"/>
      <c r="R7" s="28">
        <f>SUM(N7:Q7)</f>
        <v>0</v>
      </c>
      <c r="S7" s="28">
        <f>R7*1.15</f>
        <v>0</v>
      </c>
      <c r="T7" s="29">
        <f>K7*L7*60</f>
        <v>8100</v>
      </c>
      <c r="U7" s="29">
        <f>AF7*G7</f>
        <v>5896</v>
      </c>
      <c r="V7" s="30">
        <v>110</v>
      </c>
      <c r="W7" s="30">
        <v>60</v>
      </c>
      <c r="X7" s="30">
        <v>80</v>
      </c>
      <c r="Y7" s="30">
        <v>140</v>
      </c>
      <c r="Z7" s="30">
        <v>80</v>
      </c>
      <c r="AA7" s="30">
        <v>90</v>
      </c>
      <c r="AB7" s="30">
        <v>80</v>
      </c>
      <c r="AC7" s="30">
        <v>80</v>
      </c>
      <c r="AD7" s="30">
        <v>80</v>
      </c>
      <c r="AE7" s="30">
        <v>80</v>
      </c>
      <c r="AF7" s="31">
        <f>SUM(V7:AE7)</f>
        <v>880</v>
      </c>
      <c r="AG7" s="32">
        <f>IFERROR(U7/T7,"")</f>
        <v>0.72790123456790123</v>
      </c>
    </row>
    <row r="8" spans="1:33" ht="42.75" customHeight="1">
      <c r="A8" s="44" t="s">
        <v>40</v>
      </c>
      <c r="B8" s="44"/>
      <c r="C8" s="44"/>
      <c r="D8" s="44"/>
      <c r="E8" s="44"/>
      <c r="F8" s="44"/>
      <c r="G8" s="44"/>
      <c r="H8" s="33">
        <f>SUM(H3:H7)</f>
        <v>71</v>
      </c>
      <c r="I8" s="33">
        <f>SUM(I3:I7)</f>
        <v>3</v>
      </c>
      <c r="J8" s="33">
        <f>SUM(J3:J7)</f>
        <v>0</v>
      </c>
      <c r="K8" s="33">
        <f>SUM(K3:K7)</f>
        <v>74</v>
      </c>
      <c r="L8" s="37">
        <f>AVERAGE(L3:L7)</f>
        <v>9.6</v>
      </c>
      <c r="M8" s="33">
        <f>SUM(M3:M7)</f>
        <v>0</v>
      </c>
      <c r="N8" s="33">
        <f>SUM(N3:N7)</f>
        <v>0</v>
      </c>
      <c r="O8" s="33">
        <f>SUM(O3:O7)</f>
        <v>0</v>
      </c>
      <c r="P8" s="33">
        <f>SUM(P3:P7)</f>
        <v>0</v>
      </c>
      <c r="Q8" s="33">
        <f>SUM(Q3:Q7)</f>
        <v>0</v>
      </c>
      <c r="R8" s="33">
        <f>SUM(R3:R7)</f>
        <v>0</v>
      </c>
      <c r="S8" s="33">
        <f>SUM(S3:S7)</f>
        <v>0</v>
      </c>
      <c r="T8" s="33">
        <f>SUM(T3:T7)</f>
        <v>42660</v>
      </c>
      <c r="U8" s="33">
        <f>SUM(U3:U7)</f>
        <v>22320.7</v>
      </c>
      <c r="V8" s="33">
        <f>SUM(V3:V7)</f>
        <v>490</v>
      </c>
      <c r="W8" s="33">
        <f>SUM(W3:W7)</f>
        <v>420</v>
      </c>
      <c r="X8" s="33">
        <f>SUM(X3:X7)</f>
        <v>380</v>
      </c>
      <c r="Y8" s="33">
        <f>SUM(Y3:Y7)</f>
        <v>590</v>
      </c>
      <c r="Z8" s="33">
        <f>SUM(Z3:Z7)</f>
        <v>460</v>
      </c>
      <c r="AA8" s="33">
        <f>SUM(AA3:AA7)</f>
        <v>430</v>
      </c>
      <c r="AB8" s="33">
        <f>SUM(AB3:AB7)</f>
        <v>450</v>
      </c>
      <c r="AC8" s="33">
        <f>SUM(AC3:AC7)</f>
        <v>430</v>
      </c>
      <c r="AD8" s="33">
        <f>SUM(AD3:AD7)</f>
        <v>390</v>
      </c>
      <c r="AE8" s="33">
        <f>SUM(AE3:AE7)</f>
        <v>440</v>
      </c>
      <c r="AF8" s="33">
        <f>SUM(AF3:AF7)</f>
        <v>4480</v>
      </c>
      <c r="AG8" s="36">
        <f>IFERROR(U8/T8,"")</f>
        <v>0.52322315986872947</v>
      </c>
    </row>
    <row r="9" spans="1:33" ht="42.7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6"/>
    </row>
    <row r="10" spans="1:33" ht="42.75" customHeight="1">
      <c r="A10" s="15"/>
      <c r="Z10" s="13"/>
      <c r="AA10" s="13"/>
      <c r="AB10" s="13"/>
      <c r="AC10" s="13"/>
      <c r="AD10" s="13"/>
      <c r="AE10" s="13"/>
      <c r="AF10" s="13"/>
      <c r="AG10" s="16"/>
    </row>
    <row r="11" spans="1:33" ht="42.75" customHeight="1">
      <c r="A11" s="15"/>
      <c r="Z11" s="13"/>
      <c r="AA11" s="13"/>
      <c r="AB11" s="13"/>
      <c r="AC11" s="13"/>
      <c r="AD11" s="13"/>
      <c r="AE11" s="13"/>
      <c r="AF11" s="13"/>
      <c r="AG11" s="16"/>
    </row>
    <row r="12" spans="1:33" ht="42.75" customHeight="1">
      <c r="A12" s="17"/>
      <c r="Z12" s="13"/>
      <c r="AA12" s="13"/>
      <c r="AB12" s="13"/>
      <c r="AC12" s="13"/>
      <c r="AD12" s="13"/>
      <c r="AE12" s="13"/>
      <c r="AF12" s="13"/>
      <c r="AG12" s="16"/>
    </row>
    <row r="13" spans="1:33" ht="42.75" customHeight="1">
      <c r="A13" s="17"/>
      <c r="Z13" s="13"/>
      <c r="AA13" s="13"/>
      <c r="AB13" s="13"/>
      <c r="AC13" s="13"/>
      <c r="AD13" s="13"/>
      <c r="AE13" s="13"/>
      <c r="AF13" s="13"/>
      <c r="AG13" s="16"/>
    </row>
    <row r="26" spans="2:6" ht="42.75" customHeight="1">
      <c r="B26" s="46"/>
      <c r="C26" s="47"/>
      <c r="D26" s="47"/>
      <c r="E26" s="47"/>
      <c r="F26" s="47"/>
    </row>
    <row r="27" spans="2:6" ht="42.75" customHeight="1">
      <c r="C27" s="45"/>
      <c r="D27" s="45"/>
      <c r="E27" s="45"/>
      <c r="F27" s="45"/>
    </row>
    <row r="28" spans="2:6" ht="42.75" customHeight="1">
      <c r="C28" s="45"/>
      <c r="D28" s="45"/>
      <c r="E28" s="45"/>
      <c r="F28" s="45"/>
    </row>
    <row r="29" spans="2:6" ht="42.75" customHeight="1">
      <c r="C29" s="45"/>
      <c r="D29" s="45"/>
      <c r="E29" s="45"/>
      <c r="F29" s="45"/>
    </row>
    <row r="30" spans="2:6" ht="42.75" customHeight="1">
      <c r="C30" s="45"/>
      <c r="D30" s="45"/>
      <c r="E30" s="45"/>
      <c r="F30" s="45"/>
    </row>
    <row r="31" spans="2:6" ht="42.75" customHeight="1">
      <c r="C31" s="45"/>
      <c r="D31" s="45"/>
      <c r="E31" s="45"/>
      <c r="F31" s="45"/>
    </row>
    <row r="32" spans="2:6" ht="42.75" customHeight="1">
      <c r="C32" s="45"/>
      <c r="D32" s="45"/>
      <c r="E32" s="45"/>
      <c r="F32" s="45"/>
    </row>
    <row r="33" spans="3:6" ht="42.75" customHeight="1">
      <c r="C33" s="45"/>
      <c r="D33" s="45"/>
      <c r="E33" s="45"/>
      <c r="F33" s="45"/>
    </row>
    <row r="34" spans="3:6" ht="42.75" customHeight="1">
      <c r="C34" s="45"/>
      <c r="D34" s="45"/>
      <c r="E34" s="45"/>
      <c r="F34" s="45"/>
    </row>
    <row r="35" spans="3:6" ht="42.75" customHeight="1">
      <c r="C35" s="45"/>
      <c r="D35" s="45"/>
      <c r="E35" s="45"/>
      <c r="F35" s="45"/>
    </row>
  </sheetData>
  <protectedRanges>
    <protectedRange password="CC3D" sqref="E3:F7" name="Range1_1"/>
  </protectedRanges>
  <mergeCells count="12">
    <mergeCell ref="C34:F34"/>
    <mergeCell ref="C35:F35"/>
    <mergeCell ref="C29:F29"/>
    <mergeCell ref="C30:F30"/>
    <mergeCell ref="C31:F31"/>
    <mergeCell ref="C32:F32"/>
    <mergeCell ref="C33:F33"/>
    <mergeCell ref="C26:F26"/>
    <mergeCell ref="C27:F27"/>
    <mergeCell ref="C28:F28"/>
    <mergeCell ref="V1:AE1"/>
    <mergeCell ref="A8:G8"/>
  </mergeCells>
  <pageMargins left="0.55000000000000004" right="0.16" top="0.33" bottom="0.196850393700787" header="0.36" footer="0.196850393700787"/>
  <pageSetup paperSize="9" scale="17" orientation="landscape" r:id="rId1"/>
  <rowBreaks count="1" manualBreakCount="1">
    <brk id="1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4900-966B-4B3A-806D-5FB7742CDA57}">
  <dimension ref="B2:X17"/>
  <sheetViews>
    <sheetView topLeftCell="A2" workbookViewId="0">
      <selection activeCell="C14" sqref="C14:F14"/>
    </sheetView>
  </sheetViews>
  <sheetFormatPr defaultRowHeight="18.75"/>
  <cols>
    <col min="1" max="1" width="9.140625" style="59"/>
    <col min="2" max="2" width="12.7109375" style="59" bestFit="1" customWidth="1"/>
    <col min="3" max="3" width="33.85546875" style="59" customWidth="1"/>
    <col min="4" max="6" width="9.140625" style="59" hidden="1" customWidth="1"/>
    <col min="7" max="16384" width="9.140625" style="59"/>
  </cols>
  <sheetData>
    <row r="2" spans="2:24">
      <c r="B2" s="48" t="s">
        <v>62</v>
      </c>
      <c r="C2" s="49"/>
      <c r="D2" s="49"/>
      <c r="E2" s="49"/>
      <c r="F2" s="49"/>
      <c r="G2" s="49"/>
      <c r="H2" s="50" t="s">
        <v>63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</row>
    <row r="3" spans="2:24">
      <c r="B3" s="48" t="s">
        <v>41</v>
      </c>
      <c r="C3" s="51" t="s">
        <v>42</v>
      </c>
      <c r="D3" s="51"/>
      <c r="E3" s="51"/>
      <c r="F3" s="51"/>
      <c r="G3" s="49"/>
      <c r="H3" s="52" t="s">
        <v>64</v>
      </c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2:24">
      <c r="B4" s="53" t="s">
        <v>7</v>
      </c>
      <c r="C4" s="54" t="s">
        <v>43</v>
      </c>
      <c r="D4" s="54"/>
      <c r="E4" s="54"/>
      <c r="F4" s="54"/>
      <c r="G4" s="55"/>
      <c r="H4" s="52" t="s">
        <v>65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</row>
    <row r="5" spans="2:24">
      <c r="B5" s="53" t="s">
        <v>8</v>
      </c>
      <c r="C5" s="54" t="s">
        <v>44</v>
      </c>
      <c r="D5" s="54"/>
      <c r="E5" s="54"/>
      <c r="F5" s="54"/>
      <c r="G5" s="55"/>
      <c r="H5" s="52" t="s">
        <v>77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</row>
    <row r="6" spans="2:24">
      <c r="B6" s="56" t="s">
        <v>36</v>
      </c>
      <c r="C6" s="54" t="s">
        <v>45</v>
      </c>
      <c r="D6" s="54"/>
      <c r="E6" s="54"/>
      <c r="F6" s="54"/>
      <c r="G6" s="57"/>
      <c r="H6" s="52" t="s">
        <v>78</v>
      </c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</row>
    <row r="7" spans="2:24">
      <c r="B7" s="56" t="s">
        <v>9</v>
      </c>
      <c r="C7" s="54" t="s">
        <v>46</v>
      </c>
      <c r="D7" s="54"/>
      <c r="E7" s="54"/>
      <c r="F7" s="54"/>
      <c r="G7" s="57"/>
      <c r="H7" s="52" t="s">
        <v>66</v>
      </c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</row>
    <row r="8" spans="2:24">
      <c r="B8" s="56" t="s">
        <v>47</v>
      </c>
      <c r="C8" s="54" t="s">
        <v>48</v>
      </c>
      <c r="D8" s="54"/>
      <c r="E8" s="54"/>
      <c r="F8" s="54"/>
      <c r="G8" s="57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</row>
    <row r="9" spans="2:24">
      <c r="B9" s="56" t="s">
        <v>49</v>
      </c>
      <c r="C9" s="54" t="s">
        <v>50</v>
      </c>
      <c r="D9" s="54"/>
      <c r="E9" s="54"/>
      <c r="F9" s="54"/>
      <c r="G9" s="57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</row>
    <row r="10" spans="2:24">
      <c r="B10" s="56" t="s">
        <v>12</v>
      </c>
      <c r="C10" s="54" t="s">
        <v>51</v>
      </c>
      <c r="D10" s="54"/>
      <c r="E10" s="54"/>
      <c r="F10" s="54"/>
      <c r="G10" s="57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</row>
    <row r="11" spans="2:24">
      <c r="B11" s="56" t="s">
        <v>13</v>
      </c>
      <c r="C11" s="54" t="s">
        <v>52</v>
      </c>
      <c r="D11" s="54"/>
      <c r="E11" s="54"/>
      <c r="F11" s="54"/>
      <c r="G11" s="57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</row>
    <row r="12" spans="2:24">
      <c r="B12" s="56" t="s">
        <v>53</v>
      </c>
      <c r="C12" s="58" t="s">
        <v>54</v>
      </c>
      <c r="D12" s="58"/>
      <c r="E12" s="58"/>
      <c r="F12" s="58"/>
      <c r="G12" s="57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</row>
    <row r="13" spans="2:24">
      <c r="B13" s="56" t="s">
        <v>15</v>
      </c>
      <c r="C13" s="58" t="s">
        <v>55</v>
      </c>
      <c r="D13" s="58"/>
      <c r="E13" s="58"/>
      <c r="F13" s="58"/>
      <c r="G13" s="57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</row>
    <row r="14" spans="2:24">
      <c r="B14" s="56" t="s">
        <v>56</v>
      </c>
      <c r="C14" s="58" t="s">
        <v>57</v>
      </c>
      <c r="D14" s="58"/>
      <c r="E14" s="58"/>
      <c r="F14" s="58"/>
      <c r="G14" s="57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</row>
    <row r="15" spans="2:24">
      <c r="B15" s="56" t="s">
        <v>17</v>
      </c>
      <c r="C15" s="58" t="s">
        <v>58</v>
      </c>
      <c r="D15" s="58"/>
      <c r="E15" s="58"/>
      <c r="F15" s="58"/>
      <c r="G15" s="57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</row>
    <row r="16" spans="2:24">
      <c r="B16" s="56" t="s">
        <v>19</v>
      </c>
      <c r="C16" s="58" t="s">
        <v>59</v>
      </c>
      <c r="D16" s="58"/>
      <c r="E16" s="58"/>
      <c r="F16" s="58"/>
      <c r="G16" s="57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</row>
    <row r="17" spans="2:24">
      <c r="B17" s="56" t="s">
        <v>60</v>
      </c>
      <c r="C17" s="58" t="s">
        <v>61</v>
      </c>
      <c r="D17" s="58"/>
      <c r="E17" s="58"/>
      <c r="F17" s="58"/>
      <c r="G17" s="57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</sheetData>
  <mergeCells count="31">
    <mergeCell ref="C6:F6"/>
    <mergeCell ref="C7:F7"/>
    <mergeCell ref="C8:F8"/>
    <mergeCell ref="C9:F9"/>
    <mergeCell ref="C10:F10"/>
    <mergeCell ref="C3:F3"/>
    <mergeCell ref="C4:F4"/>
    <mergeCell ref="C5:F5"/>
    <mergeCell ref="C16:F16"/>
    <mergeCell ref="C17:F17"/>
    <mergeCell ref="C11:F11"/>
    <mergeCell ref="C12:F12"/>
    <mergeCell ref="C13:F13"/>
    <mergeCell ref="C14:F14"/>
    <mergeCell ref="C15:F15"/>
    <mergeCell ref="H10:X10"/>
    <mergeCell ref="H11:X11"/>
    <mergeCell ref="H12:X12"/>
    <mergeCell ref="H13:X13"/>
    <mergeCell ref="H14:X14"/>
    <mergeCell ref="H15:X15"/>
    <mergeCell ref="H16:X16"/>
    <mergeCell ref="H17:X17"/>
    <mergeCell ref="H2:X2"/>
    <mergeCell ref="H3:X3"/>
    <mergeCell ref="H4:X4"/>
    <mergeCell ref="H5:X5"/>
    <mergeCell ref="H6:X6"/>
    <mergeCell ref="H7:X7"/>
    <mergeCell ref="H8:X8"/>
    <mergeCell ref="H9:X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CA1B-C680-4D79-B8BE-68C0F5F34165}">
  <dimension ref="B2:E18"/>
  <sheetViews>
    <sheetView tabSelected="1" workbookViewId="0">
      <selection activeCell="C8" sqref="C8"/>
    </sheetView>
  </sheetViews>
  <sheetFormatPr defaultRowHeight="15"/>
  <cols>
    <col min="2" max="2" width="13.42578125" bestFit="1" customWidth="1"/>
    <col min="3" max="3" width="88.85546875" bestFit="1" customWidth="1"/>
    <col min="5" max="5" width="11.7109375" bestFit="1" customWidth="1"/>
  </cols>
  <sheetData>
    <row r="2" spans="2:5" s="60" customFormat="1">
      <c r="B2" s="60" t="s">
        <v>87</v>
      </c>
      <c r="C2" s="60" t="s">
        <v>67</v>
      </c>
    </row>
    <row r="3" spans="2:5">
      <c r="B3">
        <v>1</v>
      </c>
      <c r="C3" t="s">
        <v>68</v>
      </c>
    </row>
    <row r="4" spans="2:5">
      <c r="B4">
        <v>2</v>
      </c>
      <c r="C4" t="s">
        <v>68</v>
      </c>
    </row>
    <row r="5" spans="2:5">
      <c r="B5">
        <v>3</v>
      </c>
      <c r="C5" t="s">
        <v>69</v>
      </c>
    </row>
    <row r="6" spans="2:5">
      <c r="B6">
        <v>4</v>
      </c>
      <c r="C6" t="s">
        <v>70</v>
      </c>
    </row>
    <row r="7" spans="2:5">
      <c r="B7">
        <v>5</v>
      </c>
      <c r="C7" t="s">
        <v>71</v>
      </c>
      <c r="E7" t="s">
        <v>76</v>
      </c>
    </row>
    <row r="8" spans="2:5">
      <c r="B8">
        <v>6</v>
      </c>
      <c r="C8" t="s">
        <v>72</v>
      </c>
    </row>
    <row r="9" spans="2:5">
      <c r="B9">
        <v>7</v>
      </c>
      <c r="C9" t="s">
        <v>73</v>
      </c>
    </row>
    <row r="10" spans="2:5">
      <c r="B10">
        <v>8</v>
      </c>
      <c r="C10" t="s">
        <v>74</v>
      </c>
    </row>
    <row r="11" spans="2:5">
      <c r="B11">
        <v>9</v>
      </c>
      <c r="C11" t="s">
        <v>79</v>
      </c>
      <c r="E11" t="s">
        <v>75</v>
      </c>
    </row>
    <row r="12" spans="2:5">
      <c r="C12" t="s">
        <v>80</v>
      </c>
      <c r="E12">
        <v>1</v>
      </c>
    </row>
    <row r="13" spans="2:5">
      <c r="C13" t="s">
        <v>81</v>
      </c>
    </row>
    <row r="14" spans="2:5">
      <c r="C14" t="s">
        <v>82</v>
      </c>
    </row>
    <row r="15" spans="2:5">
      <c r="C15" t="s">
        <v>86</v>
      </c>
    </row>
    <row r="16" spans="2:5">
      <c r="B16">
        <v>10</v>
      </c>
      <c r="C16" t="s">
        <v>83</v>
      </c>
      <c r="E16" t="s">
        <v>89</v>
      </c>
    </row>
    <row r="17" spans="2:3">
      <c r="B17">
        <v>11</v>
      </c>
      <c r="C17" t="s">
        <v>84</v>
      </c>
    </row>
    <row r="18" spans="2:3">
      <c r="B18">
        <v>12</v>
      </c>
      <c r="C18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EDA8-2F19-4A0C-9779-FEBD20622D3D}">
  <dimension ref="A3:C9"/>
  <sheetViews>
    <sheetView workbookViewId="0">
      <selection activeCell="A10" sqref="A10"/>
    </sheetView>
  </sheetViews>
  <sheetFormatPr defaultRowHeight="15"/>
  <cols>
    <col min="3" max="3" width="48.42578125" bestFit="1" customWidth="1"/>
  </cols>
  <sheetData>
    <row r="3" spans="1:3">
      <c r="A3" s="60" t="s">
        <v>96</v>
      </c>
      <c r="B3" s="60" t="s">
        <v>88</v>
      </c>
    </row>
    <row r="4" spans="1:3">
      <c r="A4">
        <v>1</v>
      </c>
      <c r="B4" t="s">
        <v>90</v>
      </c>
    </row>
    <row r="5" spans="1:3">
      <c r="A5">
        <v>2</v>
      </c>
      <c r="B5" t="s">
        <v>91</v>
      </c>
    </row>
    <row r="6" spans="1:3">
      <c r="A6">
        <v>3</v>
      </c>
      <c r="B6" t="s">
        <v>92</v>
      </c>
    </row>
    <row r="7" spans="1:3">
      <c r="A7">
        <v>4</v>
      </c>
      <c r="B7" t="s">
        <v>93</v>
      </c>
    </row>
    <row r="8" spans="1:3">
      <c r="B8">
        <v>1</v>
      </c>
      <c r="C8" t="s">
        <v>94</v>
      </c>
    </row>
    <row r="9" spans="1:3">
      <c r="B9">
        <v>2</v>
      </c>
      <c r="C9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28</vt:lpstr>
      <vt:lpstr>Acronym and Formula</vt:lpstr>
      <vt:lpstr>Requirement</vt:lpstr>
      <vt:lpstr>Pagewise Analysis</vt:lpstr>
      <vt:lpstr>'28'!Print_Area</vt:lpstr>
      <vt:lpstr>'28'!Print_Titles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upt8</dc:creator>
  <cp:lastModifiedBy>Sasikumar Ramasamy2</cp:lastModifiedBy>
  <dcterms:created xsi:type="dcterms:W3CDTF">2020-02-29T07:30:06Z</dcterms:created>
  <dcterms:modified xsi:type="dcterms:W3CDTF">2020-03-07T14:04:27Z</dcterms:modified>
</cp:coreProperties>
</file>