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d\Desktop\"/>
    </mc:Choice>
  </mc:AlternateContent>
  <xr:revisionPtr revIDLastSave="0" documentId="13_ncr:1_{B2DB58B0-9C7A-4342-9AD3-AE2112E7A705}" xr6:coauthVersionLast="45" xr6:coauthVersionMax="45" xr10:uidLastSave="{00000000-0000-0000-0000-000000000000}"/>
  <bookViews>
    <workbookView xWindow="38280" yWindow="-120" windowWidth="38640" windowHeight="21240" xr2:uid="{17F05A60-46D3-4D2E-834E-A99E92D6DBEA}"/>
  </bookViews>
  <sheets>
    <sheet name="Feuil1" sheetId="2" r:id="rId1"/>
    <sheet name="Feuil2" sheetId="3" r:id="rId2"/>
  </sheets>
  <definedNames>
    <definedName name="DonnéesExternes_1" localSheetId="0" hidden="1">Feuil1!$A$1:$K$71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3" l="1" a="1"/>
  <c r="A1" i="3"/>
  <c r="C23" i="2"/>
  <c r="C14" i="2"/>
  <c r="C10" i="2"/>
  <c r="C17" i="2"/>
  <c r="C2" i="2"/>
  <c r="C26" i="2"/>
  <c r="C31" i="2"/>
  <c r="C46" i="2"/>
  <c r="C32" i="2"/>
  <c r="C56" i="2"/>
  <c r="C47" i="2"/>
  <c r="C48" i="2"/>
  <c r="C11" i="2"/>
  <c r="C18" i="2"/>
  <c r="C33" i="2"/>
  <c r="C19" i="2"/>
  <c r="C49" i="2"/>
  <c r="C3" i="2"/>
  <c r="C44" i="2"/>
  <c r="C12" i="2"/>
  <c r="C34" i="2"/>
  <c r="C20" i="2"/>
  <c r="C39" i="2"/>
  <c r="C35" i="2"/>
  <c r="C21" i="2"/>
  <c r="C4" i="2"/>
  <c r="C41" i="2"/>
  <c r="C27" i="2"/>
  <c r="C60" i="2"/>
  <c r="C15" i="2"/>
  <c r="C38" i="2"/>
  <c r="C50" i="2"/>
  <c r="C42" i="2"/>
  <c r="C55" i="2"/>
  <c r="C61" i="2"/>
  <c r="C5" i="2"/>
  <c r="C6" i="2"/>
  <c r="C24" i="2"/>
  <c r="C62" i="2"/>
  <c r="C16" i="2"/>
  <c r="C45" i="2"/>
  <c r="C28" i="2"/>
  <c r="C63" i="2"/>
  <c r="C64" i="2"/>
  <c r="C57" i="2"/>
  <c r="C65" i="2"/>
  <c r="C58" i="2"/>
  <c r="C54" i="2"/>
  <c r="C22" i="2"/>
  <c r="C40" i="2"/>
  <c r="C43" i="2"/>
  <c r="C66" i="2"/>
  <c r="C67" i="2"/>
  <c r="C59" i="2"/>
  <c r="C51" i="2"/>
  <c r="C29" i="2"/>
  <c r="C7" i="2"/>
  <c r="C52" i="2"/>
  <c r="C8" i="2"/>
  <c r="C36" i="2"/>
  <c r="C25" i="2"/>
  <c r="C53" i="2"/>
  <c r="C30" i="2"/>
  <c r="C9" i="2"/>
  <c r="C37" i="2"/>
  <c r="C68" i="2"/>
  <c r="C69" i="2"/>
  <c r="C13" i="2"/>
  <c r="C70" i="2"/>
  <c r="C71" i="2"/>
  <c r="I17" i="2" a="1"/>
  <c r="K17" i="2" a="1"/>
  <c r="J17" i="2" a="1"/>
  <c r="I2" i="2" a="1"/>
  <c r="K26" i="2" a="1"/>
  <c r="K31" i="2" a="1"/>
  <c r="J32" i="2" a="1"/>
  <c r="J56" i="2" a="1"/>
  <c r="I48" i="2" a="1"/>
  <c r="I11" i="2" a="1"/>
  <c r="K18" i="2" a="1"/>
  <c r="K33" i="2" a="1"/>
  <c r="J49" i="2" a="1"/>
  <c r="J3" i="2" a="1"/>
  <c r="I12" i="2" a="1"/>
  <c r="I34" i="2" a="1"/>
  <c r="K20" i="2" a="1"/>
  <c r="K39" i="2" a="1"/>
  <c r="J21" i="2" a="1"/>
  <c r="J4" i="2" a="1"/>
  <c r="I27" i="2" a="1"/>
  <c r="I60" i="2" a="1"/>
  <c r="K15" i="2" a="1"/>
  <c r="K38" i="2" a="1"/>
  <c r="J42" i="2" a="1"/>
  <c r="J55" i="2" a="1"/>
  <c r="I5" i="2" a="1"/>
  <c r="I6" i="2" a="1"/>
  <c r="K24" i="2" a="1"/>
  <c r="K62" i="2" a="1"/>
  <c r="J45" i="2" a="1"/>
  <c r="J28" i="2" a="1"/>
  <c r="I64" i="2" a="1"/>
  <c r="I57" i="2" a="1"/>
  <c r="K65" i="2" a="1"/>
  <c r="K58" i="2" a="1"/>
  <c r="J22" i="2" a="1"/>
  <c r="J40" i="2" a="1"/>
  <c r="I66" i="2" a="1"/>
  <c r="I67" i="2" a="1"/>
  <c r="K59" i="2" a="1"/>
  <c r="K51" i="2" a="1"/>
  <c r="J7" i="2" a="1"/>
  <c r="J52" i="2" a="1"/>
  <c r="I36" i="2" a="1"/>
  <c r="I26" i="2" a="1"/>
  <c r="I31" i="2" a="1"/>
  <c r="K46" i="2" a="1"/>
  <c r="K32" i="2" a="1"/>
  <c r="J2" i="2" a="1"/>
  <c r="J26" i="2" a="1"/>
  <c r="I46" i="2" a="1"/>
  <c r="I32" i="2" a="1"/>
  <c r="K56" i="2" a="1"/>
  <c r="K47" i="2" a="1"/>
  <c r="J11" i="2" a="1"/>
  <c r="J18" i="2" a="1"/>
  <c r="I19" i="2" a="1"/>
  <c r="I49" i="2" a="1"/>
  <c r="K3" i="2" a="1"/>
  <c r="K44" i="2" a="1"/>
  <c r="J34" i="2" a="1"/>
  <c r="J20" i="2" a="1"/>
  <c r="I35" i="2" a="1"/>
  <c r="I21" i="2" a="1"/>
  <c r="K4" i="2" a="1"/>
  <c r="K41" i="2" a="1"/>
  <c r="J60" i="2" a="1"/>
  <c r="J15" i="2" a="1"/>
  <c r="I50" i="2" a="1"/>
  <c r="I42" i="2" a="1"/>
  <c r="K55" i="2" a="1"/>
  <c r="K61" i="2" a="1"/>
  <c r="J6" i="2" a="1"/>
  <c r="J24" i="2" a="1"/>
  <c r="I16" i="2" a="1"/>
  <c r="I45" i="2" a="1"/>
  <c r="K28" i="2" a="1"/>
  <c r="K63" i="2" a="1"/>
  <c r="J57" i="2" a="1"/>
  <c r="J65" i="2" a="1"/>
  <c r="I54" i="2" a="1"/>
  <c r="I22" i="2" a="1"/>
  <c r="K40" i="2" a="1"/>
  <c r="K43" i="2" a="1"/>
  <c r="J67" i="2" a="1"/>
  <c r="J59" i="2" a="1"/>
  <c r="I29" i="2" a="1"/>
  <c r="I7" i="2" a="1"/>
  <c r="K52" i="2" a="1"/>
  <c r="K8" i="2" a="1"/>
  <c r="K2" i="2" a="1"/>
  <c r="J31" i="2" a="1"/>
  <c r="J46" i="2" a="1"/>
  <c r="I56" i="2" a="1"/>
  <c r="I47" i="2" a="1"/>
  <c r="K48" i="2" a="1"/>
  <c r="K11" i="2" a="1"/>
  <c r="J33" i="2" a="1"/>
  <c r="J19" i="2" a="1"/>
  <c r="I3" i="2" a="1"/>
  <c r="I44" i="2" a="1"/>
  <c r="K12" i="2" a="1"/>
  <c r="K34" i="2" a="1"/>
  <c r="J39" i="2" a="1"/>
  <c r="J35" i="2" a="1"/>
  <c r="I4" i="2" a="1"/>
  <c r="I41" i="2" a="1"/>
  <c r="K27" i="2" a="1"/>
  <c r="I18" i="2" a="1"/>
  <c r="K49" i="2" a="1"/>
  <c r="K35" i="2" a="1"/>
  <c r="J27" i="2" a="1"/>
  <c r="J50" i="2" a="1"/>
  <c r="I55" i="2" a="1"/>
  <c r="K6" i="2" a="1"/>
  <c r="J62" i="2" a="1"/>
  <c r="I63" i="2" a="1"/>
  <c r="K64" i="2" a="1"/>
  <c r="J54" i="2" a="1"/>
  <c r="I40" i="2" a="1"/>
  <c r="K67" i="2" a="1"/>
  <c r="J51" i="2" a="1"/>
  <c r="I8" i="2" a="1"/>
  <c r="K36" i="2" a="1"/>
  <c r="I53" i="2" a="1"/>
  <c r="J30" i="2" a="1"/>
  <c r="K9" i="2" a="1"/>
  <c r="I68" i="2" a="1"/>
  <c r="J69" i="2" a="1"/>
  <c r="K13" i="2" a="1"/>
  <c r="I71" i="2" a="1"/>
  <c r="J47" i="2" a="1"/>
  <c r="I33" i="2" a="1"/>
  <c r="I20" i="2" a="1"/>
  <c r="K21" i="2" a="1"/>
  <c r="I38" i="2" a="1"/>
  <c r="K50" i="2" a="1"/>
  <c r="J5" i="2" a="1"/>
  <c r="I24" i="2" a="1"/>
  <c r="K45" i="2" a="1"/>
  <c r="J63" i="2" a="1"/>
  <c r="I58" i="2" a="1"/>
  <c r="K54" i="2" a="1"/>
  <c r="J66" i="2" a="1"/>
  <c r="I59" i="2" a="1"/>
  <c r="K7" i="2" a="1"/>
  <c r="J8" i="2" a="1"/>
  <c r="I25" i="2" a="1"/>
  <c r="J53" i="2" a="1"/>
  <c r="K30" i="2" a="1"/>
  <c r="I37" i="2" a="1"/>
  <c r="J68" i="2" a="1"/>
  <c r="K69" i="2" a="1"/>
  <c r="I70" i="2" a="1"/>
  <c r="J71" i="2" a="1"/>
  <c r="K16" i="2" a="1"/>
  <c r="J64" i="2" a="1"/>
  <c r="I65" i="2" a="1"/>
  <c r="K22" i="2" a="1"/>
  <c r="J43" i="2" a="1"/>
  <c r="I51" i="2" a="1"/>
  <c r="K29" i="2" a="1"/>
  <c r="J36" i="2" a="1"/>
  <c r="K25" i="2" a="1"/>
  <c r="I30" i="2" a="1"/>
  <c r="J9" i="2" a="1"/>
  <c r="K37" i="2" a="1"/>
  <c r="I69" i="2" a="1"/>
  <c r="J13" i="2" a="1"/>
  <c r="K70" i="2" a="1"/>
  <c r="J48" i="2" a="1"/>
  <c r="J44" i="2" a="1"/>
  <c r="I39" i="2" a="1"/>
  <c r="K60" i="2" a="1"/>
  <c r="J38" i="2" a="1"/>
  <c r="I61" i="2" a="1"/>
  <c r="K5" i="2" a="1"/>
  <c r="J16" i="2" a="1"/>
  <c r="I28" i="2" a="1"/>
  <c r="K57" i="2" a="1"/>
  <c r="J58" i="2" a="1"/>
  <c r="I43" i="2" a="1"/>
  <c r="K66" i="2" a="1"/>
  <c r="J29" i="2" a="1"/>
  <c r="I52" i="2" a="1"/>
  <c r="J25" i="2" a="1"/>
  <c r="K53" i="2" a="1"/>
  <c r="I9" i="2" a="1"/>
  <c r="J37" i="2" a="1"/>
  <c r="K68" i="2" a="1"/>
  <c r="I13" i="2" a="1"/>
  <c r="J70" i="2" a="1"/>
  <c r="K71" i="2" a="1"/>
  <c r="K19" i="2" a="1"/>
  <c r="J12" i="2" a="1"/>
  <c r="J41" i="2" a="1"/>
  <c r="I15" i="2" a="1"/>
  <c r="K42" i="2" a="1"/>
  <c r="J61" i="2" a="1"/>
  <c r="I62" i="2" a="1"/>
  <c r="K10" i="2" a="1"/>
  <c r="J10" i="2" a="1"/>
  <c r="I10" i="2" a="1"/>
  <c r="I62" i="2" l="1"/>
  <c r="J61" i="2"/>
  <c r="K42" i="2"/>
  <c r="I15" i="2"/>
  <c r="J41" i="2"/>
  <c r="J12" i="2"/>
  <c r="K19" i="2"/>
  <c r="K71" i="2"/>
  <c r="J70" i="2"/>
  <c r="I13" i="2"/>
  <c r="K68" i="2"/>
  <c r="J37" i="2"/>
  <c r="I9" i="2"/>
  <c r="K53" i="2"/>
  <c r="J25" i="2"/>
  <c r="I52" i="2"/>
  <c r="J29" i="2"/>
  <c r="K66" i="2"/>
  <c r="I43" i="2"/>
  <c r="J58" i="2"/>
  <c r="K57" i="2"/>
  <c r="I28" i="2"/>
  <c r="J16" i="2"/>
  <c r="K5" i="2"/>
  <c r="I61" i="2"/>
  <c r="J38" i="2"/>
  <c r="K60" i="2"/>
  <c r="I39" i="2"/>
  <c r="J44" i="2"/>
  <c r="J48" i="2"/>
  <c r="K70" i="2"/>
  <c r="J13" i="2"/>
  <c r="I69" i="2"/>
  <c r="K37" i="2"/>
  <c r="J9" i="2"/>
  <c r="I30" i="2"/>
  <c r="K25" i="2"/>
  <c r="J36" i="2"/>
  <c r="K29" i="2"/>
  <c r="I51" i="2"/>
  <c r="J43" i="2"/>
  <c r="K22" i="2"/>
  <c r="I65" i="2"/>
  <c r="J64" i="2"/>
  <c r="K16" i="2"/>
  <c r="J71" i="2"/>
  <c r="I70" i="2"/>
  <c r="K69" i="2"/>
  <c r="J68" i="2"/>
  <c r="I37" i="2"/>
  <c r="K30" i="2"/>
  <c r="J53" i="2"/>
  <c r="I25" i="2"/>
  <c r="J8" i="2"/>
  <c r="K7" i="2"/>
  <c r="I59" i="2"/>
  <c r="J66" i="2"/>
  <c r="K54" i="2"/>
  <c r="I58" i="2"/>
  <c r="J63" i="2"/>
  <c r="K45" i="2"/>
  <c r="I24" i="2"/>
  <c r="J5" i="2"/>
  <c r="K50" i="2"/>
  <c r="I38" i="2"/>
  <c r="K21" i="2"/>
  <c r="I20" i="2"/>
  <c r="I33" i="2"/>
  <c r="J47" i="2"/>
  <c r="I71" i="2"/>
  <c r="K13" i="2"/>
  <c r="J69" i="2"/>
  <c r="I68" i="2"/>
  <c r="K9" i="2"/>
  <c r="J30" i="2"/>
  <c r="I53" i="2"/>
  <c r="K36" i="2"/>
  <c r="I8" i="2"/>
  <c r="J51" i="2"/>
  <c r="K67" i="2"/>
  <c r="I40" i="2"/>
  <c r="J54" i="2"/>
  <c r="K64" i="2"/>
  <c r="I63" i="2"/>
  <c r="J62" i="2"/>
  <c r="K6" i="2"/>
  <c r="I55" i="2"/>
  <c r="J50" i="2"/>
  <c r="J27" i="2"/>
  <c r="K35" i="2"/>
  <c r="K49" i="2"/>
  <c r="I18" i="2"/>
  <c r="K27" i="2"/>
  <c r="I41" i="2"/>
  <c r="I4" i="2"/>
  <c r="J35" i="2"/>
  <c r="J39" i="2"/>
  <c r="K34" i="2"/>
  <c r="K12" i="2"/>
  <c r="I44" i="2"/>
  <c r="I3" i="2"/>
  <c r="J19" i="2"/>
  <c r="J33" i="2"/>
  <c r="K11" i="2"/>
  <c r="K48" i="2"/>
  <c r="I47" i="2"/>
  <c r="I56" i="2"/>
  <c r="J46" i="2"/>
  <c r="J31" i="2"/>
  <c r="K2" i="2"/>
  <c r="K8" i="2"/>
  <c r="K52" i="2"/>
  <c r="I7" i="2"/>
  <c r="I29" i="2"/>
  <c r="J59" i="2"/>
  <c r="J67" i="2"/>
  <c r="K43" i="2"/>
  <c r="K40" i="2"/>
  <c r="I22" i="2"/>
  <c r="I54" i="2"/>
  <c r="J65" i="2"/>
  <c r="J57" i="2"/>
  <c r="K63" i="2"/>
  <c r="K28" i="2"/>
  <c r="I45" i="2"/>
  <c r="I16" i="2"/>
  <c r="J24" i="2"/>
  <c r="J6" i="2"/>
  <c r="K61" i="2"/>
  <c r="K55" i="2"/>
  <c r="I42" i="2"/>
  <c r="I50" i="2"/>
  <c r="J15" i="2"/>
  <c r="J60" i="2"/>
  <c r="K41" i="2"/>
  <c r="K4" i="2"/>
  <c r="I21" i="2"/>
  <c r="I35" i="2"/>
  <c r="J20" i="2"/>
  <c r="J34" i="2"/>
  <c r="K44" i="2"/>
  <c r="K3" i="2"/>
  <c r="I49" i="2"/>
  <c r="I19" i="2"/>
  <c r="J18" i="2"/>
  <c r="J11" i="2"/>
  <c r="K47" i="2"/>
  <c r="K56" i="2"/>
  <c r="I32" i="2"/>
  <c r="I46" i="2"/>
  <c r="J26" i="2"/>
  <c r="J2" i="2"/>
  <c r="K32" i="2"/>
  <c r="K46" i="2"/>
  <c r="I31" i="2"/>
  <c r="I26" i="2"/>
  <c r="I36" i="2"/>
  <c r="J52" i="2"/>
  <c r="J7" i="2"/>
  <c r="K51" i="2"/>
  <c r="K59" i="2"/>
  <c r="I67" i="2"/>
  <c r="I66" i="2"/>
  <c r="J40" i="2"/>
  <c r="J22" i="2"/>
  <c r="K58" i="2"/>
  <c r="K65" i="2"/>
  <c r="I57" i="2"/>
  <c r="I64" i="2"/>
  <c r="J28" i="2"/>
  <c r="J45" i="2"/>
  <c r="K62" i="2"/>
  <c r="K24" i="2"/>
  <c r="I6" i="2"/>
  <c r="I5" i="2"/>
  <c r="J55" i="2"/>
  <c r="J42" i="2"/>
  <c r="K38" i="2"/>
  <c r="K15" i="2"/>
  <c r="I60" i="2"/>
  <c r="I27" i="2"/>
  <c r="J4" i="2"/>
  <c r="J21" i="2"/>
  <c r="K39" i="2"/>
  <c r="K20" i="2"/>
  <c r="I34" i="2"/>
  <c r="I12" i="2"/>
  <c r="J3" i="2"/>
  <c r="J49" i="2"/>
  <c r="K33" i="2"/>
  <c r="K18" i="2"/>
  <c r="I11" i="2"/>
  <c r="I48" i="2"/>
  <c r="J56" i="2"/>
  <c r="J32" i="2"/>
  <c r="K31" i="2"/>
  <c r="K26" i="2"/>
  <c r="I2" i="2"/>
  <c r="J17" i="2"/>
  <c r="K17" i="2"/>
  <c r="I17" i="2"/>
  <c r="K10" i="2"/>
  <c r="J10" i="2"/>
  <c r="I1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C52635-DC93-4E4C-8EA6-324159A22D6F}" keepAlive="1" name="Requête - 20210223_dawa_7_0 (1)" description="Connexion à la requête « 20210223_dawa_7_0 (1) » dans le classeur." type="5" refreshedVersion="6" background="1" saveData="1">
    <dbPr connection="Provider=Microsoft.Mashup.OleDb.1;Data Source=$Workbook$;Location=20210223_dawa_7_0 (1);Extended Properties=&quot;&quot;" command="SELECT * FROM [20210223_dawa_7_0 (1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<sst xmlns="http://schemas.openxmlformats.org/spreadsheetml/2006/main" count="366" uniqueCount="220">
  <si>
    <t>Qty</t>
  </si>
  <si>
    <t>Line Item</t>
  </si>
  <si>
    <t>Manufacturer</t>
  </si>
  <si>
    <t>MPN</t>
  </si>
  <si>
    <t>Schematic Reference</t>
  </si>
  <si>
    <t>Description</t>
  </si>
  <si>
    <t/>
  </si>
  <si>
    <t>PCB from JLCPCB</t>
  </si>
  <si>
    <t>STN2100</t>
  </si>
  <si>
    <t>U15</t>
  </si>
  <si>
    <t>Multiprotocol OBD to UART Interpreter IC</t>
  </si>
  <si>
    <t>RVT43ALBNWR00</t>
  </si>
  <si>
    <t>Riverdi</t>
  </si>
  <si>
    <t>TFT EVE3 Screen</t>
  </si>
  <si>
    <t>NEO-M8N-0</t>
  </si>
  <si>
    <t>u-blox</t>
  </si>
  <si>
    <t>U4</t>
  </si>
  <si>
    <t>u-blox NEO GNSS module</t>
  </si>
  <si>
    <t>ATSAMD21G18A-MFT</t>
  </si>
  <si>
    <t>Microchip</t>
  </si>
  <si>
    <t>U3</t>
  </si>
  <si>
    <t>Atmel SAMD21G SMART ARM-Based Microcontroller</t>
  </si>
  <si>
    <t>ADC128D818CIMTX/NOPB</t>
  </si>
  <si>
    <t>Texas Instruments</t>
  </si>
  <si>
    <t>U9</t>
  </si>
  <si>
    <t>DM3AT-SF-PEJM5</t>
  </si>
  <si>
    <t>Hirose</t>
  </si>
  <si>
    <t>X3</t>
  </si>
  <si>
    <t>CONN MICRO SD R/A PUSH-PUSH SMD</t>
  </si>
  <si>
    <t>P82B96DR</t>
  </si>
  <si>
    <t>U14</t>
  </si>
  <si>
    <t>DUAL BIDIRECTIONAL BUS BUFFER</t>
  </si>
  <si>
    <t>CON-SMA-EDGE-S</t>
  </si>
  <si>
    <t>RF Solutions</t>
  </si>
  <si>
    <t>X2</t>
  </si>
  <si>
    <t>SMA Connector</t>
  </si>
  <si>
    <t>0432028816</t>
  </si>
  <si>
    <t>Molex</t>
  </si>
  <si>
    <t>43202-8816</t>
  </si>
  <si>
    <t>X6</t>
  </si>
  <si>
    <t>687120149022</t>
  </si>
  <si>
    <t>Würth Elektronik</t>
  </si>
  <si>
    <t>X4</t>
  </si>
  <si>
    <t>FFC/FPC-to-Board  0.50mm (.020p) SMT Top Contact</t>
  </si>
  <si>
    <t>M50-3500542</t>
  </si>
  <si>
    <t>Harwin</t>
  </si>
  <si>
    <t>J1</t>
  </si>
  <si>
    <t>PIN HEADER</t>
  </si>
  <si>
    <t>TLV2374IPWR</t>
  </si>
  <si>
    <t>U8, U11</t>
  </si>
  <si>
    <t>OPERATIONAL AMPLIFIERS</t>
  </si>
  <si>
    <t>MCP2562T-E/MF</t>
  </si>
  <si>
    <t>U16</t>
  </si>
  <si>
    <t>1/1 Transceiver Half CANbus 8-DFN (3x3)</t>
  </si>
  <si>
    <t>MCP23017-E/SS</t>
  </si>
  <si>
    <t>U6</t>
  </si>
  <si>
    <t>http://ww1.microchip.com/downloads/en/DeviceDoc/21952a.pdf</t>
  </si>
  <si>
    <t>LM2734YMK/NOPB</t>
  </si>
  <si>
    <t>U2</t>
  </si>
  <si>
    <t>MC33269ST-3.3T3G</t>
  </si>
  <si>
    <t>ON Semiconductor</t>
  </si>
  <si>
    <t>IC2</t>
  </si>
  <si>
    <t>Adjustable Output Low Dropout Voltage Regulator 800 mA</t>
  </si>
  <si>
    <t>TL331KDBVRG4</t>
  </si>
  <si>
    <t>U17</t>
  </si>
  <si>
    <t>Single differential Comparator</t>
  </si>
  <si>
    <t>PCA9306DCUT</t>
  </si>
  <si>
    <t>U10</t>
  </si>
  <si>
    <t>VOLTAGE-LEVEL TRANSLATOR</t>
  </si>
  <si>
    <t>43045-0600</t>
  </si>
  <si>
    <t>X5, X7, X8, X9</t>
  </si>
  <si>
    <t>Molex - Micro-Fit 3.0 Series connector,  3.00mm (0.118p) pitch header, 6 positions.</t>
  </si>
  <si>
    <t>CM7V-T1A-32.768kHz-9pF-100PPM-TA-QC</t>
  </si>
  <si>
    <t>Micro Crystal</t>
  </si>
  <si>
    <t>CM7V-T1A-32.768KHZ-9PF-100PPM-TA-QC</t>
  </si>
  <si>
    <t>Y1</t>
  </si>
  <si>
    <t>CM7V-T1A Tuning Fork Crystal 32.768 kHz</t>
  </si>
  <si>
    <t>SRR0604-100ML</t>
  </si>
  <si>
    <t>Bourns</t>
  </si>
  <si>
    <t>L2</t>
  </si>
  <si>
    <t>INDUCTOR, American symbol</t>
  </si>
  <si>
    <t>SKPMAPE010</t>
  </si>
  <si>
    <t>ALPS</t>
  </si>
  <si>
    <t>S3</t>
  </si>
  <si>
    <t>3000TR</t>
  </si>
  <si>
    <t>Keystone</t>
  </si>
  <si>
    <t>B1</t>
  </si>
  <si>
    <t>CR1216/CR1220/CR1225 12mm 3V lithium coin cell</t>
  </si>
  <si>
    <t>LMV321M5X/NOPB</t>
  </si>
  <si>
    <t>IC1</t>
  </si>
  <si>
    <t>General Purpose, Low Voltage, Rail-to-Rail Output Operational Amplifiers</t>
  </si>
  <si>
    <t>MF-NSMF050-2</t>
  </si>
  <si>
    <t>S1</t>
  </si>
  <si>
    <t>PTC Resettable Fuses</t>
  </si>
  <si>
    <t>MF-MSMF050-2</t>
  </si>
  <si>
    <t>S2</t>
  </si>
  <si>
    <t>TSX-3225 16.0000MF18X-AC3</t>
  </si>
  <si>
    <t>Epson</t>
  </si>
  <si>
    <t>Y2</t>
  </si>
  <si>
    <t>Quartz Crystals (MHz) SMD:</t>
  </si>
  <si>
    <t>742C083511JP</t>
  </si>
  <si>
    <t>CTS Components</t>
  </si>
  <si>
    <t>RN3</t>
  </si>
  <si>
    <t>CTS 742 Series</t>
  </si>
  <si>
    <t>TAJB106K025RNJ</t>
  </si>
  <si>
    <t>AVX</t>
  </si>
  <si>
    <t>C2, C12, C34</t>
  </si>
  <si>
    <t>POLARIZED CAPACITOR, European symbol</t>
  </si>
  <si>
    <t>24AA02E48T-I/OT</t>
  </si>
  <si>
    <t>U7</t>
  </si>
  <si>
    <t>Serial EEPROM</t>
  </si>
  <si>
    <t>1050170001</t>
  </si>
  <si>
    <t>105017-0001</t>
  </si>
  <si>
    <t>X1</t>
  </si>
  <si>
    <t>USB Connectors</t>
  </si>
  <si>
    <t>C0805C106K4PAC7210</t>
  </si>
  <si>
    <t>KEMET</t>
  </si>
  <si>
    <t>C4, C6, C7, C8, C9, C18</t>
  </si>
  <si>
    <t>CAPACITOR, European symbol</t>
  </si>
  <si>
    <t>150060VS55040</t>
  </si>
  <si>
    <t>LED1, LED2, LED3, LED4, LED5, LED6, LED7, LED8, LED9, LED10, LED11</t>
  </si>
  <si>
    <t>LED</t>
  </si>
  <si>
    <t>C0603C475K9PAC7411</t>
  </si>
  <si>
    <t>C21</t>
  </si>
  <si>
    <t>CRCW0603510RJNEAHP</t>
  </si>
  <si>
    <t>Vishay</t>
  </si>
  <si>
    <t>R35, R36</t>
  </si>
  <si>
    <t>RESISTOR, European symbol</t>
  </si>
  <si>
    <t>TAJT105K016RNJ</t>
  </si>
  <si>
    <t>C26</t>
  </si>
  <si>
    <t>PRTR5V0U2X,215</t>
  </si>
  <si>
    <t>Nexperia</t>
  </si>
  <si>
    <t>U1</t>
  </si>
  <si>
    <t>I2C-Bus EDS Protection</t>
  </si>
  <si>
    <t>C0603C470G3HACTU</t>
  </si>
  <si>
    <t>C22</t>
  </si>
  <si>
    <t>MBR120ESFT3G</t>
  </si>
  <si>
    <t>D1, D3</t>
  </si>
  <si>
    <t>Diode</t>
  </si>
  <si>
    <t>LQG18HN27NJ00D</t>
  </si>
  <si>
    <t>Murata</t>
  </si>
  <si>
    <t>L4</t>
  </si>
  <si>
    <t>INDUCTOR</t>
  </si>
  <si>
    <t>PESD1CAN,215</t>
  </si>
  <si>
    <t>D6</t>
  </si>
  <si>
    <t>CAN bus ESD protection diode</t>
  </si>
  <si>
    <t>CRCW0603330RFKEAC</t>
  </si>
  <si>
    <t>R5</t>
  </si>
  <si>
    <t>CRCW06031M00FKEC</t>
  </si>
  <si>
    <t>R8</t>
  </si>
  <si>
    <t>C0603C105K4RAC7411</t>
  </si>
  <si>
    <t>C37, C38</t>
  </si>
  <si>
    <t>SI2369DS-T1-GE3</t>
  </si>
  <si>
    <t>Q1</t>
  </si>
  <si>
    <t>MOSFET -30V 29mOhm@-10V -7.6A P-CH</t>
  </si>
  <si>
    <t>742C083101JP</t>
  </si>
  <si>
    <t>RN1, RN2</t>
  </si>
  <si>
    <t>C0603C103K3RAC7411</t>
  </si>
  <si>
    <t>C1, C3, C5</t>
  </si>
  <si>
    <t>SN74LVC2G17DBVR</t>
  </si>
  <si>
    <t>U12, U13</t>
  </si>
  <si>
    <t>DUAL SCHMITT-TRIGGER BUFFER</t>
  </si>
  <si>
    <t>FDN340P</t>
  </si>
  <si>
    <t>Q3</t>
  </si>
  <si>
    <t>MOS FET</t>
  </si>
  <si>
    <t>CRCW0603100KFKEAC</t>
  </si>
  <si>
    <t>R2, R3, R6, R9, R30, R31</t>
  </si>
  <si>
    <t>CRCW060310R0FKEAC</t>
  </si>
  <si>
    <t>R13</t>
  </si>
  <si>
    <t>CRCW0603200KFKEAC</t>
  </si>
  <si>
    <t>R18</t>
  </si>
  <si>
    <t>CRCW06031K80FKEA</t>
  </si>
  <si>
    <t>R21, R22</t>
  </si>
  <si>
    <t>CRCW0603100RFKEAC</t>
  </si>
  <si>
    <t>R28, R29, R33, R39, R40</t>
  </si>
  <si>
    <t>CD1206-S01575</t>
  </si>
  <si>
    <t>D2</t>
  </si>
  <si>
    <t>DIODE</t>
  </si>
  <si>
    <t>MMBZ27VALT3G</t>
  </si>
  <si>
    <t>D5</t>
  </si>
  <si>
    <t>Dual Common Anode Zeners</t>
  </si>
  <si>
    <t>C0603C220K4GACTU</t>
  </si>
  <si>
    <t>C17, C20, C35, C36</t>
  </si>
  <si>
    <t>CRCW06034K70FKEA</t>
  </si>
  <si>
    <t>R11, R12, R16, R17, R19, R20</t>
  </si>
  <si>
    <t>MH2029-300Y</t>
  </si>
  <si>
    <t>L1, L3</t>
  </si>
  <si>
    <t>SMD EMI Suppression Ferrite Beads</t>
  </si>
  <si>
    <t>74AHC1G125GW,125</t>
  </si>
  <si>
    <t>U5</t>
  </si>
  <si>
    <t>TRI-STATE SINGLE BUSS BUFFER</t>
  </si>
  <si>
    <t>C0603C104M4RAC7411</t>
  </si>
  <si>
    <t>C10, C11, C13, C14, C15, C16, C19, C23, C24, C25, C28, C29, C30, C31, C32, C33</t>
  </si>
  <si>
    <t>C0603C561J5GACTU</t>
  </si>
  <si>
    <t>C39, C40</t>
  </si>
  <si>
    <t>MMBT2222ALT1G</t>
  </si>
  <si>
    <t>T1, T2</t>
  </si>
  <si>
    <t>NPN Transistror</t>
  </si>
  <si>
    <t>CRCW06031K00FKEA</t>
  </si>
  <si>
    <t>R23, R24, R25, R26, R32, R34, R37, R38</t>
  </si>
  <si>
    <t>BAT54C,215</t>
  </si>
  <si>
    <t>D4</t>
  </si>
  <si>
    <t>Schottky Diodes</t>
  </si>
  <si>
    <t>BSS123</t>
  </si>
  <si>
    <t>Q2</t>
  </si>
  <si>
    <t>N-CHANNEL MOS FET</t>
  </si>
  <si>
    <t>CRCW060310K0FKEA</t>
  </si>
  <si>
    <t>R1, R7, R10, R14, R15, R27, R41, R42, R43, R44</t>
  </si>
  <si>
    <t>C0603C101K5GACTU</t>
  </si>
  <si>
    <t>C27</t>
  </si>
  <si>
    <t>CRCW060352K3FKEA</t>
  </si>
  <si>
    <t>R4</t>
  </si>
  <si>
    <t>Datasheet</t>
  </si>
  <si>
    <t>Stock Mouser</t>
  </si>
  <si>
    <t>Unit price Mouser</t>
  </si>
  <si>
    <t>Stock Perso</t>
  </si>
  <si>
    <t>N/A</t>
  </si>
  <si>
    <t>JLCPCB</t>
  </si>
  <si>
    <t>Scantool.net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</si>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</sst>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AB35890-875F-4994-8DBE-C04531C5290C}" autoFormatId="16" applyNumberFormats="0" applyBorderFormats="0" applyFontFormats="0" applyPatternFormats="0" applyAlignmentFormats="0" applyWidthHeightFormats="0">
  <queryTableRefresh nextId="49">
    <queryTableFields count="11">
      <queryTableField id="1" name="Qty" tableColumnId="1"/>
      <queryTableField id="7" name="Internal Part Number" tableColumnId="7"/>
      <queryTableField id="48" dataBound="0" tableColumnId="47"/>
      <queryTableField id="2" name="Line Item" tableColumnId="2"/>
      <queryTableField id="3" name="Manufacturer" tableColumnId="3"/>
      <queryTableField id="4" name="MPN" tableColumnId="4"/>
      <queryTableField id="6" name="Schematic Reference" tableColumnId="6"/>
      <queryTableField id="8" name="Description" tableColumnId="8"/>
      <queryTableField id="23" name="Unit Price (@ Batch Size: 1)_8" tableColumnId="23"/>
      <queryTableField id="27" name="In Stock_11" tableColumnId="27"/>
      <queryTableField id="35" name="URL_17" tableColumnId="35"/>
    </queryTableFields>
    <queryTableDeletedFields count="36">
      <deletedField name="Octopart URL"/>
      <deletedField name="Lifecycle Status"/>
      <deletedField name="Lead Time"/>
      <deletedField name="RoHS"/>
      <deletedField name="Total Qty (@ Batch Size: 1)"/>
      <deletedField name="SKU"/>
      <deletedField name="SKU_1"/>
      <deletedField name="SKU_3"/>
      <deletedField name="Packaging"/>
      <deletedField name="Packaging_4"/>
      <deletedField name="Packaging_6"/>
      <deletedField name="Unit Price (@ Batch Size: 1)"/>
      <deletedField name="Unit Price (@ Batch Size: 1)_7"/>
      <deletedField name="Unit Price (@ Batch Size: 1)_9"/>
      <deletedField name="In Stock"/>
      <deletedField name="In Stock_10"/>
      <deletedField name="In Stock_12"/>
      <deletedField name="MOQ"/>
      <deletedField name="MOQ_13"/>
      <deletedField name="MOQ_15"/>
      <deletedField name="URL"/>
      <deletedField name="URL_16"/>
      <deletedField name="URL_18"/>
      <deletedField name="Packaging_5"/>
      <deletedField name="SKU_2"/>
      <deletedField name="MOQ_14"/>
      <deletedField name="Distributor [Lowest Price (Overall)]"/>
      <deletedField name="SKU [Lowest Price (Overall)]"/>
      <deletedField name="Packaging [Lowest Price (Overall)]"/>
      <deletedField name="Unit Price (@ Batch Size: 1) [Lowest Price (Overall)]"/>
      <deletedField name="Line Total [Lowest Price (Overall)]"/>
      <deletedField name="Batch Total [Lowest Price (Overall)]"/>
      <deletedField name="In Stock [Lowest Price (Overall)]"/>
      <deletedField name="MOQ [Lowest Price (Overall)]"/>
      <deletedField name="URL [Lowest Price (Overall)]"/>
      <deletedField name="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C0C53-F60D-4CB7-81E2-CF404BD2DE7B}" name="_20210223_dawa_7_0__1" displayName="_20210223_dawa_7_0__1" ref="A1:K71" tableType="queryTable" totalsRowShown="0">
  <autoFilter ref="A1:K71" xr:uid="{60875DBE-60A6-4CDF-A2FC-CD995560F5AC}"/>
  <sortState xmlns:xlrd2="http://schemas.microsoft.com/office/spreadsheetml/2017/richdata2" ref="A2:K71">
    <sortCondition ref="C1:C71"/>
  </sortState>
  <tableColumns count="11">
    <tableColumn id="1" xr3:uid="{CCFC929E-B39A-48D6-BE96-B41E68A839FF}" uniqueName="1" name="Qty" queryTableFieldId="1"/>
    <tableColumn id="7" xr3:uid="{68353285-99FB-44E8-8322-EFCA75E04A39}" uniqueName="7" name="Stock Perso" queryTableFieldId="7"/>
    <tableColumn id="47" xr3:uid="{F6F41C92-2B50-4209-955D-21FC47A866E4}" uniqueName="47" name="Ex" queryTableFieldId="48" dataDxfId="0">
      <calculatedColumnFormula>ROUNDDOWN(_20210223_dawa_7_0__1[[#This Row],[Stock Perso]]/_20210223_dawa_7_0__1[[#This Row],[Qty]],0)</calculatedColumnFormula>
    </tableColumn>
    <tableColumn id="2" xr3:uid="{E15FA103-4E3A-461A-8EB8-16DA10D73E50}" uniqueName="2" name="Line Item" queryTableFieldId="2" dataDxfId="8"/>
    <tableColumn id="3" xr3:uid="{DE90E88C-24C4-4946-B9A8-D827877FC31C}" uniqueName="3" name="Manufacturer" queryTableFieldId="3" dataDxfId="7"/>
    <tableColumn id="4" xr3:uid="{E60D471E-3EB6-4E58-BDB3-E05192EE2CED}" uniqueName="4" name="MPN" queryTableFieldId="4" dataDxfId="6"/>
    <tableColumn id="6" xr3:uid="{B4BEC668-A24F-4FBC-AC64-A069A6549221}" uniqueName="6" name="Schematic Reference" queryTableFieldId="6" dataDxfId="5"/>
    <tableColumn id="8" xr3:uid="{F066A7B5-1190-4040-8A7E-72DD90240E2D}" uniqueName="8" name="Description" queryTableFieldId="8" dataDxfId="4"/>
    <tableColumn id="23" xr3:uid="{CA5992C0-63DF-4E75-883F-5E431C10A4C2}" uniqueName="23" name="Unit price Mouser" queryTableFieldId="23" dataDxfId="3"/>
    <tableColumn id="27" xr3:uid="{00BBF5EC-0940-4FAE-9B88-14330D2FDD39}" uniqueName="27" name="Stock Mouser" queryTableFieldId="27" dataDxfId="2"/>
    <tableColumn id="35" xr3:uid="{EE58CF2C-80C2-48CD-87B8-E3D14DCD49BF}" uniqueName="35" name="Datasheet" queryTableFieldId="3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D2A4-9FFC-4B98-9F46-BD872FFC1AEF}">
  <dimension ref="A1:K71"/>
  <sheetViews>
    <sheetView tabSelected="1" zoomScale="80" zoomScaleNormal="80" workbookViewId="0">
      <selection activeCell="C23" sqref="C23"/>
    </sheetView>
  </sheetViews>
  <sheetFormatPr baseColWidth="10" defaultRowHeight="15" x14ac:dyDescent="0.25"/>
  <cols>
    <col min="1" max="1" width="9" customWidth="1"/>
    <col min="2" max="3" width="15.28515625" customWidth="1"/>
    <col min="4" max="4" width="38.140625" bestFit="1" customWidth="1"/>
    <col min="5" max="5" width="17.7109375" bestFit="1" customWidth="1"/>
    <col min="6" max="6" width="38.42578125" bestFit="1" customWidth="1"/>
    <col min="7" max="7" width="67.85546875" bestFit="1" customWidth="1"/>
    <col min="8" max="8" width="74.7109375" bestFit="1" customWidth="1"/>
    <col min="9" max="9" width="12.140625" customWidth="1"/>
    <col min="10" max="10" width="17.85546875" customWidth="1"/>
    <col min="11" max="11" width="126.7109375" bestFit="1" customWidth="1"/>
    <col min="12" max="12" width="8.5703125" bestFit="1" customWidth="1"/>
  </cols>
  <sheetData>
    <row r="1" spans="1:11" x14ac:dyDescent="0.25">
      <c r="A1" t="s">
        <v>0</v>
      </c>
      <c r="B1" t="s">
        <v>215</v>
      </c>
      <c r="C1" t="s">
        <v>219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214</v>
      </c>
      <c r="J1" t="s">
        <v>213</v>
      </c>
      <c r="K1" t="s">
        <v>212</v>
      </c>
    </row>
    <row r="2" spans="1:11" x14ac:dyDescent="0.25">
      <c r="A2">
        <v>1</v>
      </c>
      <c r="B2">
        <v>0</v>
      </c>
      <c r="C2">
        <f>ROUNDDOWN(_20210223_dawa_7_0__1[[#This Row],[Stock Perso]]/_20210223_dawa_7_0__1[[#This Row],[Qty]],0)</f>
        <v>0</v>
      </c>
      <c r="D2" s="1" t="s">
        <v>18</v>
      </c>
      <c r="E2" s="1" t="s">
        <v>19</v>
      </c>
      <c r="F2" s="1" t="s">
        <v>18</v>
      </c>
      <c r="G2" s="1" t="s">
        <v>20</v>
      </c>
      <c r="H2" s="1" t="s">
        <v>21</v>
      </c>
      <c r="I2" s="1" cm="1">
        <f t="array" ref="I2">_xll.OCTOPART_DISTRIBUTOR_PRICE(_20210223_dawa_7_0__1[[#This Row],[MPN]],,"MOUSER")</f>
        <v>3.53</v>
      </c>
      <c r="J2" s="1" cm="1">
        <f t="array" ref="J2">_xll.OCTOPART_DISTRIBUTOR_STOCK(_20210223_dawa_7_0__1[[#This Row],[MPN]],,"MOUSER")</f>
        <v>4087</v>
      </c>
      <c r="K2" s="1" t="str" cm="1">
        <f t="array" ref="K2">_xll.OCTOPART_DATASHEET_URL(_20210223_dawa_7_0__1[[#This Row],[MPN]])</f>
        <v>http://datasheet.octopart.com/ATSAMD21G18A-MFT-Microchip-datasheet-141002421.pdf</v>
      </c>
    </row>
    <row r="3" spans="1:11" x14ac:dyDescent="0.25">
      <c r="A3">
        <v>1</v>
      </c>
      <c r="B3">
        <v>0</v>
      </c>
      <c r="C3">
        <f>ROUNDDOWN(_20210223_dawa_7_0__1[[#This Row],[Stock Perso]]/_20210223_dawa_7_0__1[[#This Row],[Qty]],0)</f>
        <v>0</v>
      </c>
      <c r="D3" s="1" t="s">
        <v>63</v>
      </c>
      <c r="E3" s="1" t="s">
        <v>23</v>
      </c>
      <c r="F3" s="1" t="s">
        <v>63</v>
      </c>
      <c r="G3" s="1" t="s">
        <v>64</v>
      </c>
      <c r="H3" s="1" t="s">
        <v>65</v>
      </c>
      <c r="I3" s="1" cm="1">
        <f t="array" ref="I3">_xll.OCTOPART_DISTRIBUTOR_PRICE(_20210223_dawa_7_0__1[[#This Row],[MPN]],,"MOUSER")</f>
        <v>0.56999999999999995</v>
      </c>
      <c r="J3" s="1" cm="1">
        <f t="array" ref="J3">_xll.OCTOPART_DISTRIBUTOR_STOCK(_20210223_dawa_7_0__1[[#This Row],[MPN]],,"MOUSER")</f>
        <v>166</v>
      </c>
      <c r="K3" s="1" t="str" cm="1">
        <f t="array" ref="K3">_xll.OCTOPART_DATASHEET_URL(_20210223_dawa_7_0__1[[#This Row],[MPN]])</f>
        <v>https://octopart.com/click/track?ai=988&amp;ct=datasheets&amp;sig=059d76c&amp;at=physicalpart&amp;sid=370&amp;ppid=12194623&amp;hlid=30121080</v>
      </c>
    </row>
    <row r="4" spans="1:11" x14ac:dyDescent="0.25">
      <c r="A4">
        <v>1</v>
      </c>
      <c r="B4">
        <v>0</v>
      </c>
      <c r="C4">
        <f>ROUNDDOWN(_20210223_dawa_7_0__1[[#This Row],[Stock Perso]]/_20210223_dawa_7_0__1[[#This Row],[Qty]],0)</f>
        <v>0</v>
      </c>
      <c r="D4" s="1" t="s">
        <v>91</v>
      </c>
      <c r="E4" s="1" t="s">
        <v>78</v>
      </c>
      <c r="F4" s="1" t="s">
        <v>91</v>
      </c>
      <c r="G4" s="1" t="s">
        <v>92</v>
      </c>
      <c r="H4" s="1" t="s">
        <v>93</v>
      </c>
      <c r="I4" s="1" cm="1">
        <f t="array" ref="I4">_xll.OCTOPART_DISTRIBUTOR_PRICE(_20210223_dawa_7_0__1[[#This Row],[MPN]],,"MOUSER")</f>
        <v>0.38</v>
      </c>
      <c r="J4" s="1" cm="1">
        <f t="array" ref="J4">_xll.OCTOPART_DISTRIBUTOR_STOCK(_20210223_dawa_7_0__1[[#This Row],[MPN]],,"MOUSER")</f>
        <v>10926</v>
      </c>
      <c r="K4" s="1" t="str" cm="1">
        <f t="array" ref="K4">_xll.OCTOPART_DATASHEET_URL(_20210223_dawa_7_0__1[[#This Row],[MPN]])</f>
        <v>http://datasheet.octopart.com/MF-NSMF050-2-Bourns-datasheet-62292265.pdf</v>
      </c>
    </row>
    <row r="5" spans="1:11" x14ac:dyDescent="0.25">
      <c r="A5">
        <v>2</v>
      </c>
      <c r="B5">
        <v>0</v>
      </c>
      <c r="C5">
        <f>ROUNDDOWN(_20210223_dawa_7_0__1[[#This Row],[Stock Perso]]/_20210223_dawa_7_0__1[[#This Row],[Qty]],0)</f>
        <v>0</v>
      </c>
      <c r="D5" s="1" t="s">
        <v>124</v>
      </c>
      <c r="E5" s="1" t="s">
        <v>125</v>
      </c>
      <c r="F5" s="1" t="s">
        <v>124</v>
      </c>
      <c r="G5" s="1" t="s">
        <v>126</v>
      </c>
      <c r="H5" s="1" t="s">
        <v>127</v>
      </c>
      <c r="I5" s="1" cm="1">
        <f t="array" ref="I5">_xll.OCTOPART_DISTRIBUTOR_PRICE(_20210223_dawa_7_0__1[[#This Row],[MPN]],,"MOUSER")</f>
        <v>0.16</v>
      </c>
      <c r="J5" s="1" cm="1">
        <f t="array" ref="J5">_xll.OCTOPART_DISTRIBUTOR_STOCK(_20210223_dawa_7_0__1[[#This Row],[MPN]],,"MOUSER")</f>
        <v>6740</v>
      </c>
      <c r="K5" s="1" t="str" cm="1">
        <f t="array" ref="K5">_xll.OCTOPART_DATASHEET_URL(_20210223_dawa_7_0__1[[#This Row],[MPN]])</f>
        <v>http://datasheet.octopart.com/CRCW0603510RJNEAHP-Vishay-datasheet-8703221.pdf</v>
      </c>
    </row>
    <row r="6" spans="1:11" x14ac:dyDescent="0.25">
      <c r="A6">
        <v>1</v>
      </c>
      <c r="B6">
        <v>0</v>
      </c>
      <c r="C6">
        <f>ROUNDDOWN(_20210223_dawa_7_0__1[[#This Row],[Stock Perso]]/_20210223_dawa_7_0__1[[#This Row],[Qty]],0)</f>
        <v>0</v>
      </c>
      <c r="D6" s="1" t="s">
        <v>128</v>
      </c>
      <c r="E6" s="1" t="s">
        <v>105</v>
      </c>
      <c r="F6" s="1" t="s">
        <v>128</v>
      </c>
      <c r="G6" s="1" t="s">
        <v>129</v>
      </c>
      <c r="H6" s="1" t="s">
        <v>107</v>
      </c>
      <c r="I6" s="1" cm="1">
        <f t="array" ref="I6">_xll.OCTOPART_DISTRIBUTOR_PRICE(_20210223_dawa_7_0__1[[#This Row],[MPN]],,"MOUSER")</f>
        <v>0.68</v>
      </c>
      <c r="J6" s="1" cm="1">
        <f t="array" ref="J6">_xll.OCTOPART_DISTRIBUTOR_STOCK(_20210223_dawa_7_0__1[[#This Row],[MPN]],,"MOUSER")</f>
        <v>1584</v>
      </c>
      <c r="K6" s="1" t="str" cm="1">
        <f t="array" ref="K6">_xll.OCTOPART_DATASHEET_URL(_20210223_dawa_7_0__1[[#This Row],[MPN]])</f>
        <v>http://datasheet.octopart.com/TAJT105K016RNJ-AVX-datasheet-50868559.pdf</v>
      </c>
    </row>
    <row r="7" spans="1:11" x14ac:dyDescent="0.25">
      <c r="A7">
        <v>1</v>
      </c>
      <c r="B7">
        <v>0</v>
      </c>
      <c r="C7">
        <f>ROUNDDOWN(_20210223_dawa_7_0__1[[#This Row],[Stock Perso]]/_20210223_dawa_7_0__1[[#This Row],[Qty]],0)</f>
        <v>0</v>
      </c>
      <c r="D7" s="1" t="s">
        <v>178</v>
      </c>
      <c r="E7" s="1" t="s">
        <v>60</v>
      </c>
      <c r="F7" s="1" t="s">
        <v>178</v>
      </c>
      <c r="G7" s="1" t="s">
        <v>179</v>
      </c>
      <c r="H7" s="1" t="s">
        <v>180</v>
      </c>
      <c r="I7" s="1" cm="1">
        <f t="array" ref="I7">_xll.OCTOPART_DISTRIBUTOR_PRICE(_20210223_dawa_7_0__1[[#This Row],[MPN]],,"MOUSER")</f>
        <v>0.21</v>
      </c>
      <c r="J7" s="1" cm="1">
        <f t="array" ref="J7">_xll.OCTOPART_DISTRIBUTOR_STOCK(_20210223_dawa_7_0__1[[#This Row],[MPN]],,"MOUSER")</f>
        <v>55516</v>
      </c>
      <c r="K7" s="1" t="str" cm="1">
        <f t="array" ref="K7">_xll.OCTOPART_DATASHEET_URL(_20210223_dawa_7_0__1[[#This Row],[MPN]])</f>
        <v>http://datasheet.octopart.com/MMBZ27VALT3G-ON-Semiconductor-datasheet-153450.pdf</v>
      </c>
    </row>
    <row r="8" spans="1:11" x14ac:dyDescent="0.25">
      <c r="A8">
        <v>6</v>
      </c>
      <c r="B8">
        <v>0</v>
      </c>
      <c r="C8">
        <f>ROUNDDOWN(_20210223_dawa_7_0__1[[#This Row],[Stock Perso]]/_20210223_dawa_7_0__1[[#This Row],[Qty]],0)</f>
        <v>0</v>
      </c>
      <c r="D8" s="1" t="s">
        <v>183</v>
      </c>
      <c r="E8" s="1" t="s">
        <v>125</v>
      </c>
      <c r="F8" s="1" t="s">
        <v>183</v>
      </c>
      <c r="G8" s="1" t="s">
        <v>184</v>
      </c>
      <c r="H8" s="1" t="s">
        <v>127</v>
      </c>
      <c r="I8" s="1" cm="1">
        <f t="array" ref="I8">_xll.OCTOPART_DISTRIBUTOR_PRICE(_20210223_dawa_7_0__1[[#This Row],[MPN]],,"MOUSER")</f>
        <v>0.1</v>
      </c>
      <c r="J8" s="1" cm="1">
        <f t="array" ref="J8">_xll.OCTOPART_DISTRIBUTOR_STOCK(_20210223_dawa_7_0__1[[#This Row],[MPN]],,"MOUSER")</f>
        <v>1122728</v>
      </c>
      <c r="K8" s="1" t="str" cm="1">
        <f t="array" ref="K8">_xll.OCTOPART_DATASHEET_URL(_20210223_dawa_7_0__1[[#This Row],[MPN]])</f>
        <v>http://datasheet.octopart.com/CRCW06034K70FKEAHP-Vishay-datasheet-8359436.pdf</v>
      </c>
    </row>
    <row r="9" spans="1:11" x14ac:dyDescent="0.25">
      <c r="A9">
        <v>2</v>
      </c>
      <c r="B9">
        <v>0</v>
      </c>
      <c r="C9">
        <f>ROUNDDOWN(_20210223_dawa_7_0__1[[#This Row],[Stock Perso]]/_20210223_dawa_7_0__1[[#This Row],[Qty]],0)</f>
        <v>0</v>
      </c>
      <c r="D9" s="1" t="s">
        <v>195</v>
      </c>
      <c r="E9" s="1" t="s">
        <v>60</v>
      </c>
      <c r="F9" s="1" t="s">
        <v>195</v>
      </c>
      <c r="G9" s="1" t="s">
        <v>196</v>
      </c>
      <c r="H9" s="1" t="s">
        <v>197</v>
      </c>
      <c r="I9" s="1" cm="1">
        <f t="array" ref="I9">_xll.OCTOPART_DISTRIBUTOR_PRICE(_20210223_dawa_7_0__1[[#This Row],[MPN]],,"MOUSER")</f>
        <v>0.13</v>
      </c>
      <c r="J9" s="1" cm="1">
        <f t="array" ref="J9">_xll.OCTOPART_DISTRIBUTOR_STOCK(_20210223_dawa_7_0__1[[#This Row],[MPN]],,"MOUSER")</f>
        <v>440691</v>
      </c>
      <c r="K9" s="1" t="str" cm="1">
        <f t="array" ref="K9">_xll.OCTOPART_DATASHEET_URL(_20210223_dawa_7_0__1[[#This Row],[MPN]])</f>
        <v>http://datasheet.octopart.com/MMBT2222ALT1G-ON-Semiconductor-datasheet-610557.pdf</v>
      </c>
    </row>
    <row r="10" spans="1:11" x14ac:dyDescent="0.25">
      <c r="A10">
        <v>1</v>
      </c>
      <c r="B10">
        <v>1</v>
      </c>
      <c r="C10">
        <f>ROUNDDOWN(_20210223_dawa_7_0__1[[#This Row],[Stock Perso]]/_20210223_dawa_7_0__1[[#This Row],[Qty]],0)</f>
        <v>1</v>
      </c>
      <c r="D10" s="1" t="s">
        <v>11</v>
      </c>
      <c r="E10" s="1" t="s">
        <v>12</v>
      </c>
      <c r="F10" s="1" t="s">
        <v>11</v>
      </c>
      <c r="G10" s="1" t="s">
        <v>6</v>
      </c>
      <c r="H10" s="1" t="s">
        <v>13</v>
      </c>
      <c r="I10" s="1" cm="1">
        <f t="array" ref="I10">_xll.OCTOPART_DISTRIBUTOR_PRICE(_20210223_dawa_7_0__1[[#This Row],[MPN]],,"MOUSER")</f>
        <v>45.9</v>
      </c>
      <c r="J10" s="1" cm="1">
        <f t="array" ref="J10">_xll.OCTOPART_DISTRIBUTOR_STOCK(_20210223_dawa_7_0__1[[#This Row],[MPN]],,"MOUSER")</f>
        <v>9</v>
      </c>
      <c r="K10" s="1" t="str" cm="1">
        <f t="array" ref="K10">_xll.OCTOPART_DATASHEET_URL(_20210223_dawa_7_0__1[[#This Row],[MPN]])</f>
        <v>http://datasheet.octopart.com/RVT43ALBNWR00-Riverdi-datasheet-140586661.pdf</v>
      </c>
    </row>
    <row r="11" spans="1:11" x14ac:dyDescent="0.25">
      <c r="A11">
        <v>2</v>
      </c>
      <c r="B11">
        <v>5</v>
      </c>
      <c r="C11">
        <f>ROUNDDOWN(_20210223_dawa_7_0__1[[#This Row],[Stock Perso]]/_20210223_dawa_7_0__1[[#This Row],[Qty]],0)</f>
        <v>2</v>
      </c>
      <c r="D11" s="1" t="s">
        <v>48</v>
      </c>
      <c r="E11" s="1" t="s">
        <v>23</v>
      </c>
      <c r="F11" s="1" t="s">
        <v>48</v>
      </c>
      <c r="G11" s="1" t="s">
        <v>49</v>
      </c>
      <c r="H11" s="1" t="s">
        <v>50</v>
      </c>
      <c r="I11" s="1" cm="1">
        <f t="array" ref="I11">_xll.OCTOPART_DISTRIBUTOR_PRICE(_20210223_dawa_7_0__1[[#This Row],[MPN]],,"MOUSER")</f>
        <v>1.96</v>
      </c>
      <c r="J11" s="1" cm="1">
        <f t="array" ref="J11">_xll.OCTOPART_DISTRIBUTOR_STOCK(_20210223_dawa_7_0__1[[#This Row],[MPN]],,"MOUSER")</f>
        <v>12197</v>
      </c>
      <c r="K11" s="1" t="str" cm="1">
        <f t="array" ref="K11">_xll.OCTOPART_DATASHEET_URL(_20210223_dawa_7_0__1[[#This Row],[MPN]])</f>
        <v>https://octopart.com/click/track?ai=988&amp;ct=datasheets&amp;sig=0bc9be0&amp;at=physicalpart&amp;sid=370&amp;ppid=408950&amp;hlid=30167354</v>
      </c>
    </row>
    <row r="12" spans="1:11" x14ac:dyDescent="0.25">
      <c r="A12">
        <v>4</v>
      </c>
      <c r="B12">
        <v>8</v>
      </c>
      <c r="C12">
        <f>ROUNDDOWN(_20210223_dawa_7_0__1[[#This Row],[Stock Perso]]/_20210223_dawa_7_0__1[[#This Row],[Qty]],0)</f>
        <v>2</v>
      </c>
      <c r="D12" s="1" t="s">
        <v>69</v>
      </c>
      <c r="E12" s="1" t="s">
        <v>37</v>
      </c>
      <c r="F12" s="1" t="s">
        <v>69</v>
      </c>
      <c r="G12" s="1" t="s">
        <v>70</v>
      </c>
      <c r="H12" s="1" t="s">
        <v>71</v>
      </c>
      <c r="I12" s="1" cm="1">
        <f t="array" ref="I12">_xll.OCTOPART_DISTRIBUTOR_PRICE(_20210223_dawa_7_0__1[[#This Row],[MPN]],,"MOUSER")</f>
        <v>1.33</v>
      </c>
      <c r="J12" s="1" cm="1">
        <f t="array" ref="J12">_xll.OCTOPART_DISTRIBUTOR_STOCK(_20210223_dawa_7_0__1[[#This Row],[MPN]],,"MOUSER")</f>
        <v>2303</v>
      </c>
      <c r="K12" s="1" t="str" cm="1">
        <f t="array" ref="K12">_xll.OCTOPART_DATASHEET_URL(_20210223_dawa_7_0__1[[#This Row],[MPN]])</f>
        <v>http://datasheet.octopart.com/43045-0600-Molex-datasheet-10220947.pdf</v>
      </c>
    </row>
    <row r="13" spans="1:11" x14ac:dyDescent="0.25">
      <c r="A13">
        <v>10</v>
      </c>
      <c r="B13">
        <v>30</v>
      </c>
      <c r="C13">
        <f>ROUNDDOWN(_20210223_dawa_7_0__1[[#This Row],[Stock Perso]]/_20210223_dawa_7_0__1[[#This Row],[Qty]],0)</f>
        <v>3</v>
      </c>
      <c r="D13" s="1" t="s">
        <v>206</v>
      </c>
      <c r="E13" s="1" t="s">
        <v>125</v>
      </c>
      <c r="F13" s="1" t="s">
        <v>206</v>
      </c>
      <c r="G13" s="1" t="s">
        <v>207</v>
      </c>
      <c r="H13" s="1" t="s">
        <v>127</v>
      </c>
      <c r="I13" s="1" cm="1">
        <f t="array" ref="I13">_xll.OCTOPART_DISTRIBUTOR_PRICE(_20210223_dawa_7_0__1[[#This Row],[MPN]],,"MOUSER")</f>
        <v>0.1</v>
      </c>
      <c r="J13" s="1" cm="1">
        <f t="array" ref="J13">_xll.OCTOPART_DISTRIBUTOR_STOCK(_20210223_dawa_7_0__1[[#This Row],[MPN]],,"MOUSER")</f>
        <v>1107651</v>
      </c>
      <c r="K13" s="1" t="str" cm="1">
        <f t="array" ref="K13">_xll.OCTOPART_DATASHEET_URL(_20210223_dawa_7_0__1[[#This Row],[MPN]])</f>
        <v>http://datasheet.octopart.com/CRCW060310K0FKEAHP-Vishay-datasheet-8703221.pdf</v>
      </c>
    </row>
    <row r="14" spans="1:11" x14ac:dyDescent="0.25">
      <c r="A14">
        <v>1</v>
      </c>
      <c r="B14">
        <v>4</v>
      </c>
      <c r="C14">
        <f>ROUNDDOWN(_20210223_dawa_7_0__1[[#This Row],[Stock Perso]]/_20210223_dawa_7_0__1[[#This Row],[Qty]],0)</f>
        <v>4</v>
      </c>
      <c r="D14" s="1" t="s">
        <v>8</v>
      </c>
      <c r="E14" s="1" t="s">
        <v>218</v>
      </c>
      <c r="F14" s="1" t="s">
        <v>6</v>
      </c>
      <c r="G14" s="1" t="s">
        <v>9</v>
      </c>
      <c r="H14" s="1" t="s">
        <v>10</v>
      </c>
      <c r="I14" s="1" t="s">
        <v>216</v>
      </c>
      <c r="J14" s="1" t="s">
        <v>216</v>
      </c>
      <c r="K14" s="1" t="s">
        <v>216</v>
      </c>
    </row>
    <row r="15" spans="1:11" x14ac:dyDescent="0.25">
      <c r="A15">
        <v>3</v>
      </c>
      <c r="B15">
        <v>13</v>
      </c>
      <c r="C15">
        <f>ROUNDDOWN(_20210223_dawa_7_0__1[[#This Row],[Stock Perso]]/_20210223_dawa_7_0__1[[#This Row],[Qty]],0)</f>
        <v>4</v>
      </c>
      <c r="D15" s="1" t="s">
        <v>104</v>
      </c>
      <c r="E15" s="1" t="s">
        <v>105</v>
      </c>
      <c r="F15" s="1" t="s">
        <v>104</v>
      </c>
      <c r="G15" s="1" t="s">
        <v>106</v>
      </c>
      <c r="H15" s="1" t="s">
        <v>107</v>
      </c>
      <c r="I15" s="1" cm="1">
        <f t="array" ref="I15">_xll.OCTOPART_DISTRIBUTOR_PRICE(_20210223_dawa_7_0__1[[#This Row],[MPN]],,"MOUSER")</f>
        <v>0.65</v>
      </c>
      <c r="J15" s="1" cm="1">
        <f t="array" ref="J15">_xll.OCTOPART_DISTRIBUTOR_STOCK(_20210223_dawa_7_0__1[[#This Row],[MPN]],,"MOUSER")</f>
        <v>0</v>
      </c>
      <c r="K15" s="1" t="str" cm="1">
        <f t="array" ref="K15">_xll.OCTOPART_DATASHEET_URL(_20210223_dawa_7_0__1[[#This Row],[MPN]])</f>
        <v>http://datasheet.octopart.com/TAJB106K025RNJ-AVX-datasheet-50868559.pdf</v>
      </c>
    </row>
    <row r="16" spans="1:11" x14ac:dyDescent="0.25">
      <c r="A16">
        <v>2</v>
      </c>
      <c r="B16">
        <v>9</v>
      </c>
      <c r="C16">
        <f>ROUNDDOWN(_20210223_dawa_7_0__1[[#This Row],[Stock Perso]]/_20210223_dawa_7_0__1[[#This Row],[Qty]],0)</f>
        <v>4</v>
      </c>
      <c r="D16" s="1" t="s">
        <v>136</v>
      </c>
      <c r="E16" s="1" t="s">
        <v>60</v>
      </c>
      <c r="F16" s="1" t="s">
        <v>136</v>
      </c>
      <c r="G16" s="1" t="s">
        <v>137</v>
      </c>
      <c r="H16" s="1" t="s">
        <v>138</v>
      </c>
      <c r="I16" s="1" cm="1">
        <f t="array" ref="I16">_xll.OCTOPART_DISTRIBUTOR_PRICE(_20210223_dawa_7_0__1[[#This Row],[MPN]],,"MOUSER")</f>
        <v>0.39</v>
      </c>
      <c r="J16" s="1" cm="1">
        <f t="array" ref="J16">_xll.OCTOPART_DISTRIBUTOR_STOCK(_20210223_dawa_7_0__1[[#This Row],[MPN]],,"MOUSER")</f>
        <v>6686</v>
      </c>
      <c r="K16" s="1" t="str" cm="1">
        <f t="array" ref="K16">_xll.OCTOPART_DATASHEET_URL(_20210223_dawa_7_0__1[[#This Row],[MPN]])</f>
        <v>http://datasheet.octopart.com/MBR120ESFT3G-ON-Semiconductor-datasheet-37521367.pdf</v>
      </c>
    </row>
    <row r="17" spans="1:11" x14ac:dyDescent="0.25">
      <c r="A17">
        <v>1</v>
      </c>
      <c r="B17">
        <v>5</v>
      </c>
      <c r="C17">
        <f>ROUNDDOWN(_20210223_dawa_7_0__1[[#This Row],[Stock Perso]]/_20210223_dawa_7_0__1[[#This Row],[Qty]],0)</f>
        <v>5</v>
      </c>
      <c r="D17" s="1" t="s">
        <v>14</v>
      </c>
      <c r="E17" s="1" t="s">
        <v>15</v>
      </c>
      <c r="F17" s="1" t="s">
        <v>14</v>
      </c>
      <c r="G17" s="1" t="s">
        <v>16</v>
      </c>
      <c r="H17" s="1" t="s">
        <v>17</v>
      </c>
      <c r="I17" s="1" t="str" cm="1">
        <f t="array" ref="I17">_xll.OCTOPART_DISTRIBUTOR_PRICE(_20210223_dawa_7_0__1[[#This Row],[MPN]],,"MOUSER")</f>
        <v>ERROR: Query did not provide a result. Please widen your search criteria.</v>
      </c>
      <c r="J17" s="1" t="str" cm="1">
        <f t="array" ref="J17">_xll.OCTOPART_DISTRIBUTOR_STOCK(_20210223_dawa_7_0__1[[#This Row],[MPN]],,"MOUSER")</f>
        <v>ERROR: Query did not provide a result. Please widen your search criteria.</v>
      </c>
      <c r="K17" s="1" t="str" cm="1">
        <f t="array" ref="K17">_xll.OCTOPART_DATASHEET_URL(_20210223_dawa_7_0__1[[#This Row],[MPN]])</f>
        <v>http://datasheet.octopart.com/NEO-M8N-0-u-blox-datasheet-100446454.pdf</v>
      </c>
    </row>
    <row r="18" spans="1:11" x14ac:dyDescent="0.25">
      <c r="A18">
        <v>1</v>
      </c>
      <c r="B18">
        <v>6</v>
      </c>
      <c r="C18">
        <f>ROUNDDOWN(_20210223_dawa_7_0__1[[#This Row],[Stock Perso]]/_20210223_dawa_7_0__1[[#This Row],[Qty]],0)</f>
        <v>6</v>
      </c>
      <c r="D18" s="1" t="s">
        <v>51</v>
      </c>
      <c r="E18" s="1" t="s">
        <v>19</v>
      </c>
      <c r="F18" s="1" t="s">
        <v>51</v>
      </c>
      <c r="G18" s="1" t="s">
        <v>52</v>
      </c>
      <c r="H18" s="1" t="s">
        <v>53</v>
      </c>
      <c r="I18" s="1" cm="1">
        <f t="array" ref="I18">_xll.OCTOPART_DISTRIBUTOR_PRICE(_20210223_dawa_7_0__1[[#This Row],[MPN]],,"MOUSER")</f>
        <v>0.98</v>
      </c>
      <c r="J18" s="1" cm="1">
        <f t="array" ref="J18">_xll.OCTOPART_DISTRIBUTOR_STOCK(_20210223_dawa_7_0__1[[#This Row],[MPN]],,"MOUSER")</f>
        <v>0</v>
      </c>
      <c r="K18" s="1" t="str" cm="1">
        <f t="array" ref="K18">_xll.OCTOPART_DATASHEET_URL(_20210223_dawa_7_0__1[[#This Row],[MPN]])</f>
        <v>http://datasheet.octopart.com/MCP2562T-E-MF-Microchip-datasheet-38190264.pdf</v>
      </c>
    </row>
    <row r="19" spans="1:11" x14ac:dyDescent="0.25">
      <c r="A19">
        <v>1</v>
      </c>
      <c r="B19">
        <v>7</v>
      </c>
      <c r="C19">
        <f>ROUNDDOWN(_20210223_dawa_7_0__1[[#This Row],[Stock Perso]]/_20210223_dawa_7_0__1[[#This Row],[Qty]],0)</f>
        <v>7</v>
      </c>
      <c r="D19" s="1" t="s">
        <v>57</v>
      </c>
      <c r="E19" s="1" t="s">
        <v>23</v>
      </c>
      <c r="F19" s="1" t="s">
        <v>57</v>
      </c>
      <c r="G19" s="1" t="s">
        <v>58</v>
      </c>
      <c r="H19" s="1" t="s">
        <v>6</v>
      </c>
      <c r="I19" s="1" cm="1">
        <f t="array" ref="I19">_xll.OCTOPART_DISTRIBUTOR_PRICE(_20210223_dawa_7_0__1[[#This Row],[MPN]],,"MOUSER")</f>
        <v>2.4700000000000002</v>
      </c>
      <c r="J19" s="1" cm="1">
        <f t="array" ref="J19">_xll.OCTOPART_DISTRIBUTOR_STOCK(_20210223_dawa_7_0__1[[#This Row],[MPN]],,"MOUSER")</f>
        <v>2115</v>
      </c>
      <c r="K19" s="1" t="str" cm="1">
        <f t="array" ref="K19">_xll.OCTOPART_DATASHEET_URL(_20210223_dawa_7_0__1[[#This Row],[MPN]])</f>
        <v>https://octopart.com/click/track?ai=988&amp;ct=datasheets&amp;sig=05242f7&amp;at=physicalpart&amp;sid=370&amp;ppid=24813265&amp;hlid=29974232</v>
      </c>
    </row>
    <row r="20" spans="1:11" x14ac:dyDescent="0.25">
      <c r="A20">
        <v>1</v>
      </c>
      <c r="B20">
        <v>7</v>
      </c>
      <c r="C20">
        <f>ROUNDDOWN(_20210223_dawa_7_0__1[[#This Row],[Stock Perso]]/_20210223_dawa_7_0__1[[#This Row],[Qty]],0)</f>
        <v>7</v>
      </c>
      <c r="D20" s="1" t="s">
        <v>77</v>
      </c>
      <c r="E20" s="1" t="s">
        <v>78</v>
      </c>
      <c r="F20" s="1" t="s">
        <v>77</v>
      </c>
      <c r="G20" s="1" t="s">
        <v>79</v>
      </c>
      <c r="H20" s="1" t="s">
        <v>80</v>
      </c>
      <c r="I20" s="1" cm="1">
        <f t="array" ref="I20">_xll.OCTOPART_DISTRIBUTOR_PRICE(_20210223_dawa_7_0__1[[#This Row],[MPN]],,"MOUSER")</f>
        <v>0.78</v>
      </c>
      <c r="J20" s="1" cm="1">
        <f t="array" ref="J20">_xll.OCTOPART_DISTRIBUTOR_STOCK(_20210223_dawa_7_0__1[[#This Row],[MPN]],,"MOUSER")</f>
        <v>5176</v>
      </c>
      <c r="K20" s="1" t="str" cm="1">
        <f t="array" ref="K20">_xll.OCTOPART_DATASHEET_URL(_20210223_dawa_7_0__1[[#This Row],[MPN]])</f>
        <v>http://datasheet.octopart.com/SRR0604-100ML-Bourns-datasheet-27378680.pdf</v>
      </c>
    </row>
    <row r="21" spans="1:11" x14ac:dyDescent="0.25">
      <c r="A21">
        <v>1</v>
      </c>
      <c r="B21">
        <v>7</v>
      </c>
      <c r="C21">
        <f>ROUNDDOWN(_20210223_dawa_7_0__1[[#This Row],[Stock Perso]]/_20210223_dawa_7_0__1[[#This Row],[Qty]],0)</f>
        <v>7</v>
      </c>
      <c r="D21" s="1" t="s">
        <v>88</v>
      </c>
      <c r="E21" s="1" t="s">
        <v>23</v>
      </c>
      <c r="F21" s="1" t="s">
        <v>88</v>
      </c>
      <c r="G21" s="1" t="s">
        <v>89</v>
      </c>
      <c r="H21" s="1" t="s">
        <v>90</v>
      </c>
      <c r="I21" s="1" cm="1">
        <f t="array" ref="I21">_xll.OCTOPART_DISTRIBUTOR_PRICE(_20210223_dawa_7_0__1[[#This Row],[MPN]],,"MOUSER")</f>
        <v>0.84</v>
      </c>
      <c r="J21" s="1" cm="1">
        <f t="array" ref="J21">_xll.OCTOPART_DISTRIBUTOR_STOCK(_20210223_dawa_7_0__1[[#This Row],[MPN]],,"MOUSER")</f>
        <v>1646</v>
      </c>
      <c r="K21" s="1" t="str" cm="1">
        <f t="array" ref="K21">_xll.OCTOPART_DATASHEET_URL(_20210223_dawa_7_0__1[[#This Row],[MPN]])</f>
        <v>https://octopart.com/click/track?ai=988&amp;ct=datasheets&amp;sig=0daf4be&amp;at=physicalpart&amp;sid=370&amp;ppid=24815860&amp;hlid=30018743</v>
      </c>
    </row>
    <row r="22" spans="1:11" x14ac:dyDescent="0.25">
      <c r="A22">
        <v>2</v>
      </c>
      <c r="B22">
        <v>14</v>
      </c>
      <c r="C22">
        <f>ROUNDDOWN(_20210223_dawa_7_0__1[[#This Row],[Stock Perso]]/_20210223_dawa_7_0__1[[#This Row],[Qty]],0)</f>
        <v>7</v>
      </c>
      <c r="D22" s="1" t="s">
        <v>159</v>
      </c>
      <c r="E22" s="1" t="s">
        <v>23</v>
      </c>
      <c r="F22" s="1" t="s">
        <v>159</v>
      </c>
      <c r="G22" s="1" t="s">
        <v>160</v>
      </c>
      <c r="H22" s="1" t="s">
        <v>161</v>
      </c>
      <c r="I22" s="1" cm="1">
        <f t="array" ref="I22">_xll.OCTOPART_DISTRIBUTOR_PRICE(_20210223_dawa_7_0__1[[#This Row],[MPN]],,"MOUSER")</f>
        <v>0.41</v>
      </c>
      <c r="J22" s="1" cm="1">
        <f t="array" ref="J22">_xll.OCTOPART_DISTRIBUTOR_STOCK(_20210223_dawa_7_0__1[[#This Row],[MPN]],,"MOUSER")</f>
        <v>46130</v>
      </c>
      <c r="K22" s="1" t="str" cm="1">
        <f t="array" ref="K22">_xll.OCTOPART_DATASHEET_URL(_20210223_dawa_7_0__1[[#This Row],[MPN]])</f>
        <v>https://octopart.com/click/track?ai=988&amp;ct=datasheets&amp;sig=05ecab8&amp;at=physicalpart&amp;sid=370&amp;ppid=422947&amp;hlid=30104109</v>
      </c>
    </row>
    <row r="23" spans="1:11" x14ac:dyDescent="0.25">
      <c r="A23">
        <v>1</v>
      </c>
      <c r="B23">
        <v>8</v>
      </c>
      <c r="C23">
        <f>ROUNDDOWN(_20210223_dawa_7_0__1[[#This Row],[Stock Perso]]/_20210223_dawa_7_0__1[[#This Row],[Qty]],0)</f>
        <v>8</v>
      </c>
      <c r="D23" s="1" t="s">
        <v>7</v>
      </c>
      <c r="E23" s="1" t="s">
        <v>217</v>
      </c>
      <c r="F23" s="1"/>
      <c r="G23" s="1" t="s">
        <v>6</v>
      </c>
      <c r="H23" s="1" t="s">
        <v>7</v>
      </c>
      <c r="I23" s="1" t="s">
        <v>216</v>
      </c>
      <c r="J23" s="1" t="s">
        <v>216</v>
      </c>
      <c r="K23" s="1" t="s">
        <v>216</v>
      </c>
    </row>
    <row r="24" spans="1:11" x14ac:dyDescent="0.25">
      <c r="A24">
        <v>1</v>
      </c>
      <c r="B24">
        <v>8</v>
      </c>
      <c r="C24">
        <f>ROUNDDOWN(_20210223_dawa_7_0__1[[#This Row],[Stock Perso]]/_20210223_dawa_7_0__1[[#This Row],[Qty]],0)</f>
        <v>8</v>
      </c>
      <c r="D24" s="1" t="s">
        <v>130</v>
      </c>
      <c r="E24" s="1" t="s">
        <v>131</v>
      </c>
      <c r="F24" s="1" t="s">
        <v>130</v>
      </c>
      <c r="G24" s="1" t="s">
        <v>132</v>
      </c>
      <c r="H24" s="1" t="s">
        <v>133</v>
      </c>
      <c r="I24" s="1" cm="1">
        <f t="array" ref="I24">_xll.OCTOPART_DISTRIBUTOR_PRICE(_20210223_dawa_7_0__1[[#This Row],[MPN]],,"MOUSER")</f>
        <v>0.51</v>
      </c>
      <c r="J24" s="1" cm="1">
        <f t="array" ref="J24">_xll.OCTOPART_DISTRIBUTOR_STOCK(_20210223_dawa_7_0__1[[#This Row],[MPN]],,"MOUSER")</f>
        <v>39023</v>
      </c>
      <c r="K24" s="1" t="str" cm="1">
        <f t="array" ref="K24">_xll.OCTOPART_DATASHEET_URL(_20210223_dawa_7_0__1[[#This Row],[MPN]])</f>
        <v>http://datasheet.octopart.com/PRTR5V0U2X%2C215-Nexperia-datasheet-87582154.pdf</v>
      </c>
    </row>
    <row r="25" spans="1:11" x14ac:dyDescent="0.25">
      <c r="A25">
        <v>1</v>
      </c>
      <c r="B25">
        <v>8</v>
      </c>
      <c r="C25">
        <f>ROUNDDOWN(_20210223_dawa_7_0__1[[#This Row],[Stock Perso]]/_20210223_dawa_7_0__1[[#This Row],[Qty]],0)</f>
        <v>8</v>
      </c>
      <c r="D25" s="1" t="s">
        <v>188</v>
      </c>
      <c r="E25" s="1" t="s">
        <v>131</v>
      </c>
      <c r="F25" s="1" t="s">
        <v>188</v>
      </c>
      <c r="G25" s="1" t="s">
        <v>189</v>
      </c>
      <c r="H25" s="1" t="s">
        <v>190</v>
      </c>
      <c r="I25" s="1" cm="1">
        <f t="array" ref="I25">_xll.OCTOPART_DISTRIBUTOR_PRICE(_20210223_dawa_7_0__1[[#This Row],[MPN]],,"MOUSER")</f>
        <v>0.28000000000000003</v>
      </c>
      <c r="J25" s="1" cm="1">
        <f t="array" ref="J25">_xll.OCTOPART_DISTRIBUTOR_STOCK(_20210223_dawa_7_0__1[[#This Row],[MPN]],,"MOUSER")</f>
        <v>3426</v>
      </c>
      <c r="K25" s="1" t="str" cm="1">
        <f t="array" ref="K25">_xll.OCTOPART_DATASHEET_URL(_20210223_dawa_7_0__1[[#This Row],[MPN]])</f>
        <v>http://datasheet.octopart.com/74AHC1G125GW%2C125-Nexperia-datasheet-87841683.pdf</v>
      </c>
    </row>
    <row r="26" spans="1:11" x14ac:dyDescent="0.25">
      <c r="A26">
        <v>1</v>
      </c>
      <c r="B26">
        <v>9</v>
      </c>
      <c r="C26">
        <f>ROUNDDOWN(_20210223_dawa_7_0__1[[#This Row],[Stock Perso]]/_20210223_dawa_7_0__1[[#This Row],[Qty]],0)</f>
        <v>9</v>
      </c>
      <c r="D26" s="1" t="s">
        <v>22</v>
      </c>
      <c r="E26" s="1" t="s">
        <v>23</v>
      </c>
      <c r="F26" s="1" t="s">
        <v>22</v>
      </c>
      <c r="G26" s="1" t="s">
        <v>24</v>
      </c>
      <c r="H26" s="1" t="s">
        <v>6</v>
      </c>
      <c r="I26" s="1" cm="1">
        <f t="array" ref="I26">_xll.OCTOPART_DISTRIBUTOR_PRICE(_20210223_dawa_7_0__1[[#This Row],[MPN]],,"MOUSER")</f>
        <v>5.31</v>
      </c>
      <c r="J26" s="1" cm="1">
        <f t="array" ref="J26">_xll.OCTOPART_DISTRIBUTOR_STOCK(_20210223_dawa_7_0__1[[#This Row],[MPN]],,"MOUSER")</f>
        <v>7559</v>
      </c>
      <c r="K26" s="1" t="str" cm="1">
        <f t="array" ref="K26">_xll.OCTOPART_DATASHEET_URL(_20210223_dawa_7_0__1[[#This Row],[MPN]])</f>
        <v>https://octopart.com/click/track?ai=988&amp;ct=datasheets&amp;sig=0e65735&amp;at=physicalpart&amp;sid=370&amp;ppid=22475007&amp;hlid=29909694</v>
      </c>
    </row>
    <row r="27" spans="1:11" x14ac:dyDescent="0.25">
      <c r="A27">
        <v>1</v>
      </c>
      <c r="B27">
        <v>9</v>
      </c>
      <c r="C27">
        <f>ROUNDDOWN(_20210223_dawa_7_0__1[[#This Row],[Stock Perso]]/_20210223_dawa_7_0__1[[#This Row],[Qty]],0)</f>
        <v>9</v>
      </c>
      <c r="D27" s="1" t="s">
        <v>96</v>
      </c>
      <c r="E27" s="1" t="s">
        <v>97</v>
      </c>
      <c r="F27" s="1" t="s">
        <v>96</v>
      </c>
      <c r="G27" s="1" t="s">
        <v>98</v>
      </c>
      <c r="H27" s="1" t="s">
        <v>99</v>
      </c>
      <c r="I27" s="1" cm="1">
        <f t="array" ref="I27">_xll.OCTOPART_DISTRIBUTOR_PRICE(_20210223_dawa_7_0__1[[#This Row],[MPN]],,"MOUSER")</f>
        <v>0.36</v>
      </c>
      <c r="J27" s="1" cm="1">
        <f t="array" ref="J27">_xll.OCTOPART_DISTRIBUTOR_STOCK(_20210223_dawa_7_0__1[[#This Row],[MPN]],,"MOUSER")</f>
        <v>0</v>
      </c>
      <c r="K27" s="1" t="str" cm="1">
        <f t="array" ref="K27">_xll.OCTOPART_DATASHEET_URL(_20210223_dawa_7_0__1[[#This Row],[MPN]])</f>
        <v>http://datasheet.octopart.com/TSX-3225-16.0000MF18X-AC3-Epson-datasheet-61114919.pdf</v>
      </c>
    </row>
    <row r="28" spans="1:11" x14ac:dyDescent="0.25">
      <c r="A28">
        <v>1</v>
      </c>
      <c r="B28">
        <v>9</v>
      </c>
      <c r="C28">
        <f>ROUNDDOWN(_20210223_dawa_7_0__1[[#This Row],[Stock Perso]]/_20210223_dawa_7_0__1[[#This Row],[Qty]],0)</f>
        <v>9</v>
      </c>
      <c r="D28" s="1" t="s">
        <v>143</v>
      </c>
      <c r="E28" s="1" t="s">
        <v>131</v>
      </c>
      <c r="F28" s="1" t="s">
        <v>143</v>
      </c>
      <c r="G28" s="1" t="s">
        <v>144</v>
      </c>
      <c r="H28" s="1" t="s">
        <v>145</v>
      </c>
      <c r="I28" s="1" cm="1">
        <f t="array" ref="I28">_xll.OCTOPART_DISTRIBUTOR_PRICE(_20210223_dawa_7_0__1[[#This Row],[MPN]],,"MOUSER")</f>
        <v>0.45</v>
      </c>
      <c r="J28" s="1" cm="1">
        <f t="array" ref="J28">_xll.OCTOPART_DISTRIBUTOR_STOCK(_20210223_dawa_7_0__1[[#This Row],[MPN]],,"MOUSER")</f>
        <v>105785</v>
      </c>
      <c r="K28" s="1" t="str" cm="1">
        <f t="array" ref="K28">_xll.OCTOPART_DATASHEET_URL(_20210223_dawa_7_0__1[[#This Row],[MPN]])</f>
        <v>http://datasheet.octopart.com/PESD1CAN%2C215-Nexperia-datasheet-87581735.pdf</v>
      </c>
    </row>
    <row r="29" spans="1:11" x14ac:dyDescent="0.25">
      <c r="A29">
        <v>1</v>
      </c>
      <c r="B29">
        <v>9</v>
      </c>
      <c r="C29">
        <f>ROUNDDOWN(_20210223_dawa_7_0__1[[#This Row],[Stock Perso]]/_20210223_dawa_7_0__1[[#This Row],[Qty]],0)</f>
        <v>9</v>
      </c>
      <c r="D29" s="1" t="s">
        <v>175</v>
      </c>
      <c r="E29" s="1" t="s">
        <v>78</v>
      </c>
      <c r="F29" s="1" t="s">
        <v>175</v>
      </c>
      <c r="G29" s="1" t="s">
        <v>176</v>
      </c>
      <c r="H29" s="1" t="s">
        <v>177</v>
      </c>
      <c r="I29" s="1" t="str" cm="1">
        <f t="array" ref="I29">_xll.OCTOPART_DISTRIBUTOR_PRICE(_20210223_dawa_7_0__1[[#This Row],[MPN]],,"MOUSER")</f>
        <v>ERROR: Query did not provide a result. Please widen your search criteria.</v>
      </c>
      <c r="J29" s="1" t="str" cm="1">
        <f t="array" ref="J29">_xll.OCTOPART_DISTRIBUTOR_STOCK(_20210223_dawa_7_0__1[[#This Row],[MPN]],,"MOUSER")</f>
        <v>ERROR: Query did not provide a result. Please widen your search criteria.</v>
      </c>
      <c r="K29" s="1" t="str" cm="1">
        <f t="array" ref="K29">_xll.OCTOPART_DATASHEET_URL(_20210223_dawa_7_0__1[[#This Row],[MPN]])</f>
        <v>http://datasheet.octopart.com/CD1206-S01575-Bourns-datasheet-11551246.pdf</v>
      </c>
    </row>
    <row r="30" spans="1:11" x14ac:dyDescent="0.25">
      <c r="A30">
        <v>2</v>
      </c>
      <c r="B30">
        <v>18</v>
      </c>
      <c r="C30">
        <f>ROUNDDOWN(_20210223_dawa_7_0__1[[#This Row],[Stock Perso]]/_20210223_dawa_7_0__1[[#This Row],[Qty]],0)</f>
        <v>9</v>
      </c>
      <c r="D30" s="1" t="s">
        <v>193</v>
      </c>
      <c r="E30" s="1" t="s">
        <v>116</v>
      </c>
      <c r="F30" s="1" t="s">
        <v>193</v>
      </c>
      <c r="G30" s="1" t="s">
        <v>194</v>
      </c>
      <c r="H30" s="1" t="s">
        <v>118</v>
      </c>
      <c r="I30" s="1" cm="1">
        <f t="array" ref="I30">_xll.OCTOPART_DISTRIBUTOR_PRICE(_20210223_dawa_7_0__1[[#This Row],[MPN]],,"MOUSER")</f>
        <v>0.11</v>
      </c>
      <c r="J30" s="1" cm="1">
        <f t="array" ref="J30">_xll.OCTOPART_DISTRIBUTOR_STOCK(_20210223_dawa_7_0__1[[#This Row],[MPN]],,"MOUSER")</f>
        <v>37636</v>
      </c>
      <c r="K30" s="1" t="str" cm="1">
        <f t="array" ref="K30">_xll.OCTOPART_DATASHEET_URL(_20210223_dawa_7_0__1[[#This Row],[MPN]])</f>
        <v>http://datasheet.octopart.com/C0603C561J5GACTU-Kemet-datasheet-5314449.pdf</v>
      </c>
    </row>
    <row r="31" spans="1:11" x14ac:dyDescent="0.25">
      <c r="A31">
        <v>1</v>
      </c>
      <c r="B31">
        <v>10</v>
      </c>
      <c r="C31">
        <f>ROUNDDOWN(_20210223_dawa_7_0__1[[#This Row],[Stock Perso]]/_20210223_dawa_7_0__1[[#This Row],[Qty]],0)</f>
        <v>10</v>
      </c>
      <c r="D31" s="1" t="s">
        <v>25</v>
      </c>
      <c r="E31" s="1" t="s">
        <v>26</v>
      </c>
      <c r="F31" s="1" t="s">
        <v>25</v>
      </c>
      <c r="G31" s="1" t="s">
        <v>27</v>
      </c>
      <c r="H31" s="1" t="s">
        <v>28</v>
      </c>
      <c r="I31" s="1" cm="1">
        <f t="array" ref="I31">_xll.OCTOPART_DISTRIBUTOR_PRICE(_20210223_dawa_7_0__1[[#This Row],[MPN]],,"MOUSER")</f>
        <v>2.5099999999999998</v>
      </c>
      <c r="J31" s="1" cm="1">
        <f t="array" ref="J31">_xll.OCTOPART_DISTRIBUTOR_STOCK(_20210223_dawa_7_0__1[[#This Row],[MPN]],,"MOUSER")</f>
        <v>6246</v>
      </c>
      <c r="K31" s="1" t="str" cm="1">
        <f t="array" ref="K31">_xll.OCTOPART_DATASHEET_URL(_20210223_dawa_7_0__1[[#This Row],[MPN]])</f>
        <v>http://datasheet.octopart.com/DM3AT-SF-PEJM5-Hirose-datasheet-12521013.pdf</v>
      </c>
    </row>
    <row r="32" spans="1:11" x14ac:dyDescent="0.25">
      <c r="A32">
        <v>1</v>
      </c>
      <c r="B32">
        <v>10</v>
      </c>
      <c r="C32">
        <f>ROUNDDOWN(_20210223_dawa_7_0__1[[#This Row],[Stock Perso]]/_20210223_dawa_7_0__1[[#This Row],[Qty]],0)</f>
        <v>10</v>
      </c>
      <c r="D32" s="1" t="s">
        <v>32</v>
      </c>
      <c r="E32" s="1" t="s">
        <v>33</v>
      </c>
      <c r="F32" s="1" t="s">
        <v>32</v>
      </c>
      <c r="G32" s="1" t="s">
        <v>34</v>
      </c>
      <c r="H32" s="1" t="s">
        <v>35</v>
      </c>
      <c r="I32" s="1" cm="1">
        <f t="array" ref="I32">_xll.OCTOPART_DISTRIBUTOR_PRICE(_20210223_dawa_7_0__1[[#This Row],[MPN]],,"MOUSER")</f>
        <v>1.7</v>
      </c>
      <c r="J32" s="1" cm="1">
        <f t="array" ref="J32">_xll.OCTOPART_DISTRIBUTOR_STOCK(_20210223_dawa_7_0__1[[#This Row],[MPN]],,"MOUSER")</f>
        <v>0</v>
      </c>
      <c r="K32" s="1" t="str" cm="1">
        <f t="array" ref="K32">_xll.OCTOPART_DATASHEET_URL(_20210223_dawa_7_0__1[[#This Row],[MPN]])</f>
        <v>http://datasheet.octopart.com/CON-SMA-EDGE-S-RF-Solutions-datasheet-138897461.pdf</v>
      </c>
    </row>
    <row r="33" spans="1:11" x14ac:dyDescent="0.25">
      <c r="A33">
        <v>1</v>
      </c>
      <c r="B33">
        <v>10</v>
      </c>
      <c r="C33">
        <f>ROUNDDOWN(_20210223_dawa_7_0__1[[#This Row],[Stock Perso]]/_20210223_dawa_7_0__1[[#This Row],[Qty]],0)</f>
        <v>10</v>
      </c>
      <c r="D33" s="1" t="s">
        <v>54</v>
      </c>
      <c r="E33" s="1" t="s">
        <v>19</v>
      </c>
      <c r="F33" s="1" t="s">
        <v>54</v>
      </c>
      <c r="G33" s="1" t="s">
        <v>55</v>
      </c>
      <c r="H33" s="1" t="s">
        <v>56</v>
      </c>
      <c r="I33" s="1" cm="1">
        <f t="array" ref="I33">_xll.OCTOPART_DISTRIBUTOR_PRICE(_20210223_dawa_7_0__1[[#This Row],[MPN]],,"MOUSER")</f>
        <v>1.26</v>
      </c>
      <c r="J33" s="1" cm="1">
        <f t="array" ref="J33">_xll.OCTOPART_DISTRIBUTOR_STOCK(_20210223_dawa_7_0__1[[#This Row],[MPN]],,"MOUSER")</f>
        <v>10021</v>
      </c>
      <c r="K33" s="1" t="str" cm="1">
        <f t="array" ref="K33">_xll.OCTOPART_DATASHEET_URL(_20210223_dawa_7_0__1[[#This Row],[MPN]])</f>
        <v>http://datasheet.octopart.com/MCP23017-E/SS-Microchip-datasheet-166052.pdf</v>
      </c>
    </row>
    <row r="34" spans="1:11" x14ac:dyDescent="0.25">
      <c r="A34">
        <v>1</v>
      </c>
      <c r="B34">
        <v>10</v>
      </c>
      <c r="C34">
        <f>ROUNDDOWN(_20210223_dawa_7_0__1[[#This Row],[Stock Perso]]/_20210223_dawa_7_0__1[[#This Row],[Qty]],0)</f>
        <v>10</v>
      </c>
      <c r="D34" s="1" t="s">
        <v>72</v>
      </c>
      <c r="E34" s="1" t="s">
        <v>73</v>
      </c>
      <c r="F34" s="1" t="s">
        <v>74</v>
      </c>
      <c r="G34" s="1" t="s">
        <v>75</v>
      </c>
      <c r="H34" s="1" t="s">
        <v>76</v>
      </c>
      <c r="I34" s="1" cm="1">
        <f t="array" ref="I34">_xll.OCTOPART_DISTRIBUTOR_PRICE(_20210223_dawa_7_0__1[[#This Row],[MPN]],,"MOUSER")</f>
        <v>0.39</v>
      </c>
      <c r="J34" s="1" cm="1">
        <f t="array" ref="J34">_xll.OCTOPART_DISTRIBUTOR_STOCK(_20210223_dawa_7_0__1[[#This Row],[MPN]],,"MOUSER")</f>
        <v>602</v>
      </c>
      <c r="K34" s="1" t="str" cm="1">
        <f t="array" ref="K34">_xll.OCTOPART_DATASHEET_URL(_20210223_dawa_7_0__1[[#This Row],[MPN]])</f>
        <v>ERROR: Datasheet url not found. Please try expanding your search</v>
      </c>
    </row>
    <row r="35" spans="1:11" x14ac:dyDescent="0.25">
      <c r="A35">
        <v>1</v>
      </c>
      <c r="B35">
        <v>10</v>
      </c>
      <c r="C35">
        <f>ROUNDDOWN(_20210223_dawa_7_0__1[[#This Row],[Stock Perso]]/_20210223_dawa_7_0__1[[#This Row],[Qty]],0)</f>
        <v>10</v>
      </c>
      <c r="D35" s="1" t="s">
        <v>84</v>
      </c>
      <c r="E35" s="1" t="s">
        <v>85</v>
      </c>
      <c r="F35" s="1" t="s">
        <v>84</v>
      </c>
      <c r="G35" s="1" t="s">
        <v>86</v>
      </c>
      <c r="H35" s="1" t="s">
        <v>87</v>
      </c>
      <c r="I35" s="1" cm="1">
        <f t="array" ref="I35">_xll.OCTOPART_DISTRIBUTOR_PRICE(_20210223_dawa_7_0__1[[#This Row],[MPN]],,"MOUSER")</f>
        <v>0.5</v>
      </c>
      <c r="J35" s="1" cm="1">
        <f t="array" ref="J35">_xll.OCTOPART_DISTRIBUTOR_STOCK(_20210223_dawa_7_0__1[[#This Row],[MPN]],,"MOUSER")</f>
        <v>12443</v>
      </c>
      <c r="K35" s="1" t="str" cm="1">
        <f t="array" ref="K35">_xll.OCTOPART_DATASHEET_URL(_20210223_dawa_7_0__1[[#This Row],[MPN]])</f>
        <v>http://datasheet.octopart.com/3000TR-Keystone-datasheet-15715878.pdf</v>
      </c>
    </row>
    <row r="36" spans="1:11" x14ac:dyDescent="0.25">
      <c r="A36">
        <v>2</v>
      </c>
      <c r="B36">
        <v>20</v>
      </c>
      <c r="C36">
        <f>ROUNDDOWN(_20210223_dawa_7_0__1[[#This Row],[Stock Perso]]/_20210223_dawa_7_0__1[[#This Row],[Qty]],0)</f>
        <v>10</v>
      </c>
      <c r="D36" s="1" t="s">
        <v>185</v>
      </c>
      <c r="E36" s="1" t="s">
        <v>78</v>
      </c>
      <c r="F36" s="1" t="s">
        <v>185</v>
      </c>
      <c r="G36" s="1" t="s">
        <v>186</v>
      </c>
      <c r="H36" s="1" t="s">
        <v>187</v>
      </c>
      <c r="I36" s="1" cm="1">
        <f t="array" ref="I36">_xll.OCTOPART_DISTRIBUTOR_PRICE(_20210223_dawa_7_0__1[[#This Row],[MPN]],,"MOUSER")</f>
        <v>0.1</v>
      </c>
      <c r="J36" s="1" cm="1">
        <f t="array" ref="J36">_xll.OCTOPART_DISTRIBUTOR_STOCK(_20210223_dawa_7_0__1[[#This Row],[MPN]],,"MOUSER")</f>
        <v>12527</v>
      </c>
      <c r="K36" s="1" t="str" cm="1">
        <f t="array" ref="K36">_xll.OCTOPART_DATASHEET_URL(_20210223_dawa_7_0__1[[#This Row],[MPN]])</f>
        <v>http://datasheet.octopart.com/MH2029-300Y-Bourns-datasheet-41234649.pdf</v>
      </c>
    </row>
    <row r="37" spans="1:11" x14ac:dyDescent="0.25">
      <c r="A37">
        <v>8</v>
      </c>
      <c r="B37">
        <v>100</v>
      </c>
      <c r="C37">
        <f>ROUNDDOWN(_20210223_dawa_7_0__1[[#This Row],[Stock Perso]]/_20210223_dawa_7_0__1[[#This Row],[Qty]],0)</f>
        <v>12</v>
      </c>
      <c r="D37" s="1" t="s">
        <v>198</v>
      </c>
      <c r="E37" s="1" t="s">
        <v>125</v>
      </c>
      <c r="F37" s="1" t="s">
        <v>198</v>
      </c>
      <c r="G37" s="1" t="s">
        <v>199</v>
      </c>
      <c r="H37" s="1" t="s">
        <v>127</v>
      </c>
      <c r="I37" s="1" cm="1">
        <f t="array" ref="I37">_xll.OCTOPART_DISTRIBUTOR_PRICE(_20210223_dawa_7_0__1[[#This Row],[MPN]],,"MOUSER")</f>
        <v>0.1</v>
      </c>
      <c r="J37" s="1" cm="1">
        <f t="array" ref="J37">_xll.OCTOPART_DISTRIBUTOR_STOCK(_20210223_dawa_7_0__1[[#This Row],[MPN]],,"MOUSER")</f>
        <v>1473559</v>
      </c>
      <c r="K37" s="1" t="str" cm="1">
        <f t="array" ref="K37">_xll.OCTOPART_DATASHEET_URL(_20210223_dawa_7_0__1[[#This Row],[MPN]])</f>
        <v>http://datasheet.octopart.com/CRCW06031K00FKEAHP-Vishay-datasheet-8703221.pdf</v>
      </c>
    </row>
    <row r="38" spans="1:11" x14ac:dyDescent="0.25">
      <c r="A38">
        <v>1</v>
      </c>
      <c r="B38">
        <v>13</v>
      </c>
      <c r="C38">
        <f>ROUNDDOWN(_20210223_dawa_7_0__1[[#This Row],[Stock Perso]]/_20210223_dawa_7_0__1[[#This Row],[Qty]],0)</f>
        <v>13</v>
      </c>
      <c r="D38" s="1" t="s">
        <v>108</v>
      </c>
      <c r="E38" s="1" t="s">
        <v>19</v>
      </c>
      <c r="F38" s="1" t="s">
        <v>108</v>
      </c>
      <c r="G38" s="1" t="s">
        <v>109</v>
      </c>
      <c r="H38" s="1" t="s">
        <v>110</v>
      </c>
      <c r="I38" s="1" cm="1">
        <f t="array" ref="I38">_xll.OCTOPART_DISTRIBUTOR_PRICE(_20210223_dawa_7_0__1[[#This Row],[MPN]],,"MOUSER")</f>
        <v>0.23</v>
      </c>
      <c r="J38" s="1" cm="1">
        <f t="array" ref="J38">_xll.OCTOPART_DISTRIBUTOR_STOCK(_20210223_dawa_7_0__1[[#This Row],[MPN]],,"MOUSER")</f>
        <v>0</v>
      </c>
      <c r="K38" s="1" t="str" cm="1">
        <f t="array" ref="K38">_xll.OCTOPART_DATASHEET_URL(_20210223_dawa_7_0__1[[#This Row],[MPN]])</f>
        <v>http://datasheet.octopart.com/24AA02E48T-I/OT-Microchip-datasheet-10028278.pdf</v>
      </c>
    </row>
    <row r="39" spans="1:11" x14ac:dyDescent="0.25">
      <c r="A39">
        <v>1</v>
      </c>
      <c r="B39">
        <v>15</v>
      </c>
      <c r="C39">
        <f>ROUNDDOWN(_20210223_dawa_7_0__1[[#This Row],[Stock Perso]]/_20210223_dawa_7_0__1[[#This Row],[Qty]],0)</f>
        <v>15</v>
      </c>
      <c r="D39" s="1" t="s">
        <v>81</v>
      </c>
      <c r="E39" s="1" t="s">
        <v>82</v>
      </c>
      <c r="F39" s="1" t="s">
        <v>81</v>
      </c>
      <c r="G39" s="1" t="s">
        <v>83</v>
      </c>
      <c r="H39" s="1" t="s">
        <v>6</v>
      </c>
      <c r="I39" s="1" cm="1">
        <f t="array" ref="I39">_xll.OCTOPART_DISTRIBUTOR_PRICE(_20210223_dawa_7_0__1[[#This Row],[MPN]],,"MOUSER")</f>
        <v>0.5</v>
      </c>
      <c r="J39" s="1" cm="1">
        <f t="array" ref="J39">_xll.OCTOPART_DISTRIBUTOR_STOCK(_20210223_dawa_7_0__1[[#This Row],[MPN]],,"MOUSER")</f>
        <v>1432</v>
      </c>
      <c r="K39" s="1" t="str" cm="1">
        <f t="array" ref="K39">_xll.OCTOPART_DATASHEET_URL(_20210223_dawa_7_0__1[[#This Row],[MPN]])</f>
        <v>http://datasheet.octopart.com/SKPMAPE010-ALPS-datasheet-10980046.pdf</v>
      </c>
    </row>
    <row r="40" spans="1:11" x14ac:dyDescent="0.25">
      <c r="A40">
        <v>1</v>
      </c>
      <c r="B40">
        <v>15</v>
      </c>
      <c r="C40">
        <f>ROUNDDOWN(_20210223_dawa_7_0__1[[#This Row],[Stock Perso]]/_20210223_dawa_7_0__1[[#This Row],[Qty]],0)</f>
        <v>15</v>
      </c>
      <c r="D40" s="1" t="s">
        <v>162</v>
      </c>
      <c r="E40" s="1" t="s">
        <v>60</v>
      </c>
      <c r="F40" s="1" t="s">
        <v>162</v>
      </c>
      <c r="G40" s="1" t="s">
        <v>163</v>
      </c>
      <c r="H40" s="1" t="s">
        <v>164</v>
      </c>
      <c r="I40" s="1" cm="1">
        <f t="array" ref="I40">_xll.OCTOPART_DISTRIBUTOR_PRICE(_20210223_dawa_7_0__1[[#This Row],[MPN]],,"MOUSER")</f>
        <v>0.47</v>
      </c>
      <c r="J40" s="1" cm="1">
        <f t="array" ref="J40">_xll.OCTOPART_DISTRIBUTOR_STOCK(_20210223_dawa_7_0__1[[#This Row],[MPN]],,"MOUSER")</f>
        <v>0</v>
      </c>
      <c r="K40" s="1" t="str" cm="1">
        <f t="array" ref="K40">_xll.OCTOPART_DATASHEET_URL(_20210223_dawa_7_0__1[[#This Row],[MPN]])</f>
        <v>http://datasheet.octopart.com/FDN340P-ON-Semiconductor-datasheet-31668.pdf</v>
      </c>
    </row>
    <row r="41" spans="1:11" x14ac:dyDescent="0.25">
      <c r="A41">
        <v>1</v>
      </c>
      <c r="B41">
        <v>16</v>
      </c>
      <c r="C41">
        <f>ROUNDDOWN(_20210223_dawa_7_0__1[[#This Row],[Stock Perso]]/_20210223_dawa_7_0__1[[#This Row],[Qty]],0)</f>
        <v>16</v>
      </c>
      <c r="D41" s="1" t="s">
        <v>94</v>
      </c>
      <c r="E41" s="1" t="s">
        <v>78</v>
      </c>
      <c r="F41" s="1" t="s">
        <v>94</v>
      </c>
      <c r="G41" s="1" t="s">
        <v>95</v>
      </c>
      <c r="H41" s="1" t="s">
        <v>93</v>
      </c>
      <c r="I41" s="1" cm="1">
        <f t="array" ref="I41">_xll.OCTOPART_DISTRIBUTOR_PRICE(_20210223_dawa_7_0__1[[#This Row],[MPN]],,"MOUSER")</f>
        <v>0.31</v>
      </c>
      <c r="J41" s="1" cm="1">
        <f t="array" ref="J41">_xll.OCTOPART_DISTRIBUTOR_STOCK(_20210223_dawa_7_0__1[[#This Row],[MPN]],,"MOUSER")</f>
        <v>15435</v>
      </c>
      <c r="K41" s="1" t="str" cm="1">
        <f t="array" ref="K41">_xll.OCTOPART_DATASHEET_URL(_20210223_dawa_7_0__1[[#This Row],[MPN]])</f>
        <v>http://datasheet.octopart.com/MF-MSMF050-2-Bourns-datasheet-10413427.pdf</v>
      </c>
    </row>
    <row r="42" spans="1:11" x14ac:dyDescent="0.25">
      <c r="A42">
        <v>6</v>
      </c>
      <c r="B42">
        <v>100</v>
      </c>
      <c r="C42">
        <f>ROUNDDOWN(_20210223_dawa_7_0__1[[#This Row],[Stock Perso]]/_20210223_dawa_7_0__1[[#This Row],[Qty]],0)</f>
        <v>16</v>
      </c>
      <c r="D42" s="1" t="s">
        <v>115</v>
      </c>
      <c r="E42" s="1" t="s">
        <v>116</v>
      </c>
      <c r="F42" s="1" t="s">
        <v>115</v>
      </c>
      <c r="G42" s="1" t="s">
        <v>117</v>
      </c>
      <c r="H42" s="1" t="s">
        <v>118</v>
      </c>
      <c r="I42" s="1" cm="1">
        <f t="array" ref="I42">_xll.OCTOPART_DISTRIBUTOR_PRICE(_20210223_dawa_7_0__1[[#This Row],[MPN]],,"MOUSER")</f>
        <v>0.24</v>
      </c>
      <c r="J42" s="1" cm="1">
        <f t="array" ref="J42">_xll.OCTOPART_DISTRIBUTOR_STOCK(_20210223_dawa_7_0__1[[#This Row],[MPN]],,"MOUSER")</f>
        <v>17131</v>
      </c>
      <c r="K42" s="1" t="str" cm="1">
        <f t="array" ref="K42">_xll.OCTOPART_DATASHEET_URL(_20210223_dawa_7_0__1[[#This Row],[MPN]])</f>
        <v>http://datasheet.octopart.com/C0805C106K4PAC7210-KEMET-datasheet-149535359.pdf</v>
      </c>
    </row>
    <row r="43" spans="1:11" x14ac:dyDescent="0.25">
      <c r="A43">
        <v>6</v>
      </c>
      <c r="B43">
        <v>100</v>
      </c>
      <c r="C43">
        <f>ROUNDDOWN(_20210223_dawa_7_0__1[[#This Row],[Stock Perso]]/_20210223_dawa_7_0__1[[#This Row],[Qty]],0)</f>
        <v>16</v>
      </c>
      <c r="D43" s="1" t="s">
        <v>165</v>
      </c>
      <c r="E43" s="1" t="s">
        <v>125</v>
      </c>
      <c r="F43" s="1" t="s">
        <v>165</v>
      </c>
      <c r="G43" s="1" t="s">
        <v>166</v>
      </c>
      <c r="H43" s="1" t="s">
        <v>127</v>
      </c>
      <c r="I43" s="1" cm="1">
        <f t="array" ref="I43">_xll.OCTOPART_DISTRIBUTOR_PRICE(_20210223_dawa_7_0__1[[#This Row],[MPN]],,"MOUSER")</f>
        <v>0.1</v>
      </c>
      <c r="J43" s="1" cm="1">
        <f t="array" ref="J43">_xll.OCTOPART_DISTRIBUTOR_STOCK(_20210223_dawa_7_0__1[[#This Row],[MPN]],,"MOUSER")</f>
        <v>413127</v>
      </c>
      <c r="K43" s="1" t="str" cm="1">
        <f t="array" ref="K43">_xll.OCTOPART_DATASHEET_URL(_20210223_dawa_7_0__1[[#This Row],[MPN]])</f>
        <v>http://datasheet.octopart.com/CRCW0603100KFKEAC-Vishay-datasheet-100063072.pdf</v>
      </c>
    </row>
    <row r="44" spans="1:11" x14ac:dyDescent="0.25">
      <c r="A44">
        <v>1</v>
      </c>
      <c r="B44">
        <v>17</v>
      </c>
      <c r="C44">
        <f>ROUNDDOWN(_20210223_dawa_7_0__1[[#This Row],[Stock Perso]]/_20210223_dawa_7_0__1[[#This Row],[Qty]],0)</f>
        <v>17</v>
      </c>
      <c r="D44" s="1" t="s">
        <v>66</v>
      </c>
      <c r="E44" s="1" t="s">
        <v>23</v>
      </c>
      <c r="F44" s="1" t="s">
        <v>66</v>
      </c>
      <c r="G44" s="1" t="s">
        <v>67</v>
      </c>
      <c r="H44" s="1" t="s">
        <v>68</v>
      </c>
      <c r="I44" s="1" cm="1">
        <f t="array" ref="I44">_xll.OCTOPART_DISTRIBUTOR_PRICE(_20210223_dawa_7_0__1[[#This Row],[MPN]],,"MOUSER")</f>
        <v>0.82</v>
      </c>
      <c r="J44" s="1" cm="1">
        <f t="array" ref="J44">_xll.OCTOPART_DISTRIBUTOR_STOCK(_20210223_dawa_7_0__1[[#This Row],[MPN]],,"MOUSER")</f>
        <v>4679</v>
      </c>
      <c r="K44" s="1" t="str" cm="1">
        <f t="array" ref="K44">_xll.OCTOPART_DATASHEET_URL(_20210223_dawa_7_0__1[[#This Row],[MPN]])</f>
        <v>https://octopart.com/click/track?ai=988&amp;ct=datasheets&amp;sig=0327f93&amp;at=physicalpart&amp;sid=370&amp;ppid=713395&amp;hlid=30057807</v>
      </c>
    </row>
    <row r="45" spans="1:11" x14ac:dyDescent="0.25">
      <c r="A45">
        <v>1</v>
      </c>
      <c r="B45">
        <v>18</v>
      </c>
      <c r="C45">
        <f>ROUNDDOWN(_20210223_dawa_7_0__1[[#This Row],[Stock Perso]]/_20210223_dawa_7_0__1[[#This Row],[Qty]],0)</f>
        <v>18</v>
      </c>
      <c r="D45" s="1" t="s">
        <v>139</v>
      </c>
      <c r="E45" s="1" t="s">
        <v>140</v>
      </c>
      <c r="F45" s="1" t="s">
        <v>139</v>
      </c>
      <c r="G45" s="1" t="s">
        <v>141</v>
      </c>
      <c r="H45" s="1" t="s">
        <v>142</v>
      </c>
      <c r="I45" s="1" cm="1">
        <f t="array" ref="I45">_xll.OCTOPART_DISTRIBUTOR_PRICE(_20210223_dawa_7_0__1[[#This Row],[MPN]],,"MOUSER")</f>
        <v>0.22</v>
      </c>
      <c r="J45" s="1" cm="1">
        <f t="array" ref="J45">_xll.OCTOPART_DISTRIBUTOR_STOCK(_20210223_dawa_7_0__1[[#This Row],[MPN]],,"MOUSER")</f>
        <v>4628</v>
      </c>
      <c r="K45" s="1" t="str" cm="1">
        <f t="array" ref="K45">_xll.OCTOPART_DATASHEET_URL(_20210223_dawa_7_0__1[[#This Row],[MPN]])</f>
        <v>http://datasheet.octopart.com/LQG18HN27NJ00D-Murata-datasheet-140712950.pdf</v>
      </c>
    </row>
    <row r="46" spans="1:11" x14ac:dyDescent="0.25">
      <c r="A46">
        <v>1</v>
      </c>
      <c r="B46">
        <v>20</v>
      </c>
      <c r="C46">
        <f>ROUNDDOWN(_20210223_dawa_7_0__1[[#This Row],[Stock Perso]]/_20210223_dawa_7_0__1[[#This Row],[Qty]],0)</f>
        <v>20</v>
      </c>
      <c r="D46" s="1" t="s">
        <v>29</v>
      </c>
      <c r="E46" s="1" t="s">
        <v>23</v>
      </c>
      <c r="F46" s="1" t="s">
        <v>29</v>
      </c>
      <c r="G46" s="1" t="s">
        <v>30</v>
      </c>
      <c r="H46" s="1" t="s">
        <v>31</v>
      </c>
      <c r="I46" s="1" cm="1">
        <f t="array" ref="I46">_xll.OCTOPART_DISTRIBUTOR_PRICE(_20210223_dawa_7_0__1[[#This Row],[MPN]],,"MOUSER")</f>
        <v>2.79</v>
      </c>
      <c r="J46" s="1" cm="1">
        <f t="array" ref="J46">_xll.OCTOPART_DISTRIBUTOR_STOCK(_20210223_dawa_7_0__1[[#This Row],[MPN]],,"MOUSER")</f>
        <v>5105</v>
      </c>
      <c r="K46" s="1" t="str" cm="1">
        <f t="array" ref="K46">_xll.OCTOPART_DATASHEET_URL(_20210223_dawa_7_0__1[[#This Row],[MPN]])</f>
        <v>https://octopart.com/click/track?ai=988&amp;ct=datasheets&amp;sig=072f1d3&amp;at=physicalpart&amp;sid=370&amp;ppid=664229&amp;hlid=30057578</v>
      </c>
    </row>
    <row r="47" spans="1:11" x14ac:dyDescent="0.25">
      <c r="A47">
        <v>1</v>
      </c>
      <c r="B47">
        <v>20</v>
      </c>
      <c r="C47">
        <f>ROUNDDOWN(_20210223_dawa_7_0__1[[#This Row],[Stock Perso]]/_20210223_dawa_7_0__1[[#This Row],[Qty]],0)</f>
        <v>20</v>
      </c>
      <c r="D47" s="1" t="s">
        <v>40</v>
      </c>
      <c r="E47" s="1" t="s">
        <v>41</v>
      </c>
      <c r="F47" s="1" t="s">
        <v>40</v>
      </c>
      <c r="G47" s="1" t="s">
        <v>42</v>
      </c>
      <c r="H47" s="1" t="s">
        <v>43</v>
      </c>
      <c r="I47" s="1" cm="1">
        <f t="array" ref="I47">_xll.OCTOPART_DISTRIBUTOR_PRICE(_20210223_dawa_7_0__1[[#This Row],[MPN]],,"MOUSER")</f>
        <v>1.55</v>
      </c>
      <c r="J47" s="1" cm="1">
        <f t="array" ref="J47">_xll.OCTOPART_DISTRIBUTOR_STOCK(_20210223_dawa_7_0__1[[#This Row],[MPN]],,"MOUSER")</f>
        <v>1994</v>
      </c>
      <c r="K47" s="1" t="str" cm="1">
        <f t="array" ref="K47">_xll.OCTOPART_DATASHEET_URL(_20210223_dawa_7_0__1[[#This Row],[MPN]])</f>
        <v>http://datasheet.octopart.com/687120149022-W%C3%BCrth-Elektronik-datasheet-149525326.pdf</v>
      </c>
    </row>
    <row r="48" spans="1:11" x14ac:dyDescent="0.25">
      <c r="A48">
        <v>1</v>
      </c>
      <c r="B48">
        <v>20</v>
      </c>
      <c r="C48">
        <f>ROUNDDOWN(_20210223_dawa_7_0__1[[#This Row],[Stock Perso]]/_20210223_dawa_7_0__1[[#This Row],[Qty]],0)</f>
        <v>20</v>
      </c>
      <c r="D48" s="1" t="s">
        <v>44</v>
      </c>
      <c r="E48" s="1" t="s">
        <v>45</v>
      </c>
      <c r="F48" s="1" t="s">
        <v>44</v>
      </c>
      <c r="G48" s="1" t="s">
        <v>46</v>
      </c>
      <c r="H48" s="1" t="s">
        <v>47</v>
      </c>
      <c r="I48" s="1" cm="1">
        <f t="array" ref="I48">_xll.OCTOPART_DISTRIBUTOR_PRICE(_20210223_dawa_7_0__1[[#This Row],[MPN]],,"MOUSER")</f>
        <v>1.23</v>
      </c>
      <c r="J48" s="1" cm="1">
        <f t="array" ref="J48">_xll.OCTOPART_DISTRIBUTOR_STOCK(_20210223_dawa_7_0__1[[#This Row],[MPN]],,"MOUSER")</f>
        <v>4399</v>
      </c>
      <c r="K48" s="1" t="str" cm="1">
        <f t="array" ref="K48">_xll.OCTOPART_DATASHEET_URL(_20210223_dawa_7_0__1[[#This Row],[MPN]])</f>
        <v>http://datasheet.octopart.com/M50-3500542-Harwin-datasheet-8815713.pdf</v>
      </c>
    </row>
    <row r="49" spans="1:11" x14ac:dyDescent="0.25">
      <c r="A49">
        <v>1</v>
      </c>
      <c r="B49">
        <v>20</v>
      </c>
      <c r="C49">
        <f>ROUNDDOWN(_20210223_dawa_7_0__1[[#This Row],[Stock Perso]]/_20210223_dawa_7_0__1[[#This Row],[Qty]],0)</f>
        <v>20</v>
      </c>
      <c r="D49" s="1" t="s">
        <v>59</v>
      </c>
      <c r="E49" s="1" t="s">
        <v>60</v>
      </c>
      <c r="F49" s="1" t="s">
        <v>59</v>
      </c>
      <c r="G49" s="1" t="s">
        <v>61</v>
      </c>
      <c r="H49" s="1" t="s">
        <v>62</v>
      </c>
      <c r="I49" s="1" cm="1">
        <f t="array" ref="I49">_xll.OCTOPART_DISTRIBUTOR_PRICE(_20210223_dawa_7_0__1[[#This Row],[MPN]],,"MOUSER")</f>
        <v>0.9</v>
      </c>
      <c r="J49" s="1" cm="1">
        <f t="array" ref="J49">_xll.OCTOPART_DISTRIBUTOR_STOCK(_20210223_dawa_7_0__1[[#This Row],[MPN]],,"MOUSER")</f>
        <v>4806</v>
      </c>
      <c r="K49" s="1" t="str" cm="1">
        <f t="array" ref="K49">_xll.OCTOPART_DATASHEET_URL(_20210223_dawa_7_0__1[[#This Row],[MPN]])</f>
        <v>http://datasheet.octopart.com/MC33269ST-3.3T3G-ON-Semiconductor-datasheet-5315594.pdf</v>
      </c>
    </row>
    <row r="50" spans="1:11" x14ac:dyDescent="0.25">
      <c r="A50">
        <v>1</v>
      </c>
      <c r="B50">
        <v>20</v>
      </c>
      <c r="C50">
        <f>ROUNDDOWN(_20210223_dawa_7_0__1[[#This Row],[Stock Perso]]/_20210223_dawa_7_0__1[[#This Row],[Qty]],0)</f>
        <v>20</v>
      </c>
      <c r="D50" s="1" t="s">
        <v>111</v>
      </c>
      <c r="E50" s="1" t="s">
        <v>37</v>
      </c>
      <c r="F50" s="1" t="s">
        <v>112</v>
      </c>
      <c r="G50" s="1" t="s">
        <v>113</v>
      </c>
      <c r="H50" s="1" t="s">
        <v>114</v>
      </c>
      <c r="I50" s="1" cm="1">
        <f t="array" ref="I50">_xll.OCTOPART_DISTRIBUTOR_PRICE(_20210223_dawa_7_0__1[[#This Row],[MPN]],,"MOUSER")</f>
        <v>0.83</v>
      </c>
      <c r="J50" s="1" cm="1">
        <f t="array" ref="J50">_xll.OCTOPART_DISTRIBUTOR_STOCK(_20210223_dawa_7_0__1[[#This Row],[MPN]],,"MOUSER")</f>
        <v>34408</v>
      </c>
      <c r="K50" s="1" t="str" cm="1">
        <f t="array" ref="K50">_xll.OCTOPART_DATASHEET_URL(_20210223_dawa_7_0__1[[#This Row],[MPN]])</f>
        <v>http://datasheet.octopart.com/105017-0001-Molex-datasheet-14876665.pdf</v>
      </c>
    </row>
    <row r="51" spans="1:11" x14ac:dyDescent="0.25">
      <c r="A51">
        <v>5</v>
      </c>
      <c r="B51">
        <v>100</v>
      </c>
      <c r="C51">
        <f>ROUNDDOWN(_20210223_dawa_7_0__1[[#This Row],[Stock Perso]]/_20210223_dawa_7_0__1[[#This Row],[Qty]],0)</f>
        <v>20</v>
      </c>
      <c r="D51" s="1" t="s">
        <v>173</v>
      </c>
      <c r="E51" s="1" t="s">
        <v>125</v>
      </c>
      <c r="F51" s="1" t="s">
        <v>173</v>
      </c>
      <c r="G51" s="1" t="s">
        <v>174</v>
      </c>
      <c r="H51" s="1" t="s">
        <v>127</v>
      </c>
      <c r="I51" s="1" cm="1">
        <f t="array" ref="I51">_xll.OCTOPART_DISTRIBUTOR_PRICE(_20210223_dawa_7_0__1[[#This Row],[MPN]],,"MOUSER")</f>
        <v>0.1</v>
      </c>
      <c r="J51" s="1" cm="1">
        <f t="array" ref="J51">_xll.OCTOPART_DISTRIBUTOR_STOCK(_20210223_dawa_7_0__1[[#This Row],[MPN]],,"MOUSER")</f>
        <v>246074</v>
      </c>
      <c r="K51" s="1" t="str" cm="1">
        <f t="array" ref="K51">_xll.OCTOPART_DATASHEET_URL(_20210223_dawa_7_0__1[[#This Row],[MPN]])</f>
        <v>http://datasheet.octopart.com/CRCW0603100RFKEAC-Vishay-datasheet-100063072.pdf</v>
      </c>
    </row>
    <row r="52" spans="1:11" x14ac:dyDescent="0.25">
      <c r="A52">
        <v>4</v>
      </c>
      <c r="B52">
        <v>100</v>
      </c>
      <c r="C52">
        <f>ROUNDDOWN(_20210223_dawa_7_0__1[[#This Row],[Stock Perso]]/_20210223_dawa_7_0__1[[#This Row],[Qty]],0)</f>
        <v>25</v>
      </c>
      <c r="D52" s="1" t="s">
        <v>181</v>
      </c>
      <c r="E52" s="1" t="s">
        <v>116</v>
      </c>
      <c r="F52" s="1" t="s">
        <v>181</v>
      </c>
      <c r="G52" s="1" t="s">
        <v>182</v>
      </c>
      <c r="H52" s="1" t="s">
        <v>118</v>
      </c>
      <c r="I52" s="1" cm="1">
        <f t="array" ref="I52">_xll.OCTOPART_DISTRIBUTOR_PRICE(_20210223_dawa_7_0__1[[#This Row],[MPN]],,"MOUSER")</f>
        <v>0.1</v>
      </c>
      <c r="J52" s="1" cm="1">
        <f t="array" ref="J52">_xll.OCTOPART_DISTRIBUTOR_STOCK(_20210223_dawa_7_0__1[[#This Row],[MPN]],,"MOUSER")</f>
        <v>13095</v>
      </c>
      <c r="K52" s="1" t="str" cm="1">
        <f t="array" ref="K52">_xll.OCTOPART_DATASHEET_URL(_20210223_dawa_7_0__1[[#This Row],[MPN]])</f>
        <v>http://datasheet.octopart.com/C0603C220K4GACTU-KEMET-datasheet-149521963.pdf</v>
      </c>
    </row>
    <row r="53" spans="1:11" x14ac:dyDescent="0.25">
      <c r="A53">
        <v>16</v>
      </c>
      <c r="B53">
        <v>500</v>
      </c>
      <c r="C53">
        <f>ROUNDDOWN(_20210223_dawa_7_0__1[[#This Row],[Stock Perso]]/_20210223_dawa_7_0__1[[#This Row],[Qty]],0)</f>
        <v>31</v>
      </c>
      <c r="D53" s="1" t="s">
        <v>191</v>
      </c>
      <c r="E53" s="1" t="s">
        <v>116</v>
      </c>
      <c r="F53" s="1" t="s">
        <v>191</v>
      </c>
      <c r="G53" s="1" t="s">
        <v>192</v>
      </c>
      <c r="H53" s="1" t="s">
        <v>118</v>
      </c>
      <c r="I53" s="1" cm="1">
        <f t="array" ref="I53">_xll.OCTOPART_DISTRIBUTOR_PRICE(_20210223_dawa_7_0__1[[#This Row],[MPN]],,"MOUSER")</f>
        <v>0.1</v>
      </c>
      <c r="J53" s="1" cm="1">
        <f t="array" ref="J53">_xll.OCTOPART_DISTRIBUTOR_STOCK(_20210223_dawa_7_0__1[[#This Row],[MPN]],,"MOUSER")</f>
        <v>3199875</v>
      </c>
      <c r="K53" s="1" t="str" cm="1">
        <f t="array" ref="K53">_xll.OCTOPART_DATASHEET_URL(_20210223_dawa_7_0__1[[#This Row],[MPN]])</f>
        <v>http://datasheet.octopart.com/C0603C104M4RAC7411-KEMET-datasheet-37550250.pdf</v>
      </c>
    </row>
    <row r="54" spans="1:11" x14ac:dyDescent="0.25">
      <c r="A54">
        <v>3</v>
      </c>
      <c r="B54">
        <v>100</v>
      </c>
      <c r="C54">
        <f>ROUNDDOWN(_20210223_dawa_7_0__1[[#This Row],[Stock Perso]]/_20210223_dawa_7_0__1[[#This Row],[Qty]],0)</f>
        <v>33</v>
      </c>
      <c r="D54" s="1" t="s">
        <v>157</v>
      </c>
      <c r="E54" s="1" t="s">
        <v>116</v>
      </c>
      <c r="F54" s="1" t="s">
        <v>157</v>
      </c>
      <c r="G54" s="1" t="s">
        <v>158</v>
      </c>
      <c r="H54" s="1" t="s">
        <v>118</v>
      </c>
      <c r="I54" s="1" cm="1">
        <f t="array" ref="I54">_xll.OCTOPART_DISTRIBUTOR_PRICE(_20210223_dawa_7_0__1[[#This Row],[MPN]],,"MOUSER")</f>
        <v>0.1</v>
      </c>
      <c r="J54" s="1" cm="1">
        <f t="array" ref="J54">_xll.OCTOPART_DISTRIBUTOR_STOCK(_20210223_dawa_7_0__1[[#This Row],[MPN]],,"MOUSER")</f>
        <v>128971</v>
      </c>
      <c r="K54" s="1" t="str" cm="1">
        <f t="array" ref="K54">_xll.OCTOPART_DATASHEET_URL(_20210223_dawa_7_0__1[[#This Row],[MPN]])</f>
        <v>http://datasheet.octopart.com/C0603C103K3RAC7411-KEMET-datasheet-84169754.pdf</v>
      </c>
    </row>
    <row r="55" spans="1:11" x14ac:dyDescent="0.25">
      <c r="A55">
        <v>11</v>
      </c>
      <c r="B55">
        <v>500</v>
      </c>
      <c r="C55">
        <f>ROUNDDOWN(_20210223_dawa_7_0__1[[#This Row],[Stock Perso]]/_20210223_dawa_7_0__1[[#This Row],[Qty]],0)</f>
        <v>45</v>
      </c>
      <c r="D55" s="1" t="s">
        <v>119</v>
      </c>
      <c r="E55" s="1" t="s">
        <v>41</v>
      </c>
      <c r="F55" s="1" t="s">
        <v>119</v>
      </c>
      <c r="G55" s="1" t="s">
        <v>120</v>
      </c>
      <c r="H55" s="1" t="s">
        <v>121</v>
      </c>
      <c r="I55" s="1" cm="1">
        <f t="array" ref="I55">_xll.OCTOPART_DISTRIBUTOR_PRICE(_20210223_dawa_7_0__1[[#This Row],[MPN]],,"MOUSER")</f>
        <v>0.18</v>
      </c>
      <c r="J55" s="1" cm="1">
        <f t="array" ref="J55">_xll.OCTOPART_DISTRIBUTOR_STOCK(_20210223_dawa_7_0__1[[#This Row],[MPN]],,"MOUSER")</f>
        <v>30061</v>
      </c>
      <c r="K55" s="1" t="str" cm="1">
        <f t="array" ref="K55">_xll.OCTOPART_DATASHEET_URL(_20210223_dawa_7_0__1[[#This Row],[MPN]])</f>
        <v>http://datasheet.octopart.com/150060VS55040-W%C3%BCrth-Elektronik-datasheet-140170128.pdf</v>
      </c>
    </row>
    <row r="56" spans="1:11" x14ac:dyDescent="0.25">
      <c r="A56">
        <v>1</v>
      </c>
      <c r="B56">
        <v>50</v>
      </c>
      <c r="C56">
        <f>ROUNDDOWN(_20210223_dawa_7_0__1[[#This Row],[Stock Perso]]/_20210223_dawa_7_0__1[[#This Row],[Qty]],0)</f>
        <v>50</v>
      </c>
      <c r="D56" s="1" t="s">
        <v>36</v>
      </c>
      <c r="E56" s="1" t="s">
        <v>37</v>
      </c>
      <c r="F56" s="1" t="s">
        <v>38</v>
      </c>
      <c r="G56" s="1" t="s">
        <v>39</v>
      </c>
      <c r="H56" s="1" t="s">
        <v>6</v>
      </c>
      <c r="I56" s="1" cm="1">
        <f t="array" ref="I56">_xll.OCTOPART_DISTRIBUTOR_PRICE(_20210223_dawa_7_0__1[[#This Row],[MPN]],,"MOUSER")</f>
        <v>2.14</v>
      </c>
      <c r="J56" s="1" cm="1">
        <f t="array" ref="J56">_xll.OCTOPART_DISTRIBUTOR_STOCK(_20210223_dawa_7_0__1[[#This Row],[MPN]],,"MOUSER")</f>
        <v>528</v>
      </c>
      <c r="K56" s="1" t="str" cm="1">
        <f t="array" ref="K56">_xll.OCTOPART_DATASHEET_URL(_20210223_dawa_7_0__1[[#This Row],[MPN]])</f>
        <v>http://datasheet.octopart.com/43202-8816-Molex-datasheet-13800813.pdf</v>
      </c>
    </row>
    <row r="57" spans="1:11" x14ac:dyDescent="0.25">
      <c r="A57">
        <v>2</v>
      </c>
      <c r="B57">
        <v>100</v>
      </c>
      <c r="C57">
        <f>ROUNDDOWN(_20210223_dawa_7_0__1[[#This Row],[Stock Perso]]/_20210223_dawa_7_0__1[[#This Row],[Qty]],0)</f>
        <v>50</v>
      </c>
      <c r="D57" s="1" t="s">
        <v>150</v>
      </c>
      <c r="E57" s="1" t="s">
        <v>116</v>
      </c>
      <c r="F57" s="1" t="s">
        <v>150</v>
      </c>
      <c r="G57" s="1" t="s">
        <v>151</v>
      </c>
      <c r="H57" s="1" t="s">
        <v>118</v>
      </c>
      <c r="I57" s="1" cm="1">
        <f t="array" ref="I57">_xll.OCTOPART_DISTRIBUTOR_PRICE(_20210223_dawa_7_0__1[[#This Row],[MPN]],,"MOUSER")</f>
        <v>0.1</v>
      </c>
      <c r="J57" s="1" cm="1">
        <f t="array" ref="J57">_xll.OCTOPART_DISTRIBUTOR_STOCK(_20210223_dawa_7_0__1[[#This Row],[MPN]],,"MOUSER")</f>
        <v>12246</v>
      </c>
      <c r="K57" s="1" t="str" cm="1">
        <f t="array" ref="K57">_xll.OCTOPART_DATASHEET_URL(_20210223_dawa_7_0__1[[#This Row],[MPN]])</f>
        <v>http://datasheet.octopart.com/C0603C105K4RAC7411-KEMET-datasheet-84169754.pdf</v>
      </c>
    </row>
    <row r="58" spans="1:11" x14ac:dyDescent="0.25">
      <c r="A58">
        <v>2</v>
      </c>
      <c r="B58">
        <v>100</v>
      </c>
      <c r="C58">
        <f>ROUNDDOWN(_20210223_dawa_7_0__1[[#This Row],[Stock Perso]]/_20210223_dawa_7_0__1[[#This Row],[Qty]],0)</f>
        <v>50</v>
      </c>
      <c r="D58" s="1" t="s">
        <v>155</v>
      </c>
      <c r="E58" s="1" t="s">
        <v>101</v>
      </c>
      <c r="F58" s="1" t="s">
        <v>155</v>
      </c>
      <c r="G58" s="1" t="s">
        <v>156</v>
      </c>
      <c r="H58" s="1" t="s">
        <v>103</v>
      </c>
      <c r="I58" s="1" cm="1">
        <f t="array" ref="I58">_xll.OCTOPART_DISTRIBUTOR_PRICE(_20210223_dawa_7_0__1[[#This Row],[MPN]],,"MOUSER")</f>
        <v>0.28000000000000003</v>
      </c>
      <c r="J58" s="1" cm="1">
        <f t="array" ref="J58">_xll.OCTOPART_DISTRIBUTOR_STOCK(_20210223_dawa_7_0__1[[#This Row],[MPN]],,"MOUSER")</f>
        <v>18331</v>
      </c>
      <c r="K58" s="1" t="str" cm="1">
        <f t="array" ref="K58">_xll.OCTOPART_DATASHEET_URL(_20210223_dawa_7_0__1[[#This Row],[MPN]])</f>
        <v>http://datasheet.octopart.com/742C083101JP-CTS-Components-datasheet-12510906.pdf</v>
      </c>
    </row>
    <row r="59" spans="1:11" x14ac:dyDescent="0.25">
      <c r="A59">
        <v>2</v>
      </c>
      <c r="B59">
        <v>100</v>
      </c>
      <c r="C59">
        <f>ROUNDDOWN(_20210223_dawa_7_0__1[[#This Row],[Stock Perso]]/_20210223_dawa_7_0__1[[#This Row],[Qty]],0)</f>
        <v>50</v>
      </c>
      <c r="D59" s="1" t="s">
        <v>171</v>
      </c>
      <c r="E59" s="1" t="s">
        <v>125</v>
      </c>
      <c r="F59" s="1" t="s">
        <v>171</v>
      </c>
      <c r="G59" s="1" t="s">
        <v>172</v>
      </c>
      <c r="H59" s="1" t="s">
        <v>127</v>
      </c>
      <c r="I59" s="1" cm="1">
        <f t="array" ref="I59">_xll.OCTOPART_DISTRIBUTOR_PRICE(_20210223_dawa_7_0__1[[#This Row],[MPN]],,"MOUSER")</f>
        <v>0.1</v>
      </c>
      <c r="J59" s="1" cm="1">
        <f t="array" ref="J59">_xll.OCTOPART_DISTRIBUTOR_STOCK(_20210223_dawa_7_0__1[[#This Row],[MPN]],,"MOUSER")</f>
        <v>63687</v>
      </c>
      <c r="K59" s="1" t="str" cm="1">
        <f t="array" ref="K59">_xll.OCTOPART_DATASHEET_URL(_20210223_dawa_7_0__1[[#This Row],[MPN]])</f>
        <v>http://datasheet.octopart.com/CRCW06031K80FKEA-Vishay-datasheet-62317933.pdf</v>
      </c>
    </row>
    <row r="60" spans="1:11" x14ac:dyDescent="0.25">
      <c r="A60">
        <v>1</v>
      </c>
      <c r="B60">
        <v>100</v>
      </c>
      <c r="C60">
        <f>ROUNDDOWN(_20210223_dawa_7_0__1[[#This Row],[Stock Perso]]/_20210223_dawa_7_0__1[[#This Row],[Qty]],0)</f>
        <v>100</v>
      </c>
      <c r="D60" s="1" t="s">
        <v>100</v>
      </c>
      <c r="E60" s="1" t="s">
        <v>101</v>
      </c>
      <c r="F60" s="1" t="s">
        <v>100</v>
      </c>
      <c r="G60" s="1" t="s">
        <v>102</v>
      </c>
      <c r="H60" s="1" t="s">
        <v>103</v>
      </c>
      <c r="I60" s="1" cm="1">
        <f t="array" ref="I60">_xll.OCTOPART_DISTRIBUTOR_PRICE(_20210223_dawa_7_0__1[[#This Row],[MPN]],,"MOUSER")</f>
        <v>0.28000000000000003</v>
      </c>
      <c r="J60" s="1" cm="1">
        <f t="array" ref="J60">_xll.OCTOPART_DISTRIBUTOR_STOCK(_20210223_dawa_7_0__1[[#This Row],[MPN]],,"MOUSER")</f>
        <v>27840</v>
      </c>
      <c r="K60" s="1" t="str" cm="1">
        <f t="array" ref="K60">_xll.OCTOPART_DATASHEET_URL(_20210223_dawa_7_0__1[[#This Row],[MPN]])</f>
        <v>http://datasheet.octopart.com/742C083511JP-CTS-Components-datasheet-12510906.pdf</v>
      </c>
    </row>
    <row r="61" spans="1:11" x14ac:dyDescent="0.25">
      <c r="A61">
        <v>1</v>
      </c>
      <c r="B61">
        <v>100</v>
      </c>
      <c r="C61">
        <f>ROUNDDOWN(_20210223_dawa_7_0__1[[#This Row],[Stock Perso]]/_20210223_dawa_7_0__1[[#This Row],[Qty]],0)</f>
        <v>100</v>
      </c>
      <c r="D61" s="1" t="s">
        <v>122</v>
      </c>
      <c r="E61" s="1" t="s">
        <v>116</v>
      </c>
      <c r="F61" s="1" t="s">
        <v>122</v>
      </c>
      <c r="G61" s="1" t="s">
        <v>123</v>
      </c>
      <c r="H61" s="1" t="s">
        <v>118</v>
      </c>
      <c r="I61" s="1" cm="1">
        <f t="array" ref="I61">_xll.OCTOPART_DISTRIBUTOR_PRICE(_20210223_dawa_7_0__1[[#This Row],[MPN]],,"MOUSER")</f>
        <v>0.16</v>
      </c>
      <c r="J61" s="1" cm="1">
        <f t="array" ref="J61">_xll.OCTOPART_DISTRIBUTOR_STOCK(_20210223_dawa_7_0__1[[#This Row],[MPN]],,"MOUSER")</f>
        <v>3417</v>
      </c>
      <c r="K61" s="1" t="str" cm="1">
        <f t="array" ref="K61">_xll.OCTOPART_DATASHEET_URL(_20210223_dawa_7_0__1[[#This Row],[MPN]])</f>
        <v>http://datasheet.octopart.com/C0603C475K9PAC7411-KEMET-datasheet-84169754.pdf</v>
      </c>
    </row>
    <row r="62" spans="1:11" x14ac:dyDescent="0.25">
      <c r="A62">
        <v>1</v>
      </c>
      <c r="B62">
        <v>100</v>
      </c>
      <c r="C62">
        <f>ROUNDDOWN(_20210223_dawa_7_0__1[[#This Row],[Stock Perso]]/_20210223_dawa_7_0__1[[#This Row],[Qty]],0)</f>
        <v>100</v>
      </c>
      <c r="D62" s="1" t="s">
        <v>134</v>
      </c>
      <c r="E62" s="1" t="s">
        <v>116</v>
      </c>
      <c r="F62" s="1" t="s">
        <v>134</v>
      </c>
      <c r="G62" s="1" t="s">
        <v>135</v>
      </c>
      <c r="H62" s="1" t="s">
        <v>118</v>
      </c>
      <c r="I62" s="1" cm="1">
        <f t="array" ref="I62">_xll.OCTOPART_DISTRIBUTOR_PRICE(_20210223_dawa_7_0__1[[#This Row],[MPN]],,"MOUSER")</f>
        <v>0.11</v>
      </c>
      <c r="J62" s="1" cm="1">
        <f t="array" ref="J62">_xll.OCTOPART_DISTRIBUTOR_STOCK(_20210223_dawa_7_0__1[[#This Row],[MPN]],,"MOUSER")</f>
        <v>14076</v>
      </c>
      <c r="K62" s="1" t="str" cm="1">
        <f t="array" ref="K62">_xll.OCTOPART_DATASHEET_URL(_20210223_dawa_7_0__1[[#This Row],[MPN]])</f>
        <v>http://datasheet.octopart.com/C0603C470G3HACTU-KEMET-datasheet-84169754.pdf</v>
      </c>
    </row>
    <row r="63" spans="1:11" x14ac:dyDescent="0.25">
      <c r="A63">
        <v>1</v>
      </c>
      <c r="B63">
        <v>100</v>
      </c>
      <c r="C63">
        <f>ROUNDDOWN(_20210223_dawa_7_0__1[[#This Row],[Stock Perso]]/_20210223_dawa_7_0__1[[#This Row],[Qty]],0)</f>
        <v>100</v>
      </c>
      <c r="D63" s="1" t="s">
        <v>146</v>
      </c>
      <c r="E63" s="1" t="s">
        <v>125</v>
      </c>
      <c r="F63" s="1" t="s">
        <v>146</v>
      </c>
      <c r="G63" s="1" t="s">
        <v>147</v>
      </c>
      <c r="H63" s="1" t="s">
        <v>127</v>
      </c>
      <c r="I63" s="1" cm="1">
        <f t="array" ref="I63">_xll.OCTOPART_DISTRIBUTOR_PRICE(_20210223_dawa_7_0__1[[#This Row],[MPN]],,"MOUSER")</f>
        <v>0.1</v>
      </c>
      <c r="J63" s="1" cm="1">
        <f t="array" ref="J63">_xll.OCTOPART_DISTRIBUTOR_STOCK(_20210223_dawa_7_0__1[[#This Row],[MPN]],,"MOUSER")</f>
        <v>34982</v>
      </c>
      <c r="K63" s="1" t="str" cm="1">
        <f t="array" ref="K63">_xll.OCTOPART_DATASHEET_URL(_20210223_dawa_7_0__1[[#This Row],[MPN]])</f>
        <v>ERROR: Datasheet url not found. Please try expanding your search</v>
      </c>
    </row>
    <row r="64" spans="1:11" x14ac:dyDescent="0.25">
      <c r="A64">
        <v>1</v>
      </c>
      <c r="B64">
        <v>100</v>
      </c>
      <c r="C64">
        <f>ROUNDDOWN(_20210223_dawa_7_0__1[[#This Row],[Stock Perso]]/_20210223_dawa_7_0__1[[#This Row],[Qty]],0)</f>
        <v>100</v>
      </c>
      <c r="D64" s="1" t="s">
        <v>148</v>
      </c>
      <c r="E64" s="1" t="s">
        <v>125</v>
      </c>
      <c r="F64" s="1" t="s">
        <v>148</v>
      </c>
      <c r="G64" s="1" t="s">
        <v>149</v>
      </c>
      <c r="H64" s="1" t="s">
        <v>127</v>
      </c>
      <c r="I64" s="1" cm="1">
        <f t="array" ref="I64">_xll.OCTOPART_DISTRIBUTOR_PRICE(_20210223_dawa_7_0__1[[#This Row],[MPN]],,"MOUSER")</f>
        <v>0.1</v>
      </c>
      <c r="J64" s="1" cm="1">
        <f t="array" ref="J64">_xll.OCTOPART_DISTRIBUTOR_STOCK(_20210223_dawa_7_0__1[[#This Row],[MPN]],,"MOUSER")</f>
        <v>83219</v>
      </c>
      <c r="K64" s="1" t="str" cm="1">
        <f t="array" ref="K64">_xll.OCTOPART_DATASHEET_URL(_20210223_dawa_7_0__1[[#This Row],[MPN]])</f>
        <v>http://datasheet.octopart.com/CRCW06031M00FKEC-Vishay-datasheet-62316122.pdf</v>
      </c>
    </row>
    <row r="65" spans="1:11" x14ac:dyDescent="0.25">
      <c r="A65">
        <v>1</v>
      </c>
      <c r="B65">
        <v>100</v>
      </c>
      <c r="C65">
        <f>ROUNDDOWN(_20210223_dawa_7_0__1[[#This Row],[Stock Perso]]/_20210223_dawa_7_0__1[[#This Row],[Qty]],0)</f>
        <v>100</v>
      </c>
      <c r="D65" s="1" t="s">
        <v>152</v>
      </c>
      <c r="E65" s="1" t="s">
        <v>125</v>
      </c>
      <c r="F65" s="1" t="s">
        <v>152</v>
      </c>
      <c r="G65" s="1" t="s">
        <v>153</v>
      </c>
      <c r="H65" s="1" t="s">
        <v>154</v>
      </c>
      <c r="I65" s="1" cm="1">
        <f t="array" ref="I65">_xll.OCTOPART_DISTRIBUTOR_PRICE(_20210223_dawa_7_0__1[[#This Row],[MPN]],,"MOUSER")</f>
        <v>0.4</v>
      </c>
      <c r="J65" s="1" cm="1">
        <f t="array" ref="J65">_xll.OCTOPART_DISTRIBUTOR_STOCK(_20210223_dawa_7_0__1[[#This Row],[MPN]],,"MOUSER")</f>
        <v>39296</v>
      </c>
      <c r="K65" s="1" t="str" cm="1">
        <f t="array" ref="K65">_xll.OCTOPART_DATASHEET_URL(_20210223_dawa_7_0__1[[#This Row],[MPN]])</f>
        <v>http://datasheet.octopart.com/SI2369DS-T1-GE3-Vishay-datasheet-23701068.pdf</v>
      </c>
    </row>
    <row r="66" spans="1:11" x14ac:dyDescent="0.25">
      <c r="A66">
        <v>1</v>
      </c>
      <c r="B66">
        <v>100</v>
      </c>
      <c r="C66">
        <f>ROUNDDOWN(_20210223_dawa_7_0__1[[#This Row],[Stock Perso]]/_20210223_dawa_7_0__1[[#This Row],[Qty]],0)</f>
        <v>100</v>
      </c>
      <c r="D66" s="1" t="s">
        <v>167</v>
      </c>
      <c r="E66" s="1" t="s">
        <v>125</v>
      </c>
      <c r="F66" s="1" t="s">
        <v>167</v>
      </c>
      <c r="G66" s="1" t="s">
        <v>168</v>
      </c>
      <c r="H66" s="1" t="s">
        <v>127</v>
      </c>
      <c r="I66" s="1" cm="1">
        <f t="array" ref="I66">_xll.OCTOPART_DISTRIBUTOR_PRICE(_20210223_dawa_7_0__1[[#This Row],[MPN]],,"MOUSER")</f>
        <v>0.1</v>
      </c>
      <c r="J66" s="1" cm="1">
        <f t="array" ref="J66">_xll.OCTOPART_DISTRIBUTOR_STOCK(_20210223_dawa_7_0__1[[#This Row],[MPN]],,"MOUSER")</f>
        <v>138034</v>
      </c>
      <c r="K66" s="1" t="str" cm="1">
        <f t="array" ref="K66">_xll.OCTOPART_DATASHEET_URL(_20210223_dawa_7_0__1[[#This Row],[MPN]])</f>
        <v>http://datasheet.octopart.com/CRCW060310R0FKEAC-Vishay-datasheet-100063072.pdf</v>
      </c>
    </row>
    <row r="67" spans="1:11" x14ac:dyDescent="0.25">
      <c r="A67">
        <v>1</v>
      </c>
      <c r="B67">
        <v>100</v>
      </c>
      <c r="C67">
        <f>ROUNDDOWN(_20210223_dawa_7_0__1[[#This Row],[Stock Perso]]/_20210223_dawa_7_0__1[[#This Row],[Qty]],0)</f>
        <v>100</v>
      </c>
      <c r="D67" s="1" t="s">
        <v>169</v>
      </c>
      <c r="E67" s="1" t="s">
        <v>125</v>
      </c>
      <c r="F67" s="1" t="s">
        <v>169</v>
      </c>
      <c r="G67" s="1" t="s">
        <v>170</v>
      </c>
      <c r="H67" s="1" t="s">
        <v>127</v>
      </c>
      <c r="I67" s="1" cm="1">
        <f t="array" ref="I67">_xll.OCTOPART_DISTRIBUTOR_PRICE(_20210223_dawa_7_0__1[[#This Row],[MPN]],,"MOUSER")</f>
        <v>0.1</v>
      </c>
      <c r="J67" s="1" cm="1">
        <f t="array" ref="J67">_xll.OCTOPART_DISTRIBUTOR_STOCK(_20210223_dawa_7_0__1[[#This Row],[MPN]],,"MOUSER")</f>
        <v>38663</v>
      </c>
      <c r="K67" s="1" t="str" cm="1">
        <f t="array" ref="K67">_xll.OCTOPART_DATASHEET_URL(_20210223_dawa_7_0__1[[#This Row],[MPN]])</f>
        <v>ERROR: Datasheet url not found. Please try expanding your search</v>
      </c>
    </row>
    <row r="68" spans="1:11" x14ac:dyDescent="0.25">
      <c r="A68">
        <v>1</v>
      </c>
      <c r="B68">
        <v>100</v>
      </c>
      <c r="C68">
        <f>ROUNDDOWN(_20210223_dawa_7_0__1[[#This Row],[Stock Perso]]/_20210223_dawa_7_0__1[[#This Row],[Qty]],0)</f>
        <v>100</v>
      </c>
      <c r="D68" s="1" t="s">
        <v>200</v>
      </c>
      <c r="E68" s="1" t="s">
        <v>131</v>
      </c>
      <c r="F68" s="1" t="s">
        <v>200</v>
      </c>
      <c r="G68" s="1" t="s">
        <v>201</v>
      </c>
      <c r="H68" s="1" t="s">
        <v>202</v>
      </c>
      <c r="I68" s="1" cm="1">
        <f t="array" ref="I68">_xll.OCTOPART_DISTRIBUTOR_PRICE(_20210223_dawa_7_0__1[[#This Row],[MPN]],,"MOUSER")</f>
        <v>0.14000000000000001</v>
      </c>
      <c r="J68" s="1" cm="1">
        <f t="array" ref="J68">_xll.OCTOPART_DISTRIBUTOR_STOCK(_20210223_dawa_7_0__1[[#This Row],[MPN]],,"MOUSER")</f>
        <v>133261</v>
      </c>
      <c r="K68" s="1" t="str" cm="1">
        <f t="array" ref="K68">_xll.OCTOPART_DATASHEET_URL(_20210223_dawa_7_0__1[[#This Row],[MPN]])</f>
        <v>http://datasheet.octopart.com/BAT54C%2C215-Nexperia-datasheet-86711619.pdf</v>
      </c>
    </row>
    <row r="69" spans="1:11" x14ac:dyDescent="0.25">
      <c r="A69">
        <v>1</v>
      </c>
      <c r="B69">
        <v>100</v>
      </c>
      <c r="C69">
        <f>ROUNDDOWN(_20210223_dawa_7_0__1[[#This Row],[Stock Perso]]/_20210223_dawa_7_0__1[[#This Row],[Qty]],0)</f>
        <v>100</v>
      </c>
      <c r="D69" s="1" t="s">
        <v>203</v>
      </c>
      <c r="E69" s="1" t="s">
        <v>60</v>
      </c>
      <c r="F69" s="1" t="s">
        <v>203</v>
      </c>
      <c r="G69" s="1" t="s">
        <v>204</v>
      </c>
      <c r="H69" s="1" t="s">
        <v>205</v>
      </c>
      <c r="I69" s="1" cm="1">
        <f t="array" ref="I69">_xll.OCTOPART_DISTRIBUTOR_PRICE(_20210223_dawa_7_0__1[[#This Row],[MPN]],,"MOUSER")</f>
        <v>0.24</v>
      </c>
      <c r="J69" s="1" cm="1">
        <f t="array" ref="J69">_xll.OCTOPART_DISTRIBUTOR_STOCK(_20210223_dawa_7_0__1[[#This Row],[MPN]],,"MOUSER")</f>
        <v>305271</v>
      </c>
      <c r="K69" s="1" t="str" cm="1">
        <f t="array" ref="K69">_xll.OCTOPART_DATASHEET_URL(_20210223_dawa_7_0__1[[#This Row],[MPN]])</f>
        <v>http://datasheet.octopart.com/BSS123W-7-F-Diodes-Inc.-datasheet-11623882.pdf</v>
      </c>
    </row>
    <row r="70" spans="1:11" x14ac:dyDescent="0.25">
      <c r="A70">
        <v>1</v>
      </c>
      <c r="B70">
        <v>100</v>
      </c>
      <c r="C70">
        <f>ROUNDDOWN(_20210223_dawa_7_0__1[[#This Row],[Stock Perso]]/_20210223_dawa_7_0__1[[#This Row],[Qty]],0)</f>
        <v>100</v>
      </c>
      <c r="D70" s="1" t="s">
        <v>208</v>
      </c>
      <c r="E70" s="1" t="s">
        <v>116</v>
      </c>
      <c r="F70" s="1" t="s">
        <v>208</v>
      </c>
      <c r="G70" s="1" t="s">
        <v>209</v>
      </c>
      <c r="H70" s="1" t="s">
        <v>118</v>
      </c>
      <c r="I70" s="1" cm="1">
        <f t="array" ref="I70">_xll.OCTOPART_DISTRIBUTOR_PRICE(_20210223_dawa_7_0__1[[#This Row],[MPN]],,"MOUSER")</f>
        <v>0.1</v>
      </c>
      <c r="J70" s="1" cm="1">
        <f t="array" ref="J70">_xll.OCTOPART_DISTRIBUTOR_STOCK(_20210223_dawa_7_0__1[[#This Row],[MPN]],,"MOUSER")</f>
        <v>83177</v>
      </c>
      <c r="K70" s="1" t="str" cm="1">
        <f t="array" ref="K70">_xll.OCTOPART_DATASHEET_URL(_20210223_dawa_7_0__1[[#This Row],[MPN]])</f>
        <v>http://datasheet.octopart.com/C0603C101K5GACTU-Kemet-datasheet-41232428.pdf</v>
      </c>
    </row>
    <row r="71" spans="1:11" x14ac:dyDescent="0.25">
      <c r="A71">
        <v>1</v>
      </c>
      <c r="B71">
        <v>100</v>
      </c>
      <c r="C71">
        <f>ROUNDDOWN(_20210223_dawa_7_0__1[[#This Row],[Stock Perso]]/_20210223_dawa_7_0__1[[#This Row],[Qty]],0)</f>
        <v>100</v>
      </c>
      <c r="D71" s="1" t="s">
        <v>210</v>
      </c>
      <c r="E71" s="1" t="s">
        <v>125</v>
      </c>
      <c r="F71" s="1" t="s">
        <v>210</v>
      </c>
      <c r="G71" s="1" t="s">
        <v>211</v>
      </c>
      <c r="H71" s="1" t="s">
        <v>127</v>
      </c>
      <c r="I71" s="1" cm="1">
        <f t="array" ref="I71">_xll.OCTOPART_DISTRIBUTOR_PRICE(_20210223_dawa_7_0__1[[#This Row],[MPN]],,"MOUSER")</f>
        <v>0.1</v>
      </c>
      <c r="J71" s="1" cm="1">
        <f t="array" ref="J71">_xll.OCTOPART_DISTRIBUTOR_STOCK(_20210223_dawa_7_0__1[[#This Row],[MPN]],,"MOUSER")</f>
        <v>38166</v>
      </c>
      <c r="K71" s="1" t="str" cm="1">
        <f t="array" ref="K71">_xll.OCTOPART_DATASHEET_URL(_20210223_dawa_7_0__1[[#This Row],[MPN]])</f>
        <v>http://datasheet.octopart.com/CRCW060352K3FKEA-Vishay-datasheet-62317937.pdf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BBA7-2407-454D-93C9-D0933FCFE52A}">
  <dimension ref="A1"/>
  <sheetViews>
    <sheetView workbookViewId="0">
      <selection activeCell="A6" sqref="A6"/>
    </sheetView>
  </sheetViews>
  <sheetFormatPr baseColWidth="10" defaultRowHeight="15" x14ac:dyDescent="0.25"/>
  <cols>
    <col min="1" max="1" width="28.42578125" customWidth="1"/>
  </cols>
  <sheetData>
    <row r="1" spans="1:1" x14ac:dyDescent="0.25">
      <c r="A1" t="str" cm="1">
        <f t="array" aca="1" ref="A1" ca="1">_xll.OCTOPART_SET_USER("mail4spam@panik-po.com")</f>
        <v>Octopart Add-In is ready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A5D7E2-1631-4252-B50A-F2E64FCA2B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PIGEON</dc:creator>
  <cp:lastModifiedBy>Edouard PIGEON</cp:lastModifiedBy>
  <dcterms:created xsi:type="dcterms:W3CDTF">2021-02-23T21:21:45Z</dcterms:created>
  <dcterms:modified xsi:type="dcterms:W3CDTF">2021-02-23T21:46:24Z</dcterms:modified>
</cp:coreProperties>
</file>