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GitHub\IPL-CricPred\analysis\"/>
    </mc:Choice>
  </mc:AlternateContent>
  <xr:revisionPtr revIDLastSave="0" documentId="13_ncr:1_{F8985761-B3C7-4C24-B251-799B8ED7EDFB}" xr6:coauthVersionLast="47" xr6:coauthVersionMax="47" xr10:uidLastSave="{00000000-0000-0000-0000-000000000000}"/>
  <bookViews>
    <workbookView xWindow="-120" yWindow="-120" windowWidth="29040" windowHeight="15840" firstSheet="3" activeTab="4" xr2:uid="{26676662-55C4-44C1-845E-370F113F87AB}"/>
  </bookViews>
  <sheets>
    <sheet name="pbks_mvp" sheetId="2" state="hidden" r:id="rId1"/>
    <sheet name="pbks_batting" sheetId="5" state="hidden" r:id="rId2"/>
    <sheet name="pbks_bowling" sheetId="6" state="hidden" r:id="rId3"/>
    <sheet name="historical" sheetId="41" r:id="rId4"/>
    <sheet name="srh" sheetId="42" r:id="rId5"/>
    <sheet name="srh_mvp" sheetId="43" state="hidden" r:id="rId6"/>
    <sheet name="srh_batting" sheetId="44" state="hidden" r:id="rId7"/>
    <sheet name="srh_bowling" sheetId="45" state="hidden" r:id="rId8"/>
    <sheet name="csk" sheetId="28" r:id="rId9"/>
    <sheet name="csk_mvp" sheetId="33" state="hidden" r:id="rId10"/>
    <sheet name="csk_batting" sheetId="34" state="hidden" r:id="rId11"/>
    <sheet name="csk_bowling" sheetId="35" state="hidden" r:id="rId12"/>
    <sheet name="rr" sheetId="25" r:id="rId13"/>
    <sheet name="rcb" sheetId="9" r:id="rId14"/>
    <sheet name="pbks" sheetId="8" r:id="rId15"/>
    <sheet name="gt_batting" sheetId="11" state="hidden" r:id="rId16"/>
    <sheet name="gt_bowling" sheetId="13" state="hidden" r:id="rId17"/>
    <sheet name="rr_mvp" sheetId="19" state="hidden" r:id="rId18"/>
    <sheet name="rr_batting" sheetId="20" state="hidden" r:id="rId19"/>
    <sheet name="rr_bowling" sheetId="21" state="hidden" r:id="rId20"/>
    <sheet name="rcb_mvp" sheetId="1" state="hidden" r:id="rId21"/>
    <sheet name="rcb_batting" sheetId="3" state="hidden" r:id="rId22"/>
    <sheet name="rcb_bowling" sheetId="4" state="hidden" r:id="rId23"/>
    <sheet name="gt_mvp" sheetId="10" state="hidden" r:id="rId24"/>
    <sheet name="gt" sheetId="16" r:id="rId25"/>
    <sheet name="kkr" sheetId="36" r:id="rId26"/>
    <sheet name="lsg" sheetId="26" r:id="rId27"/>
    <sheet name="lsg_mvp" sheetId="22" state="hidden" r:id="rId28"/>
    <sheet name="lsg_batting" sheetId="23" state="hidden" r:id="rId29"/>
    <sheet name="lsg_bowling" sheetId="24" state="hidden" r:id="rId30"/>
    <sheet name="dc" sheetId="17" r:id="rId31"/>
    <sheet name="mi" sheetId="27" r:id="rId32"/>
    <sheet name="dc_mvp" sheetId="12" state="hidden" r:id="rId33"/>
    <sheet name="dc_batting" sheetId="14" state="hidden" r:id="rId34"/>
    <sheet name="dc_bowling" sheetId="15" state="hidden" r:id="rId35"/>
    <sheet name="kkr_mvp" sheetId="37" state="hidden" r:id="rId36"/>
    <sheet name="kkr_batting" sheetId="38" state="hidden" r:id="rId37"/>
    <sheet name="kkr_bowling" sheetId="39" state="hidden" r:id="rId38"/>
    <sheet name="mi_mvp" sheetId="29" state="hidden" r:id="rId39"/>
    <sheet name="mi_batting" sheetId="30" state="hidden" r:id="rId40"/>
    <sheet name="mi_bowling" sheetId="31" state="hidden" r:id="rId41"/>
  </sheets>
  <definedNames>
    <definedName name="_xlnm._FilterDatabase" localSheetId="8" hidden="1">csk!$A$1:$AQ$27</definedName>
    <definedName name="_xlnm._FilterDatabase" localSheetId="10" hidden="1">csk_batting!$A$1:$N$31</definedName>
    <definedName name="_xlnm._FilterDatabase" localSheetId="11" hidden="1">csk_bowling!$A$1:$M$17</definedName>
    <definedName name="_xlnm._FilterDatabase" localSheetId="9" hidden="1">csk_mvp!$A$1:$K$39</definedName>
    <definedName name="_xlnm._FilterDatabase" localSheetId="30" hidden="1">dc!$A$1:$AS$23</definedName>
    <definedName name="_xlnm._FilterDatabase" localSheetId="33" hidden="1">dc_batting!$A$1:$N$27</definedName>
    <definedName name="_xlnm._FilterDatabase" localSheetId="34" hidden="1">dc_bowling!$A$1:$M$13</definedName>
    <definedName name="_xlnm._FilterDatabase" localSheetId="32" hidden="1">dc_mvp!$A$1:$K$29</definedName>
    <definedName name="_xlnm._FilterDatabase" localSheetId="24" hidden="1">gt!$A$1:$AP$26</definedName>
    <definedName name="_xlnm._FilterDatabase" localSheetId="15" hidden="1">gt_batting!$A$1:$N$12</definedName>
    <definedName name="_xlnm._FilterDatabase" localSheetId="16" hidden="1">gt_bowling!$A$1:$M$19</definedName>
    <definedName name="_xlnm._FilterDatabase" localSheetId="23" hidden="1">gt_mvp!$A$1:$K$16</definedName>
    <definedName name="_xlnm._FilterDatabase" localSheetId="3" hidden="1">historical!$A$1:$E$226</definedName>
    <definedName name="_xlnm._FilterDatabase" localSheetId="25" hidden="1">kkr!$A$1:$AP$22</definedName>
    <definedName name="_xlnm._FilterDatabase" localSheetId="36" hidden="1">kkr_batting!$A$1:$N$25</definedName>
    <definedName name="_xlnm._FilterDatabase" localSheetId="37" hidden="1">kkr_bowling!$A$1:$M$17</definedName>
    <definedName name="_xlnm._FilterDatabase" localSheetId="35" hidden="1">kkr_mvp!$A$1:$K$31</definedName>
    <definedName name="_xlnm._FilterDatabase" localSheetId="26" hidden="1">lsg!$A$1:$AP$26</definedName>
    <definedName name="_xlnm._FilterDatabase" localSheetId="28" hidden="1">lsg_batting!$A$1:$N$21</definedName>
    <definedName name="_xlnm._FilterDatabase" localSheetId="29" hidden="1">lsg_bowling!$A$1:$M$17</definedName>
    <definedName name="_xlnm._FilterDatabase" localSheetId="27" hidden="1">lsg_mvp!$A$1:$K$31</definedName>
    <definedName name="_xlnm._FilterDatabase" localSheetId="31" hidden="1">mi!$A$1:$AQ$25</definedName>
    <definedName name="_xlnm._FilterDatabase" localSheetId="39" hidden="1">mi_batting!$A$1:$N$25</definedName>
    <definedName name="_xlnm._FilterDatabase" localSheetId="40" hidden="1">mi_bowling!$A$1:$M$23</definedName>
    <definedName name="_xlnm._FilterDatabase" localSheetId="38" hidden="1">mi_mvp!$A$1:$K$35</definedName>
    <definedName name="_xlnm._FilterDatabase" localSheetId="14" hidden="1">pbks!$A$1:$AP$26</definedName>
    <definedName name="_xlnm._FilterDatabase" localSheetId="1" hidden="1">pbks_batting!$A$1:$N$15</definedName>
    <definedName name="_xlnm._FilterDatabase" localSheetId="2" hidden="1">pbks_bowling!$A$1:$M$15</definedName>
    <definedName name="_xlnm._FilterDatabase" localSheetId="13" hidden="1">rcb!$A$1:$AR$23</definedName>
    <definedName name="_xlnm._FilterDatabase" localSheetId="21" hidden="1">rcb_batting!$A$1:$N$10</definedName>
    <definedName name="_xlnm._FilterDatabase" localSheetId="22" hidden="1">rcb_bowling!$A$1:$M$8</definedName>
    <definedName name="_xlnm._FilterDatabase" localSheetId="20" hidden="1">rcb_mvp!$A$1:$K$2</definedName>
    <definedName name="_xlnm._FilterDatabase" localSheetId="12" hidden="1">rr!$A$1:$AS$21</definedName>
    <definedName name="_xlnm._FilterDatabase" localSheetId="18" hidden="1">rr_batting!$A$1:$N$27</definedName>
    <definedName name="_xlnm._FilterDatabase" localSheetId="19" hidden="1">rr_bowling!$A$1:$M$13</definedName>
    <definedName name="_xlnm._FilterDatabase" localSheetId="17" hidden="1">rr_mvp!$A$1:$K$31</definedName>
    <definedName name="_xlnm._FilterDatabase" localSheetId="4" hidden="1">srh!$A$1:$AS$22</definedName>
    <definedName name="_xlnm._FilterDatabase" localSheetId="6" hidden="1">srh_batting!$A$1:$N$27</definedName>
    <definedName name="_xlnm._FilterDatabase" localSheetId="7" hidden="1">srh_bowling!$A$1:$M$17</definedName>
    <definedName name="_xlnm._FilterDatabase" localSheetId="5" hidden="1">srh_mvp!$A$1:$K$37</definedName>
    <definedName name="Slicer_Team">#N/A</definedName>
    <definedName name="Slicer_Team1">#N/A</definedName>
  </definedNames>
  <calcPr calcId="181029"/>
  <pivotCaches>
    <pivotCache cacheId="0" r:id="rId42"/>
  </pivotCaches>
  <extLst>
    <ext xmlns:x14="http://schemas.microsoft.com/office/spreadsheetml/2009/9/main" uri="{BBE1A952-AA13-448e-AADC-164F8A28A991}">
      <x14:slicerCaches>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4" i="41" l="1"/>
  <c r="J63" i="41"/>
  <c r="J62" i="41"/>
  <c r="J61" i="41"/>
  <c r="J60" i="41"/>
  <c r="J59" i="41"/>
  <c r="J58" i="41"/>
  <c r="J57" i="41"/>
  <c r="J56" i="41"/>
  <c r="J55" i="41"/>
  <c r="J54" i="41"/>
  <c r="J53" i="41"/>
  <c r="J52" i="41"/>
  <c r="J51" i="41"/>
  <c r="J50" i="41"/>
  <c r="J49" i="41"/>
  <c r="J48" i="41"/>
  <c r="J47" i="41"/>
  <c r="J46" i="41"/>
  <c r="J45" i="41"/>
  <c r="J44" i="41"/>
  <c r="J43" i="41"/>
  <c r="J42" i="41"/>
  <c r="J41" i="41"/>
  <c r="J40" i="41"/>
  <c r="J39" i="41"/>
  <c r="J31" i="41"/>
  <c r="J30" i="41"/>
  <c r="J29" i="41"/>
  <c r="J28"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L6" i="41"/>
  <c r="K31" i="41"/>
  <c r="K30" i="41"/>
  <c r="J27" i="41"/>
  <c r="J26" i="41"/>
  <c r="J25" i="41"/>
  <c r="J24" i="41"/>
  <c r="J23" i="41"/>
  <c r="J22" i="41"/>
  <c r="J21" i="41"/>
  <c r="J20" i="41"/>
  <c r="J19" i="41"/>
  <c r="J18" i="41"/>
  <c r="J17" i="41"/>
  <c r="J16" i="41"/>
  <c r="J15" i="41"/>
  <c r="J14" i="41"/>
  <c r="J13" i="41"/>
  <c r="J12" i="41"/>
  <c r="J11" i="41"/>
  <c r="J10" i="41"/>
  <c r="J9" i="41"/>
  <c r="J8" i="41"/>
  <c r="J7" i="41"/>
  <c r="J6" i="41"/>
  <c r="K64" i="41"/>
  <c r="K63" i="41"/>
  <c r="AP27" i="28"/>
  <c r="AI27" i="28"/>
  <c r="AH27" i="28"/>
  <c r="AG27" i="28"/>
  <c r="AF27" i="28"/>
  <c r="AE27" i="28"/>
  <c r="AD27" i="28"/>
  <c r="AC27" i="28"/>
  <c r="AB27" i="28"/>
  <c r="AA27" i="28"/>
  <c r="Z27" i="28"/>
  <c r="Y27" i="28"/>
  <c r="X27" i="28"/>
  <c r="W27" i="28"/>
  <c r="V27" i="28"/>
  <c r="U27" i="28"/>
  <c r="T27" i="28"/>
  <c r="S27" i="28"/>
  <c r="R27" i="28"/>
  <c r="Q27" i="28"/>
  <c r="P27" i="28"/>
  <c r="O27" i="28"/>
  <c r="N27" i="28"/>
  <c r="M27" i="28"/>
  <c r="L27" i="28"/>
  <c r="K27" i="28"/>
  <c r="J27" i="28"/>
  <c r="I27" i="28"/>
  <c r="H27" i="28"/>
  <c r="G27" i="28"/>
  <c r="F27" i="28"/>
  <c r="E27" i="28"/>
  <c r="D27" i="28"/>
  <c r="AP22"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J22" i="28"/>
  <c r="I22" i="28"/>
  <c r="H22" i="28"/>
  <c r="G22" i="28"/>
  <c r="F22" i="28"/>
  <c r="AK22" i="28" s="1"/>
  <c r="E22" i="28"/>
  <c r="D22" i="28"/>
  <c r="K62" i="41"/>
  <c r="K29" i="41"/>
  <c r="K28" i="41"/>
  <c r="AQ3" i="25"/>
  <c r="AQ4" i="25"/>
  <c r="AQ5" i="25"/>
  <c r="AQ6" i="25"/>
  <c r="AQ7" i="25"/>
  <c r="AQ8" i="25"/>
  <c r="AQ9" i="25"/>
  <c r="AQ10" i="25"/>
  <c r="AQ11" i="25"/>
  <c r="AQ12" i="25"/>
  <c r="AQ13" i="25"/>
  <c r="AQ14" i="25"/>
  <c r="AQ15" i="25"/>
  <c r="AQ16" i="25"/>
  <c r="AQ17" i="25"/>
  <c r="AQ18" i="25"/>
  <c r="AQ19" i="25"/>
  <c r="AQ20" i="25"/>
  <c r="AQ21" i="25"/>
  <c r="AQ2" i="25"/>
  <c r="AQ23" i="9"/>
  <c r="AQ22" i="9"/>
  <c r="AQ21" i="9"/>
  <c r="AQ20" i="9"/>
  <c r="AQ19" i="9"/>
  <c r="AQ18" i="9"/>
  <c r="AQ17" i="9"/>
  <c r="AQ16" i="9"/>
  <c r="AQ15" i="9"/>
  <c r="AQ14" i="9"/>
  <c r="AQ13" i="9"/>
  <c r="AQ12" i="9"/>
  <c r="AQ11" i="9"/>
  <c r="AQ10" i="9"/>
  <c r="AQ9" i="9"/>
  <c r="AQ8" i="9"/>
  <c r="AQ7" i="9"/>
  <c r="AQ6" i="9"/>
  <c r="AQ5" i="9"/>
  <c r="AQ4" i="9"/>
  <c r="AQ3" i="9"/>
  <c r="AQ2" i="9"/>
  <c r="K61" i="41"/>
  <c r="K60" i="41"/>
  <c r="K59" i="41"/>
  <c r="K58" i="41"/>
  <c r="K57" i="41"/>
  <c r="K56" i="41"/>
  <c r="K55" i="41"/>
  <c r="K54" i="41"/>
  <c r="K53" i="41"/>
  <c r="K52" i="41"/>
  <c r="K51" i="41"/>
  <c r="K50" i="41"/>
  <c r="K49" i="41"/>
  <c r="K48" i="41"/>
  <c r="K47" i="41"/>
  <c r="K46" i="41"/>
  <c r="K45" i="41"/>
  <c r="K44" i="41"/>
  <c r="K43" i="41"/>
  <c r="K42" i="41"/>
  <c r="K41" i="41"/>
  <c r="K40" i="41"/>
  <c r="K39" i="41"/>
  <c r="K27" i="41"/>
  <c r="K26" i="41"/>
  <c r="K25" i="41"/>
  <c r="K24" i="41"/>
  <c r="K23" i="41"/>
  <c r="K22" i="41"/>
  <c r="K21" i="41"/>
  <c r="K20" i="41"/>
  <c r="K19" i="41"/>
  <c r="K18" i="41"/>
  <c r="K17" i="41"/>
  <c r="K16" i="41"/>
  <c r="K15" i="41"/>
  <c r="K14" i="41"/>
  <c r="K13" i="41"/>
  <c r="K12" i="41"/>
  <c r="K11" i="41"/>
  <c r="K10" i="41"/>
  <c r="K9" i="41"/>
  <c r="K8" i="41"/>
  <c r="K7" i="41"/>
  <c r="K6" i="41"/>
  <c r="AN25" i="27"/>
  <c r="AN24" i="27"/>
  <c r="AN23" i="27"/>
  <c r="AN22" i="27"/>
  <c r="AN21" i="27"/>
  <c r="AN20" i="27"/>
  <c r="AN19" i="27"/>
  <c r="AN18" i="27"/>
  <c r="AN17" i="27"/>
  <c r="AN16" i="27"/>
  <c r="AN15" i="27"/>
  <c r="AN14" i="27"/>
  <c r="AN13" i="27"/>
  <c r="AN12" i="27"/>
  <c r="AN11" i="27"/>
  <c r="AN10" i="27"/>
  <c r="AN9" i="27"/>
  <c r="AN8" i="27"/>
  <c r="AN7" i="27"/>
  <c r="AN6" i="27"/>
  <c r="AN5" i="27"/>
  <c r="AN4" i="27"/>
  <c r="AN3" i="27"/>
  <c r="AN2" i="27"/>
  <c r="AQ5" i="42"/>
  <c r="AI5" i="42"/>
  <c r="AH5" i="42"/>
  <c r="AG5" i="42"/>
  <c r="AF5" i="42"/>
  <c r="AE5" i="42"/>
  <c r="AD5" i="42"/>
  <c r="AC5" i="42"/>
  <c r="AB5" i="42"/>
  <c r="AA5" i="42"/>
  <c r="Z5" i="42"/>
  <c r="Y5" i="42"/>
  <c r="X5" i="42"/>
  <c r="W5" i="42"/>
  <c r="V5" i="42"/>
  <c r="U5" i="42"/>
  <c r="T5" i="42"/>
  <c r="S5" i="42"/>
  <c r="R5" i="42"/>
  <c r="Q5" i="42"/>
  <c r="P5" i="42"/>
  <c r="O5" i="42"/>
  <c r="N5" i="42"/>
  <c r="M5" i="42"/>
  <c r="L5" i="42"/>
  <c r="K5" i="42"/>
  <c r="J5" i="42"/>
  <c r="I5" i="42"/>
  <c r="H5" i="42"/>
  <c r="G5" i="42"/>
  <c r="F5" i="42"/>
  <c r="E5" i="42"/>
  <c r="D5" i="42"/>
  <c r="AQ17" i="42"/>
  <c r="AI17" i="42"/>
  <c r="AH17" i="42"/>
  <c r="AG17" i="42"/>
  <c r="AF17" i="42"/>
  <c r="AE17" i="42"/>
  <c r="AD17" i="42"/>
  <c r="AC17" i="42"/>
  <c r="AB17" i="42"/>
  <c r="AA17" i="42"/>
  <c r="Z17" i="42"/>
  <c r="Y17" i="42"/>
  <c r="X17" i="42"/>
  <c r="W17" i="42"/>
  <c r="V17" i="42"/>
  <c r="U17" i="42"/>
  <c r="T17" i="42"/>
  <c r="S17" i="42"/>
  <c r="R17" i="42"/>
  <c r="Q17" i="42"/>
  <c r="P17" i="42"/>
  <c r="O17" i="42"/>
  <c r="N17" i="42"/>
  <c r="M17" i="42"/>
  <c r="L17" i="42"/>
  <c r="K17" i="42"/>
  <c r="J17" i="42"/>
  <c r="I17" i="42"/>
  <c r="H17" i="42"/>
  <c r="G17" i="42"/>
  <c r="F17" i="42"/>
  <c r="E17" i="42"/>
  <c r="D17" i="42"/>
  <c r="AI12" i="42"/>
  <c r="AH12" i="42"/>
  <c r="AG12" i="42"/>
  <c r="AF12" i="42"/>
  <c r="AE12" i="42"/>
  <c r="AD12" i="42"/>
  <c r="AC12" i="42"/>
  <c r="AB12" i="42"/>
  <c r="AA12" i="42"/>
  <c r="Z12" i="42"/>
  <c r="Y12" i="42"/>
  <c r="X12" i="42"/>
  <c r="W12" i="42"/>
  <c r="V12" i="42"/>
  <c r="U12" i="42"/>
  <c r="T12" i="42"/>
  <c r="S12" i="42"/>
  <c r="R12" i="42"/>
  <c r="Q12" i="42"/>
  <c r="P12" i="42"/>
  <c r="O12" i="42"/>
  <c r="N12" i="42"/>
  <c r="M12" i="42"/>
  <c r="L12" i="42"/>
  <c r="K12" i="42"/>
  <c r="J12" i="42"/>
  <c r="I12" i="42"/>
  <c r="H12" i="42"/>
  <c r="G12" i="42"/>
  <c r="F12" i="42"/>
  <c r="E12" i="42"/>
  <c r="D12" i="42"/>
  <c r="AI18" i="42"/>
  <c r="AH18" i="42"/>
  <c r="AG18" i="42"/>
  <c r="AF18"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AI4" i="42"/>
  <c r="AH4" i="42"/>
  <c r="AG4" i="42"/>
  <c r="AF4" i="42"/>
  <c r="AE4" i="42"/>
  <c r="AD4" i="42"/>
  <c r="AC4" i="42"/>
  <c r="AB4" i="42"/>
  <c r="AA4" i="42"/>
  <c r="Z4" i="42"/>
  <c r="Y4" i="42"/>
  <c r="X4" i="42"/>
  <c r="W4" i="42"/>
  <c r="V4" i="42"/>
  <c r="U4" i="42"/>
  <c r="T4" i="42"/>
  <c r="S4" i="42"/>
  <c r="R4" i="42"/>
  <c r="Q4" i="42"/>
  <c r="P4" i="42"/>
  <c r="O4" i="42"/>
  <c r="N4" i="42"/>
  <c r="M4" i="42"/>
  <c r="L4" i="42"/>
  <c r="K4" i="42"/>
  <c r="J4" i="42"/>
  <c r="I4" i="42"/>
  <c r="H4" i="42"/>
  <c r="G4" i="42"/>
  <c r="F4" i="42"/>
  <c r="E4" i="42"/>
  <c r="D4"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3" i="42"/>
  <c r="AI9" i="42"/>
  <c r="AH9" i="42"/>
  <c r="AG9" i="42"/>
  <c r="AF9" i="42"/>
  <c r="AE9" i="42"/>
  <c r="AD9" i="42"/>
  <c r="AC9" i="42"/>
  <c r="AB9" i="42"/>
  <c r="AA9" i="42"/>
  <c r="Z9" i="42"/>
  <c r="Y9" i="42"/>
  <c r="X9" i="42"/>
  <c r="W9" i="42"/>
  <c r="V9" i="42"/>
  <c r="U9" i="42"/>
  <c r="T9" i="42"/>
  <c r="S9" i="42"/>
  <c r="R9" i="42"/>
  <c r="Q9" i="42"/>
  <c r="P9" i="42"/>
  <c r="O9" i="42"/>
  <c r="N9" i="42"/>
  <c r="M9" i="42"/>
  <c r="L9" i="42"/>
  <c r="K9" i="42"/>
  <c r="J9" i="42"/>
  <c r="I9" i="42"/>
  <c r="H9" i="42"/>
  <c r="G9" i="42"/>
  <c r="F9" i="42"/>
  <c r="E9" i="42"/>
  <c r="D9" i="42"/>
  <c r="AI2" i="42"/>
  <c r="AH2" i="42"/>
  <c r="AG2" i="42"/>
  <c r="AF2" i="42"/>
  <c r="AE2" i="42"/>
  <c r="AD2" i="42"/>
  <c r="AC2" i="42"/>
  <c r="AB2" i="42"/>
  <c r="AA2" i="42"/>
  <c r="Z2" i="42"/>
  <c r="Y2" i="42"/>
  <c r="X2" i="42"/>
  <c r="W2" i="42"/>
  <c r="V2" i="42"/>
  <c r="U2" i="42"/>
  <c r="T2" i="42"/>
  <c r="S2" i="42"/>
  <c r="R2" i="42"/>
  <c r="Q2" i="42"/>
  <c r="P2" i="42"/>
  <c r="O2" i="42"/>
  <c r="N2" i="42"/>
  <c r="M2" i="42"/>
  <c r="L2" i="42"/>
  <c r="K2" i="42"/>
  <c r="J2" i="42"/>
  <c r="I2" i="42"/>
  <c r="H2" i="42"/>
  <c r="G2" i="42"/>
  <c r="F2" i="42"/>
  <c r="E2" i="42"/>
  <c r="D2" i="42"/>
  <c r="AI11" i="42"/>
  <c r="AH11" i="42"/>
  <c r="AG11" i="42"/>
  <c r="AF11" i="42"/>
  <c r="AE11" i="42"/>
  <c r="AD11" i="42"/>
  <c r="AC11" i="42"/>
  <c r="AB11" i="42"/>
  <c r="AA11" i="42"/>
  <c r="Z11" i="42"/>
  <c r="Y11" i="42"/>
  <c r="X11" i="42"/>
  <c r="W11" i="42"/>
  <c r="V11" i="42"/>
  <c r="U11" i="42"/>
  <c r="T11" i="42"/>
  <c r="S11" i="42"/>
  <c r="R11" i="42"/>
  <c r="Q11" i="42"/>
  <c r="P11" i="42"/>
  <c r="O11" i="42"/>
  <c r="N11" i="42"/>
  <c r="M11" i="42"/>
  <c r="L11" i="42"/>
  <c r="K11" i="42"/>
  <c r="J11" i="42"/>
  <c r="I11" i="42"/>
  <c r="H11" i="42"/>
  <c r="G11" i="42"/>
  <c r="F11" i="42"/>
  <c r="E11" i="42"/>
  <c r="D11" i="42"/>
  <c r="AI15" i="42"/>
  <c r="AH15" i="42"/>
  <c r="AG15" i="42"/>
  <c r="AF15" i="42"/>
  <c r="AE15" i="42"/>
  <c r="AD15" i="42"/>
  <c r="AC15" i="42"/>
  <c r="AB15" i="42"/>
  <c r="AA15" i="42"/>
  <c r="Z15" i="42"/>
  <c r="Y15" i="42"/>
  <c r="X15" i="42"/>
  <c r="W15" i="42"/>
  <c r="V15" i="42"/>
  <c r="U15" i="42"/>
  <c r="T15" i="42"/>
  <c r="S15" i="42"/>
  <c r="R15" i="42"/>
  <c r="Q15" i="42"/>
  <c r="P15" i="42"/>
  <c r="O15" i="42"/>
  <c r="N15" i="42"/>
  <c r="M15" i="42"/>
  <c r="L15" i="42"/>
  <c r="K15" i="42"/>
  <c r="J15" i="42"/>
  <c r="I15" i="42"/>
  <c r="H15" i="42"/>
  <c r="G15" i="42"/>
  <c r="F15" i="42"/>
  <c r="E15" i="42"/>
  <c r="D15" i="42"/>
  <c r="AI22" i="42"/>
  <c r="AH22" i="42"/>
  <c r="AG22" i="42"/>
  <c r="AF22" i="42"/>
  <c r="AE22" i="42"/>
  <c r="AD22" i="42"/>
  <c r="AC22" i="42"/>
  <c r="AB22" i="42"/>
  <c r="AA22" i="42"/>
  <c r="Z22" i="42"/>
  <c r="Y22" i="42"/>
  <c r="X22" i="42"/>
  <c r="W22" i="42"/>
  <c r="V22" i="42"/>
  <c r="U22" i="42"/>
  <c r="T22" i="42"/>
  <c r="S22" i="42"/>
  <c r="R22" i="42"/>
  <c r="Q22" i="42"/>
  <c r="P22" i="42"/>
  <c r="O22" i="42"/>
  <c r="N22" i="42"/>
  <c r="M22" i="42"/>
  <c r="L22" i="42"/>
  <c r="K22" i="42"/>
  <c r="J22" i="42"/>
  <c r="I22" i="42"/>
  <c r="H22" i="42"/>
  <c r="G22" i="42"/>
  <c r="F22" i="42"/>
  <c r="E22" i="42"/>
  <c r="D22" i="42"/>
  <c r="AI6" i="42"/>
  <c r="AH6" i="42"/>
  <c r="AG6" i="42"/>
  <c r="AF6" i="42"/>
  <c r="AE6" i="42"/>
  <c r="AD6" i="42"/>
  <c r="AC6" i="42"/>
  <c r="AB6" i="42"/>
  <c r="AA6" i="42"/>
  <c r="Z6" i="42"/>
  <c r="Y6" i="42"/>
  <c r="X6" i="42"/>
  <c r="W6" i="42"/>
  <c r="V6" i="42"/>
  <c r="U6" i="42"/>
  <c r="T6" i="42"/>
  <c r="S6" i="42"/>
  <c r="R6" i="42"/>
  <c r="Q6" i="42"/>
  <c r="P6" i="42"/>
  <c r="O6" i="42"/>
  <c r="N6" i="42"/>
  <c r="M6" i="42"/>
  <c r="L6" i="42"/>
  <c r="K6" i="42"/>
  <c r="J6" i="42"/>
  <c r="I6" i="42"/>
  <c r="H6" i="42"/>
  <c r="G6" i="42"/>
  <c r="F6" i="42"/>
  <c r="E6" i="42"/>
  <c r="D6" i="42"/>
  <c r="AI20" i="42"/>
  <c r="AH20" i="42"/>
  <c r="AG20" i="42"/>
  <c r="AF20" i="42"/>
  <c r="AE20" i="42"/>
  <c r="AD20" i="42"/>
  <c r="AC20" i="42"/>
  <c r="AB20" i="42"/>
  <c r="AA20" i="42"/>
  <c r="Z20" i="42"/>
  <c r="Y20" i="42"/>
  <c r="X20" i="42"/>
  <c r="W20" i="42"/>
  <c r="V20" i="42"/>
  <c r="U20" i="42"/>
  <c r="T20" i="42"/>
  <c r="S20" i="42"/>
  <c r="R20" i="42"/>
  <c r="Q20" i="42"/>
  <c r="P20" i="42"/>
  <c r="O20" i="42"/>
  <c r="N20" i="42"/>
  <c r="M20" i="42"/>
  <c r="L20" i="42"/>
  <c r="K20" i="42"/>
  <c r="J20" i="42"/>
  <c r="I20" i="42"/>
  <c r="H20" i="42"/>
  <c r="G20" i="42"/>
  <c r="F20" i="42"/>
  <c r="E20" i="42"/>
  <c r="D20" i="42"/>
  <c r="AI21" i="42"/>
  <c r="AH21" i="42"/>
  <c r="AG21" i="42"/>
  <c r="AF21" i="42"/>
  <c r="AE21" i="42"/>
  <c r="AD21" i="42"/>
  <c r="AC21" i="42"/>
  <c r="AB21" i="42"/>
  <c r="AA21" i="42"/>
  <c r="Z21" i="42"/>
  <c r="Y21" i="42"/>
  <c r="X21" i="42"/>
  <c r="W21" i="42"/>
  <c r="V21" i="42"/>
  <c r="U21" i="42"/>
  <c r="T21" i="42"/>
  <c r="S21" i="42"/>
  <c r="R21" i="42"/>
  <c r="Q21" i="42"/>
  <c r="P21" i="42"/>
  <c r="O21" i="42"/>
  <c r="N21" i="42"/>
  <c r="M21" i="42"/>
  <c r="L21" i="42"/>
  <c r="K21" i="42"/>
  <c r="J21" i="42"/>
  <c r="I21" i="42"/>
  <c r="H21" i="42"/>
  <c r="G21" i="42"/>
  <c r="F21" i="42"/>
  <c r="E21" i="42"/>
  <c r="D21" i="42"/>
  <c r="AI13" i="42"/>
  <c r="AH13" i="42"/>
  <c r="AG13" i="42"/>
  <c r="AF13" i="42"/>
  <c r="AE13" i="42"/>
  <c r="AD13" i="42"/>
  <c r="AC13" i="42"/>
  <c r="AB13" i="42"/>
  <c r="AA13" i="42"/>
  <c r="Z13" i="42"/>
  <c r="Y13" i="42"/>
  <c r="X13" i="42"/>
  <c r="W13" i="42"/>
  <c r="V13" i="42"/>
  <c r="U13" i="42"/>
  <c r="T13" i="42"/>
  <c r="S13" i="42"/>
  <c r="R13" i="42"/>
  <c r="Q13" i="42"/>
  <c r="P13" i="42"/>
  <c r="O13" i="42"/>
  <c r="N13" i="42"/>
  <c r="M13" i="42"/>
  <c r="L13" i="42"/>
  <c r="K13" i="42"/>
  <c r="J13" i="42"/>
  <c r="I13" i="42"/>
  <c r="H13" i="42"/>
  <c r="G13" i="42"/>
  <c r="F13" i="42"/>
  <c r="E13" i="42"/>
  <c r="D13" i="42"/>
  <c r="AI19" i="42"/>
  <c r="AH19" i="42"/>
  <c r="AG19" i="42"/>
  <c r="AF19" i="42"/>
  <c r="AE19" i="42"/>
  <c r="AD19" i="42"/>
  <c r="AC19" i="42"/>
  <c r="AB19" i="42"/>
  <c r="AA19" i="42"/>
  <c r="Z19" i="42"/>
  <c r="Y19" i="42"/>
  <c r="X19" i="42"/>
  <c r="W19" i="42"/>
  <c r="V19" i="42"/>
  <c r="U19" i="42"/>
  <c r="T19" i="42"/>
  <c r="S19" i="42"/>
  <c r="R19" i="42"/>
  <c r="Q19" i="42"/>
  <c r="P19" i="42"/>
  <c r="O19" i="42"/>
  <c r="N19" i="42"/>
  <c r="M19" i="42"/>
  <c r="L19" i="42"/>
  <c r="K19" i="42"/>
  <c r="J19" i="42"/>
  <c r="I19" i="42"/>
  <c r="H19" i="42"/>
  <c r="G19" i="42"/>
  <c r="F19" i="42"/>
  <c r="E19" i="42"/>
  <c r="D19" i="42"/>
  <c r="AI14" i="42"/>
  <c r="AH14" i="42"/>
  <c r="AG14" i="42"/>
  <c r="AF14" i="42"/>
  <c r="AE14" i="42"/>
  <c r="AD14" i="42"/>
  <c r="AC14" i="42"/>
  <c r="AB14" i="42"/>
  <c r="AA14" i="42"/>
  <c r="Z14" i="42"/>
  <c r="Y14" i="42"/>
  <c r="X14" i="42"/>
  <c r="W14" i="42"/>
  <c r="V14" i="42"/>
  <c r="U14" i="42"/>
  <c r="T14" i="42"/>
  <c r="S14" i="42"/>
  <c r="R14" i="42"/>
  <c r="Q14" i="42"/>
  <c r="P14" i="42"/>
  <c r="O14" i="42"/>
  <c r="N14" i="42"/>
  <c r="M14" i="42"/>
  <c r="L14" i="42"/>
  <c r="K14" i="42"/>
  <c r="J14" i="42"/>
  <c r="I14" i="42"/>
  <c r="H14" i="42"/>
  <c r="G14" i="42"/>
  <c r="F14" i="42"/>
  <c r="E14" i="42"/>
  <c r="D14" i="42"/>
  <c r="AI8" i="42"/>
  <c r="AH8" i="42"/>
  <c r="AG8" i="42"/>
  <c r="AF8" i="42"/>
  <c r="AE8" i="42"/>
  <c r="AD8" i="42"/>
  <c r="AC8" i="42"/>
  <c r="AB8" i="42"/>
  <c r="AA8" i="42"/>
  <c r="Z8" i="42"/>
  <c r="Y8" i="42"/>
  <c r="X8" i="42"/>
  <c r="W8" i="42"/>
  <c r="V8" i="42"/>
  <c r="U8" i="42"/>
  <c r="T8" i="42"/>
  <c r="S8" i="42"/>
  <c r="R8" i="42"/>
  <c r="Q8" i="42"/>
  <c r="P8" i="42"/>
  <c r="O8" i="42"/>
  <c r="N8" i="42"/>
  <c r="M8" i="42"/>
  <c r="L8" i="42"/>
  <c r="K8" i="42"/>
  <c r="J8" i="42"/>
  <c r="I8" i="42"/>
  <c r="H8" i="42"/>
  <c r="G8" i="42"/>
  <c r="F8" i="42"/>
  <c r="E8" i="42"/>
  <c r="D8" i="42"/>
  <c r="AI7" i="42"/>
  <c r="AH7" i="42"/>
  <c r="AG7" i="42"/>
  <c r="AF7" i="42"/>
  <c r="AE7" i="42"/>
  <c r="AD7" i="42"/>
  <c r="AC7" i="42"/>
  <c r="AB7" i="42"/>
  <c r="AA7" i="42"/>
  <c r="Z7" i="42"/>
  <c r="Y7" i="42"/>
  <c r="X7" i="42"/>
  <c r="W7" i="42"/>
  <c r="V7" i="42"/>
  <c r="U7" i="42"/>
  <c r="T7" i="42"/>
  <c r="S7" i="42"/>
  <c r="R7" i="42"/>
  <c r="Q7" i="42"/>
  <c r="P7" i="42"/>
  <c r="O7" i="42"/>
  <c r="N7" i="42"/>
  <c r="M7" i="42"/>
  <c r="L7" i="42"/>
  <c r="K7" i="42"/>
  <c r="J7" i="42"/>
  <c r="I7" i="42"/>
  <c r="H7" i="42"/>
  <c r="G7" i="42"/>
  <c r="F7" i="42"/>
  <c r="E7" i="42"/>
  <c r="D7" i="42"/>
  <c r="AI10" i="42"/>
  <c r="AH10" i="42"/>
  <c r="AG10" i="42"/>
  <c r="AF10" i="42"/>
  <c r="AE10" i="42"/>
  <c r="AD10" i="42"/>
  <c r="AC10" i="42"/>
  <c r="AB10" i="42"/>
  <c r="AA10" i="42"/>
  <c r="Z10" i="42"/>
  <c r="Y10" i="42"/>
  <c r="X10" i="42"/>
  <c r="W10" i="42"/>
  <c r="V10" i="42"/>
  <c r="U10" i="42"/>
  <c r="T10" i="42"/>
  <c r="S10" i="42"/>
  <c r="R10" i="42"/>
  <c r="Q10" i="42"/>
  <c r="P10" i="42"/>
  <c r="O10" i="42"/>
  <c r="N10" i="42"/>
  <c r="M10" i="42"/>
  <c r="L10" i="42"/>
  <c r="K10" i="42"/>
  <c r="J10" i="42"/>
  <c r="I10" i="42"/>
  <c r="H10" i="42"/>
  <c r="G10" i="42"/>
  <c r="F10" i="42"/>
  <c r="E10" i="42"/>
  <c r="D10" i="42"/>
  <c r="AI16" i="42"/>
  <c r="AH16" i="42"/>
  <c r="AG16" i="42"/>
  <c r="AF16" i="42"/>
  <c r="AE16" i="42"/>
  <c r="AD16" i="42"/>
  <c r="AC16" i="42"/>
  <c r="AB16" i="42"/>
  <c r="AA16" i="42"/>
  <c r="Z16" i="42"/>
  <c r="Y16" i="42"/>
  <c r="X16" i="42"/>
  <c r="W16" i="42"/>
  <c r="V16" i="42"/>
  <c r="U16" i="42"/>
  <c r="T16" i="42"/>
  <c r="S16" i="42"/>
  <c r="R16" i="42"/>
  <c r="Q16" i="42"/>
  <c r="P16" i="42"/>
  <c r="O16" i="42"/>
  <c r="N16" i="42"/>
  <c r="M16" i="42"/>
  <c r="L16" i="42"/>
  <c r="K16" i="42"/>
  <c r="J16" i="42"/>
  <c r="I16" i="42"/>
  <c r="H16" i="42"/>
  <c r="G16" i="42"/>
  <c r="F16" i="42"/>
  <c r="E16" i="42"/>
  <c r="D16" i="42"/>
  <c r="AQ12" i="42"/>
  <c r="AL12" i="42"/>
  <c r="AJ12" i="42"/>
  <c r="AQ18" i="42"/>
  <c r="AL18" i="42"/>
  <c r="AK18" i="42"/>
  <c r="AQ4" i="42"/>
  <c r="AJ4" i="42"/>
  <c r="AQ3" i="42"/>
  <c r="AL3" i="42"/>
  <c r="AQ9" i="42"/>
  <c r="AQ2" i="42"/>
  <c r="AJ2" i="42"/>
  <c r="AK2" i="42"/>
  <c r="AQ11" i="42"/>
  <c r="AJ11" i="42"/>
  <c r="AQ15" i="42"/>
  <c r="AQ22" i="42"/>
  <c r="AJ22" i="42"/>
  <c r="AK22" i="42"/>
  <c r="AQ6" i="42"/>
  <c r="AQ20" i="42"/>
  <c r="AQ21" i="42"/>
  <c r="AJ21" i="42"/>
  <c r="AQ13" i="42"/>
  <c r="AL13" i="42"/>
  <c r="AQ19" i="42"/>
  <c r="AQ14" i="42"/>
  <c r="AQ8" i="42"/>
  <c r="AQ7" i="42"/>
  <c r="AQ10" i="42"/>
  <c r="AQ16" i="42"/>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J20" i="36"/>
  <c r="I20" i="36"/>
  <c r="H20" i="36"/>
  <c r="G20" i="36"/>
  <c r="F20" i="36"/>
  <c r="E20" i="36"/>
  <c r="D20"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J22" i="36"/>
  <c r="I22" i="36"/>
  <c r="H22" i="36"/>
  <c r="G22" i="36"/>
  <c r="F22" i="36"/>
  <c r="E22" i="36"/>
  <c r="D22" i="36"/>
  <c r="AI7" i="36"/>
  <c r="AH7" i="36"/>
  <c r="AG7" i="36"/>
  <c r="AF7" i="36"/>
  <c r="AE7" i="36"/>
  <c r="AD7" i="36"/>
  <c r="AC7" i="36"/>
  <c r="AB7" i="36"/>
  <c r="AA7" i="36"/>
  <c r="Z7" i="36"/>
  <c r="Y7" i="36"/>
  <c r="X7" i="36"/>
  <c r="W7" i="36"/>
  <c r="V7" i="36"/>
  <c r="U7" i="36"/>
  <c r="T7" i="36"/>
  <c r="S7" i="36"/>
  <c r="R7" i="36"/>
  <c r="Q7" i="36"/>
  <c r="P7" i="36"/>
  <c r="O7" i="36"/>
  <c r="N7" i="36"/>
  <c r="M7" i="36"/>
  <c r="L7" i="36"/>
  <c r="K7" i="36"/>
  <c r="J7" i="36"/>
  <c r="I7" i="36"/>
  <c r="H7" i="36"/>
  <c r="G7" i="36"/>
  <c r="F7" i="36"/>
  <c r="E7" i="36"/>
  <c r="D7" i="36"/>
  <c r="AI6" i="36"/>
  <c r="AH6" i="36"/>
  <c r="AG6" i="36"/>
  <c r="AF6" i="36"/>
  <c r="AE6" i="36"/>
  <c r="AD6" i="36"/>
  <c r="AC6" i="36"/>
  <c r="AB6" i="36"/>
  <c r="AA6" i="36"/>
  <c r="Z6" i="36"/>
  <c r="Y6" i="36"/>
  <c r="X6" i="36"/>
  <c r="W6" i="36"/>
  <c r="V6" i="36"/>
  <c r="U6" i="36"/>
  <c r="T6" i="36"/>
  <c r="S6" i="36"/>
  <c r="R6" i="36"/>
  <c r="Q6" i="36"/>
  <c r="P6" i="36"/>
  <c r="O6" i="36"/>
  <c r="N6" i="36"/>
  <c r="M6" i="36"/>
  <c r="L6" i="36"/>
  <c r="K6" i="36"/>
  <c r="J6" i="36"/>
  <c r="I6" i="36"/>
  <c r="H6" i="36"/>
  <c r="G6" i="36"/>
  <c r="F6" i="36"/>
  <c r="E6" i="36"/>
  <c r="D6" i="36"/>
  <c r="AI5" i="36"/>
  <c r="AH5" i="36"/>
  <c r="AG5" i="36"/>
  <c r="AF5" i="36"/>
  <c r="AE5" i="36"/>
  <c r="AD5" i="36"/>
  <c r="AC5" i="36"/>
  <c r="AB5" i="36"/>
  <c r="AA5" i="36"/>
  <c r="Z5" i="36"/>
  <c r="Y5" i="36"/>
  <c r="X5" i="36"/>
  <c r="W5" i="36"/>
  <c r="V5" i="36"/>
  <c r="U5" i="36"/>
  <c r="T5" i="36"/>
  <c r="S5" i="36"/>
  <c r="R5" i="36"/>
  <c r="Q5" i="36"/>
  <c r="P5" i="36"/>
  <c r="O5" i="36"/>
  <c r="N5" i="36"/>
  <c r="M5" i="36"/>
  <c r="L5" i="36"/>
  <c r="K5" i="36"/>
  <c r="J5" i="36"/>
  <c r="I5" i="36"/>
  <c r="H5" i="36"/>
  <c r="G5" i="36"/>
  <c r="F5" i="36"/>
  <c r="E5" i="36"/>
  <c r="D5"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J10" i="36"/>
  <c r="I10" i="36"/>
  <c r="H10" i="36"/>
  <c r="G10" i="36"/>
  <c r="F10" i="36"/>
  <c r="E10" i="36"/>
  <c r="D10" i="36"/>
  <c r="AI4" i="36"/>
  <c r="AH4" i="36"/>
  <c r="AG4" i="36"/>
  <c r="AF4" i="36"/>
  <c r="AE4" i="36"/>
  <c r="AD4" i="36"/>
  <c r="AC4" i="36"/>
  <c r="AB4" i="36"/>
  <c r="AA4" i="36"/>
  <c r="Z4" i="36"/>
  <c r="Y4" i="36"/>
  <c r="X4" i="36"/>
  <c r="W4" i="36"/>
  <c r="V4" i="36"/>
  <c r="U4" i="36"/>
  <c r="T4" i="36"/>
  <c r="S4" i="36"/>
  <c r="R4" i="36"/>
  <c r="Q4" i="36"/>
  <c r="P4" i="36"/>
  <c r="O4" i="36"/>
  <c r="N4" i="36"/>
  <c r="M4" i="36"/>
  <c r="L4" i="36"/>
  <c r="K4" i="36"/>
  <c r="J4" i="36"/>
  <c r="I4" i="36"/>
  <c r="H4" i="36"/>
  <c r="G4" i="36"/>
  <c r="F4" i="36"/>
  <c r="E4" i="36"/>
  <c r="D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J14" i="36"/>
  <c r="I14" i="36"/>
  <c r="H14" i="36"/>
  <c r="G14" i="36"/>
  <c r="F14" i="36"/>
  <c r="E14" i="36"/>
  <c r="D14"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J16" i="36"/>
  <c r="I16" i="36"/>
  <c r="H16" i="36"/>
  <c r="G16" i="36"/>
  <c r="F16" i="36"/>
  <c r="E16" i="36"/>
  <c r="D16" i="36"/>
  <c r="AI3" i="36"/>
  <c r="AH3" i="36"/>
  <c r="AG3" i="36"/>
  <c r="AF3" i="36"/>
  <c r="AE3" i="36"/>
  <c r="AD3" i="36"/>
  <c r="AC3" i="36"/>
  <c r="AB3" i="36"/>
  <c r="AA3" i="36"/>
  <c r="Z3" i="36"/>
  <c r="Y3" i="36"/>
  <c r="X3" i="36"/>
  <c r="W3" i="36"/>
  <c r="V3" i="36"/>
  <c r="U3" i="36"/>
  <c r="T3" i="36"/>
  <c r="S3" i="36"/>
  <c r="R3" i="36"/>
  <c r="Q3" i="36"/>
  <c r="P3" i="36"/>
  <c r="O3" i="36"/>
  <c r="N3" i="36"/>
  <c r="M3" i="36"/>
  <c r="L3" i="36"/>
  <c r="K3" i="36"/>
  <c r="J3" i="36"/>
  <c r="I3" i="36"/>
  <c r="H3" i="36"/>
  <c r="G3" i="36"/>
  <c r="F3" i="36"/>
  <c r="E3" i="36"/>
  <c r="D3" i="36"/>
  <c r="AI13" i="36"/>
  <c r="AH13" i="36"/>
  <c r="AG13" i="36"/>
  <c r="AF13" i="36"/>
  <c r="AE13" i="36"/>
  <c r="AD13" i="36"/>
  <c r="AC13" i="36"/>
  <c r="AB13" i="36"/>
  <c r="AA13" i="36"/>
  <c r="Z13" i="36"/>
  <c r="Y13" i="36"/>
  <c r="X13" i="36"/>
  <c r="W13" i="36"/>
  <c r="V13" i="36"/>
  <c r="U13" i="36"/>
  <c r="T13" i="36"/>
  <c r="S13" i="36"/>
  <c r="R13" i="36"/>
  <c r="Q13" i="36"/>
  <c r="P13" i="36"/>
  <c r="O13" i="36"/>
  <c r="N13" i="36"/>
  <c r="M13" i="36"/>
  <c r="L13" i="36"/>
  <c r="K13" i="36"/>
  <c r="J13" i="36"/>
  <c r="I13" i="36"/>
  <c r="H13" i="36"/>
  <c r="G13" i="36"/>
  <c r="F13" i="36"/>
  <c r="E13" i="36"/>
  <c r="D13"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J12" i="36"/>
  <c r="I12" i="36"/>
  <c r="H12" i="36"/>
  <c r="G12" i="36"/>
  <c r="F12" i="36"/>
  <c r="E12" i="36"/>
  <c r="D12"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J17" i="36"/>
  <c r="I17" i="36"/>
  <c r="H17" i="36"/>
  <c r="G17" i="36"/>
  <c r="F17" i="36"/>
  <c r="E17" i="36"/>
  <c r="D17"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J21" i="36"/>
  <c r="I21" i="36"/>
  <c r="H21" i="36"/>
  <c r="G21" i="36"/>
  <c r="F21" i="36"/>
  <c r="E21" i="36"/>
  <c r="D21" i="36"/>
  <c r="AI9" i="36"/>
  <c r="AH9" i="36"/>
  <c r="AG9" i="36"/>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F2" i="36"/>
  <c r="E2" i="36"/>
  <c r="AL2" i="36" s="1"/>
  <c r="D2"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J19" i="36"/>
  <c r="I19" i="36"/>
  <c r="H19" i="36"/>
  <c r="G19" i="36"/>
  <c r="F19" i="36"/>
  <c r="E19" i="36"/>
  <c r="D19"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J15" i="36"/>
  <c r="I15" i="36"/>
  <c r="H15" i="36"/>
  <c r="G15" i="36"/>
  <c r="F15" i="36"/>
  <c r="E15" i="36"/>
  <c r="D15"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J11" i="36"/>
  <c r="I11" i="36"/>
  <c r="H11" i="36"/>
  <c r="G11" i="36"/>
  <c r="F11" i="36"/>
  <c r="E11" i="36"/>
  <c r="D11" i="36"/>
  <c r="AI8" i="36"/>
  <c r="AH8" i="36"/>
  <c r="AG8" i="36"/>
  <c r="AF8" i="36"/>
  <c r="AE8" i="36"/>
  <c r="AD8" i="36"/>
  <c r="AC8" i="36"/>
  <c r="AB8" i="36"/>
  <c r="AA8" i="36"/>
  <c r="Z8" i="36"/>
  <c r="Y8" i="36"/>
  <c r="X8" i="36"/>
  <c r="W8" i="36"/>
  <c r="V8" i="36"/>
  <c r="U8" i="36"/>
  <c r="T8" i="36"/>
  <c r="S8" i="36"/>
  <c r="R8" i="36"/>
  <c r="Q8" i="36"/>
  <c r="P8" i="36"/>
  <c r="O8" i="36"/>
  <c r="N8" i="36"/>
  <c r="M8" i="36"/>
  <c r="L8" i="36"/>
  <c r="K8" i="36"/>
  <c r="J8" i="36"/>
  <c r="I8" i="36"/>
  <c r="H8" i="36"/>
  <c r="G8" i="36"/>
  <c r="F8" i="36"/>
  <c r="E8" i="36"/>
  <c r="D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J18" i="36"/>
  <c r="I18" i="36"/>
  <c r="H18" i="36"/>
  <c r="G18" i="36"/>
  <c r="F18" i="36"/>
  <c r="E18" i="36"/>
  <c r="D18" i="36"/>
  <c r="AP20" i="36"/>
  <c r="AK20" i="36"/>
  <c r="AJ20" i="36"/>
  <c r="AL20" i="36"/>
  <c r="AP22" i="36"/>
  <c r="AL22" i="36"/>
  <c r="AK22" i="36"/>
  <c r="AP7" i="36"/>
  <c r="AJ7" i="36"/>
  <c r="AL7" i="36"/>
  <c r="AK7" i="36"/>
  <c r="AP6" i="36"/>
  <c r="AK6" i="36"/>
  <c r="AJ6" i="36"/>
  <c r="AL6" i="36"/>
  <c r="AP5" i="36"/>
  <c r="AK5" i="36"/>
  <c r="AL5" i="36"/>
  <c r="AP10" i="36"/>
  <c r="AL10" i="36"/>
  <c r="AJ10" i="36"/>
  <c r="AK10" i="36"/>
  <c r="AP4" i="36"/>
  <c r="AJ4" i="36"/>
  <c r="AL4" i="36"/>
  <c r="AK4" i="36"/>
  <c r="AP14" i="36"/>
  <c r="AK14" i="36"/>
  <c r="AL14" i="36"/>
  <c r="AP16" i="36"/>
  <c r="AK16" i="36"/>
  <c r="AJ16" i="36"/>
  <c r="AL16" i="36"/>
  <c r="AP3" i="36"/>
  <c r="AL3" i="36"/>
  <c r="AJ3" i="36"/>
  <c r="AK3" i="36"/>
  <c r="AP13" i="36"/>
  <c r="AL13" i="36"/>
  <c r="AK13" i="36"/>
  <c r="AP12" i="36"/>
  <c r="AJ12" i="36"/>
  <c r="AL12" i="36"/>
  <c r="AK12" i="36"/>
  <c r="AP17" i="36"/>
  <c r="AK17" i="36"/>
  <c r="AJ17" i="36"/>
  <c r="AL17" i="36"/>
  <c r="AP21" i="36"/>
  <c r="AL21" i="36"/>
  <c r="AK21" i="36"/>
  <c r="AP9" i="36"/>
  <c r="AK9" i="36"/>
  <c r="AJ9" i="36"/>
  <c r="AL9" i="36"/>
  <c r="AP2" i="36"/>
  <c r="AP19" i="36"/>
  <c r="AP15" i="36"/>
  <c r="AP11" i="36"/>
  <c r="AP8" i="36"/>
  <c r="AP18" i="36"/>
  <c r="AI7" i="28"/>
  <c r="AH7" i="28"/>
  <c r="AG7" i="28"/>
  <c r="AF7" i="28"/>
  <c r="AE7" i="28"/>
  <c r="AD7" i="28"/>
  <c r="AC7" i="28"/>
  <c r="AB7" i="28"/>
  <c r="AA7" i="28"/>
  <c r="Z7" i="28"/>
  <c r="Y7" i="28"/>
  <c r="X7" i="28"/>
  <c r="W7" i="28"/>
  <c r="V7" i="28"/>
  <c r="U7" i="28"/>
  <c r="T7" i="28"/>
  <c r="S7" i="28"/>
  <c r="R7" i="28"/>
  <c r="Q7" i="28"/>
  <c r="P7" i="28"/>
  <c r="O7" i="28"/>
  <c r="N7" i="28"/>
  <c r="M7" i="28"/>
  <c r="L7" i="28"/>
  <c r="K7" i="28"/>
  <c r="J7" i="28"/>
  <c r="I7" i="28"/>
  <c r="H7" i="28"/>
  <c r="G7" i="28"/>
  <c r="F7" i="28"/>
  <c r="E7" i="28"/>
  <c r="D7" i="28"/>
  <c r="AI6" i="28"/>
  <c r="AH6" i="28"/>
  <c r="AG6" i="28"/>
  <c r="AF6" i="28"/>
  <c r="AE6" i="28"/>
  <c r="AD6" i="28"/>
  <c r="AC6" i="28"/>
  <c r="AB6" i="28"/>
  <c r="AA6" i="28"/>
  <c r="Z6" i="28"/>
  <c r="Y6" i="28"/>
  <c r="X6" i="28"/>
  <c r="W6" i="28"/>
  <c r="V6" i="28"/>
  <c r="U6" i="28"/>
  <c r="T6" i="28"/>
  <c r="S6" i="28"/>
  <c r="R6" i="28"/>
  <c r="Q6" i="28"/>
  <c r="P6" i="28"/>
  <c r="O6" i="28"/>
  <c r="N6" i="28"/>
  <c r="M6" i="28"/>
  <c r="L6" i="28"/>
  <c r="K6" i="28"/>
  <c r="J6" i="28"/>
  <c r="I6" i="28"/>
  <c r="H6" i="28"/>
  <c r="G6" i="28"/>
  <c r="F6" i="28"/>
  <c r="E6" i="28"/>
  <c r="D6" i="28"/>
  <c r="AI5" i="28"/>
  <c r="AH5" i="28"/>
  <c r="AG5" i="28"/>
  <c r="AF5" i="28"/>
  <c r="AE5" i="28"/>
  <c r="AD5" i="28"/>
  <c r="AC5" i="28"/>
  <c r="AB5" i="28"/>
  <c r="AA5" i="28"/>
  <c r="Z5" i="28"/>
  <c r="Y5" i="28"/>
  <c r="X5" i="28"/>
  <c r="W5" i="28"/>
  <c r="V5" i="28"/>
  <c r="U5" i="28"/>
  <c r="T5" i="28"/>
  <c r="S5" i="28"/>
  <c r="R5" i="28"/>
  <c r="Q5" i="28"/>
  <c r="P5" i="28"/>
  <c r="O5" i="28"/>
  <c r="N5" i="28"/>
  <c r="M5" i="28"/>
  <c r="L5" i="28"/>
  <c r="K5" i="28"/>
  <c r="J5" i="28"/>
  <c r="I5" i="28"/>
  <c r="H5" i="28"/>
  <c r="G5" i="28"/>
  <c r="F5" i="28"/>
  <c r="E5" i="28"/>
  <c r="D5" i="28"/>
  <c r="AI4" i="28"/>
  <c r="AH4" i="28"/>
  <c r="AG4" i="28"/>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AI3" i="28"/>
  <c r="AH3" i="28"/>
  <c r="AG3" i="28"/>
  <c r="AF3" i="28"/>
  <c r="AE3" i="28"/>
  <c r="AD3" i="28"/>
  <c r="AC3" i="28"/>
  <c r="AB3" i="28"/>
  <c r="AA3" i="28"/>
  <c r="Z3" i="28"/>
  <c r="Y3" i="28"/>
  <c r="X3" i="28"/>
  <c r="W3" i="28"/>
  <c r="V3" i="28"/>
  <c r="U3" i="28"/>
  <c r="T3" i="28"/>
  <c r="S3" i="28"/>
  <c r="R3" i="28"/>
  <c r="Q3" i="28"/>
  <c r="P3" i="28"/>
  <c r="O3" i="28"/>
  <c r="N3" i="28"/>
  <c r="M3" i="28"/>
  <c r="L3" i="28"/>
  <c r="K3" i="28"/>
  <c r="J3" i="28"/>
  <c r="I3" i="28"/>
  <c r="H3" i="28"/>
  <c r="G3" i="28"/>
  <c r="F3" i="28"/>
  <c r="E3" i="28"/>
  <c r="D3"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J16" i="28"/>
  <c r="I16" i="28"/>
  <c r="H16" i="28"/>
  <c r="G16" i="28"/>
  <c r="F16" i="28"/>
  <c r="E16" i="28"/>
  <c r="D16"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J14" i="28"/>
  <c r="I14" i="28"/>
  <c r="H14" i="28"/>
  <c r="G14" i="28"/>
  <c r="F14" i="28"/>
  <c r="E14" i="28"/>
  <c r="D14"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J21" i="28"/>
  <c r="I21" i="28"/>
  <c r="H21" i="28"/>
  <c r="G21" i="28"/>
  <c r="F21" i="28"/>
  <c r="E21" i="28"/>
  <c r="D21" i="28"/>
  <c r="AI8" i="28"/>
  <c r="AH8" i="28"/>
  <c r="AG8" i="28"/>
  <c r="AF8" i="28"/>
  <c r="AE8" i="28"/>
  <c r="AD8" i="28"/>
  <c r="AC8" i="28"/>
  <c r="AB8" i="28"/>
  <c r="AA8" i="28"/>
  <c r="Z8" i="28"/>
  <c r="Y8" i="28"/>
  <c r="X8" i="28"/>
  <c r="W8" i="28"/>
  <c r="V8" i="28"/>
  <c r="U8" i="28"/>
  <c r="T8" i="28"/>
  <c r="S8" i="28"/>
  <c r="R8" i="28"/>
  <c r="Q8" i="28"/>
  <c r="P8" i="28"/>
  <c r="O8" i="28"/>
  <c r="N8" i="28"/>
  <c r="M8" i="28"/>
  <c r="L8" i="28"/>
  <c r="K8" i="28"/>
  <c r="J8" i="28"/>
  <c r="I8" i="28"/>
  <c r="H8" i="28"/>
  <c r="G8" i="28"/>
  <c r="F8" i="28"/>
  <c r="E8" i="28"/>
  <c r="D8"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J18" i="28"/>
  <c r="I18" i="28"/>
  <c r="H18" i="28"/>
  <c r="G18" i="28"/>
  <c r="F18" i="28"/>
  <c r="E18" i="28"/>
  <c r="D18"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J15" i="28"/>
  <c r="I15" i="28"/>
  <c r="H15" i="28"/>
  <c r="G15" i="28"/>
  <c r="F15" i="28"/>
  <c r="E15" i="28"/>
  <c r="D15" i="28"/>
  <c r="AI26" i="28"/>
  <c r="AH26" i="28"/>
  <c r="AG26" i="28"/>
  <c r="AF26" i="28"/>
  <c r="AE26" i="28"/>
  <c r="AD26" i="28"/>
  <c r="AC26" i="28"/>
  <c r="AB26" i="28"/>
  <c r="AA26" i="28"/>
  <c r="Z26" i="28"/>
  <c r="Y26" i="28"/>
  <c r="X26" i="28"/>
  <c r="W26" i="28"/>
  <c r="V26" i="28"/>
  <c r="U26" i="28"/>
  <c r="T26" i="28"/>
  <c r="S26" i="28"/>
  <c r="R26" i="28"/>
  <c r="Q26" i="28"/>
  <c r="P26" i="28"/>
  <c r="O26" i="28"/>
  <c r="N26" i="28"/>
  <c r="M26" i="28"/>
  <c r="L26" i="28"/>
  <c r="K26" i="28"/>
  <c r="J26" i="28"/>
  <c r="I26" i="28"/>
  <c r="H26" i="28"/>
  <c r="G26" i="28"/>
  <c r="F26" i="28"/>
  <c r="E26" i="28"/>
  <c r="D26"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J23" i="28"/>
  <c r="I23" i="28"/>
  <c r="H23" i="28"/>
  <c r="G23" i="28"/>
  <c r="F23" i="28"/>
  <c r="E23" i="28"/>
  <c r="D23" i="28"/>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J10" i="28"/>
  <c r="I10" i="28"/>
  <c r="H10" i="28"/>
  <c r="G10" i="28"/>
  <c r="F10" i="28"/>
  <c r="E10" i="28"/>
  <c r="D10"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J12" i="28"/>
  <c r="I12" i="28"/>
  <c r="H12" i="28"/>
  <c r="G12" i="28"/>
  <c r="F12" i="28"/>
  <c r="E12" i="28"/>
  <c r="D12"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J11" i="28"/>
  <c r="I11" i="28"/>
  <c r="H11" i="28"/>
  <c r="G11" i="28"/>
  <c r="F11" i="28"/>
  <c r="E11" i="28"/>
  <c r="D11" i="28"/>
  <c r="AI13" i="28"/>
  <c r="AH13" i="28"/>
  <c r="AG13" i="28"/>
  <c r="AF13" i="28"/>
  <c r="AE13" i="28"/>
  <c r="AD13" i="28"/>
  <c r="AC13" i="28"/>
  <c r="AB13" i="28"/>
  <c r="AA13" i="28"/>
  <c r="Z13" i="28"/>
  <c r="Y13" i="28"/>
  <c r="X13" i="28"/>
  <c r="W13" i="28"/>
  <c r="V13" i="28"/>
  <c r="U13" i="28"/>
  <c r="T13" i="28"/>
  <c r="S13" i="28"/>
  <c r="R13" i="28"/>
  <c r="Q13" i="28"/>
  <c r="P13" i="28"/>
  <c r="O13" i="28"/>
  <c r="N13" i="28"/>
  <c r="M13" i="28"/>
  <c r="L13" i="28"/>
  <c r="K13" i="28"/>
  <c r="J13" i="28"/>
  <c r="I13" i="28"/>
  <c r="H13" i="28"/>
  <c r="G13" i="28"/>
  <c r="F13" i="28"/>
  <c r="E13" i="28"/>
  <c r="D13" i="28"/>
  <c r="AI24" i="28"/>
  <c r="AH24" i="28"/>
  <c r="AG24" i="28"/>
  <c r="AF24" i="28"/>
  <c r="AE24" i="28"/>
  <c r="AD24" i="28"/>
  <c r="AC24" i="28"/>
  <c r="AB24" i="28"/>
  <c r="AA24" i="28"/>
  <c r="Z24" i="28"/>
  <c r="Y24" i="28"/>
  <c r="X24" i="28"/>
  <c r="W24" i="28"/>
  <c r="V24" i="28"/>
  <c r="U24" i="28"/>
  <c r="T24" i="28"/>
  <c r="S24" i="28"/>
  <c r="R24" i="28"/>
  <c r="Q24" i="28"/>
  <c r="P24" i="28"/>
  <c r="O24" i="28"/>
  <c r="N24" i="28"/>
  <c r="M24" i="28"/>
  <c r="AJ24" i="28" s="1"/>
  <c r="L24" i="28"/>
  <c r="K24" i="28"/>
  <c r="J24" i="28"/>
  <c r="I24" i="28"/>
  <c r="H24" i="28"/>
  <c r="G24" i="28"/>
  <c r="F24" i="28"/>
  <c r="E24" i="28"/>
  <c r="D24"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J25" i="28"/>
  <c r="I25" i="28"/>
  <c r="H25" i="28"/>
  <c r="G25" i="28"/>
  <c r="F25" i="28"/>
  <c r="AK25" i="28" s="1"/>
  <c r="E25" i="28"/>
  <c r="AL25" i="28" s="1"/>
  <c r="D25"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J19" i="28"/>
  <c r="I19" i="28"/>
  <c r="H19" i="28"/>
  <c r="G19" i="28"/>
  <c r="F19" i="28"/>
  <c r="E19" i="28"/>
  <c r="AL19" i="28" s="1"/>
  <c r="D19"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J20" i="28"/>
  <c r="I20" i="28"/>
  <c r="H20" i="28"/>
  <c r="G20" i="28"/>
  <c r="F20" i="28"/>
  <c r="E20" i="28"/>
  <c r="D20" i="28"/>
  <c r="AI9" i="28"/>
  <c r="AH9" i="28"/>
  <c r="AG9" i="28"/>
  <c r="AF9" i="28"/>
  <c r="AE9" i="28"/>
  <c r="AD9" i="28"/>
  <c r="AC9" i="28"/>
  <c r="AB9" i="28"/>
  <c r="AA9" i="28"/>
  <c r="Z9" i="28"/>
  <c r="Y9" i="28"/>
  <c r="X9" i="28"/>
  <c r="W9" i="28"/>
  <c r="V9" i="28"/>
  <c r="U9" i="28"/>
  <c r="T9" i="28"/>
  <c r="S9" i="28"/>
  <c r="R9" i="28"/>
  <c r="Q9" i="28"/>
  <c r="P9" i="28"/>
  <c r="O9" i="28"/>
  <c r="N9" i="28"/>
  <c r="M9" i="28"/>
  <c r="L9" i="28"/>
  <c r="K9" i="28"/>
  <c r="J9" i="28"/>
  <c r="I9" i="28"/>
  <c r="H9" i="28"/>
  <c r="G9" i="28"/>
  <c r="F9" i="28"/>
  <c r="E9" i="28"/>
  <c r="D9"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J17" i="28"/>
  <c r="I17" i="28"/>
  <c r="H17" i="28"/>
  <c r="G17" i="28"/>
  <c r="F17" i="28"/>
  <c r="E17" i="28"/>
  <c r="D17" i="28"/>
  <c r="AQ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AQ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AP7" i="28"/>
  <c r="AL7" i="28"/>
  <c r="AP6" i="28"/>
  <c r="AK6" i="28"/>
  <c r="AP5" i="28"/>
  <c r="AK5" i="28"/>
  <c r="AP4" i="28"/>
  <c r="AJ4" i="28"/>
  <c r="AL4" i="28"/>
  <c r="AP3" i="28"/>
  <c r="AK3" i="28"/>
  <c r="AP16" i="28"/>
  <c r="AL16" i="28"/>
  <c r="AK16" i="28"/>
  <c r="AP14" i="28"/>
  <c r="AJ14" i="28"/>
  <c r="AL14" i="28"/>
  <c r="AP21" i="28"/>
  <c r="AJ21" i="28"/>
  <c r="AL21" i="28"/>
  <c r="AP8" i="28"/>
  <c r="AK8" i="28"/>
  <c r="AP18" i="28"/>
  <c r="AJ18" i="28"/>
  <c r="AL18" i="28"/>
  <c r="AK18" i="28"/>
  <c r="AP15" i="28"/>
  <c r="AJ15" i="28"/>
  <c r="AL15" i="28"/>
  <c r="AP26" i="28"/>
  <c r="AK26" i="28"/>
  <c r="AP23" i="28"/>
  <c r="AK23" i="28"/>
  <c r="AP2" i="28"/>
  <c r="AL2" i="28"/>
  <c r="AJ2" i="28"/>
  <c r="AK2" i="28"/>
  <c r="AP10" i="28"/>
  <c r="AL10" i="28"/>
  <c r="AK10" i="28"/>
  <c r="AP12" i="28"/>
  <c r="AL12" i="28"/>
  <c r="AK12" i="28"/>
  <c r="AP11" i="28"/>
  <c r="AL11" i="28"/>
  <c r="AP13" i="28"/>
  <c r="AK13" i="28"/>
  <c r="AP24" i="28"/>
  <c r="AL24" i="28"/>
  <c r="AK24" i="28"/>
  <c r="AP25" i="28"/>
  <c r="AP19" i="28"/>
  <c r="AP20" i="28"/>
  <c r="AP9" i="28"/>
  <c r="AP17" i="28"/>
  <c r="AQ8" i="27"/>
  <c r="AQ23" i="27"/>
  <c r="AQ18" i="27"/>
  <c r="AL18" i="27"/>
  <c r="AQ7" i="27"/>
  <c r="AJ7" i="27"/>
  <c r="AL7" i="27"/>
  <c r="AK7" i="27"/>
  <c r="AQ6" i="27"/>
  <c r="AL6" i="27"/>
  <c r="AQ5" i="27"/>
  <c r="AQ20" i="27"/>
  <c r="AQ10" i="27"/>
  <c r="AQ4" i="27"/>
  <c r="AL4" i="27"/>
  <c r="AK4" i="27"/>
  <c r="AQ3" i="27"/>
  <c r="AJ3" i="27"/>
  <c r="AQ16" i="27"/>
  <c r="AQ2" i="27"/>
  <c r="AQ15" i="27"/>
  <c r="AK15" i="27"/>
  <c r="AQ12" i="27"/>
  <c r="AQ17" i="27"/>
  <c r="AQ11" i="27"/>
  <c r="AQ22" i="27"/>
  <c r="AQ9" i="27"/>
  <c r="AQ25" i="27"/>
  <c r="AQ19" i="27"/>
  <c r="AQ14" i="27"/>
  <c r="AQ24" i="27"/>
  <c r="AP11" i="26"/>
  <c r="AI11" i="26"/>
  <c r="AH11" i="26"/>
  <c r="AG11" i="26"/>
  <c r="AF11" i="26"/>
  <c r="AE11" i="26"/>
  <c r="AD11" i="26"/>
  <c r="AC11" i="26"/>
  <c r="AB11" i="26"/>
  <c r="AA11" i="26"/>
  <c r="Z11" i="26"/>
  <c r="Y11" i="26"/>
  <c r="X11" i="26"/>
  <c r="W11" i="26"/>
  <c r="V11" i="26"/>
  <c r="U11" i="26"/>
  <c r="T11" i="26"/>
  <c r="S11" i="26"/>
  <c r="R11" i="26"/>
  <c r="Q11" i="26"/>
  <c r="P11" i="26"/>
  <c r="O11" i="26"/>
  <c r="N11" i="26"/>
  <c r="M11" i="26"/>
  <c r="L11" i="26"/>
  <c r="K11" i="26"/>
  <c r="J11" i="26"/>
  <c r="I11" i="26"/>
  <c r="H11" i="26"/>
  <c r="G11" i="26"/>
  <c r="F11" i="26"/>
  <c r="E11" i="26"/>
  <c r="D11" i="26"/>
  <c r="AP14" i="26"/>
  <c r="AI14" i="26"/>
  <c r="AH14" i="26"/>
  <c r="AG14" i="26"/>
  <c r="AF14" i="26"/>
  <c r="AE14" i="26"/>
  <c r="AD14" i="26"/>
  <c r="AC14" i="26"/>
  <c r="AB14" i="26"/>
  <c r="AA14" i="26"/>
  <c r="Z14" i="26"/>
  <c r="Y14" i="26"/>
  <c r="X14" i="26"/>
  <c r="W14" i="26"/>
  <c r="V14" i="26"/>
  <c r="U14" i="26"/>
  <c r="T14" i="26"/>
  <c r="S14" i="26"/>
  <c r="R14" i="26"/>
  <c r="Q14" i="26"/>
  <c r="P14" i="26"/>
  <c r="O14" i="26"/>
  <c r="N14" i="26"/>
  <c r="M14" i="26"/>
  <c r="L14" i="26"/>
  <c r="K14" i="26"/>
  <c r="J14" i="26"/>
  <c r="I14" i="26"/>
  <c r="H14" i="26"/>
  <c r="G14" i="26"/>
  <c r="F14" i="26"/>
  <c r="E14" i="26"/>
  <c r="D14" i="26"/>
  <c r="L25" i="26"/>
  <c r="K25" i="26"/>
  <c r="J25" i="26"/>
  <c r="I25" i="26"/>
  <c r="H25" i="26"/>
  <c r="G25" i="26"/>
  <c r="F25" i="26"/>
  <c r="E25" i="26"/>
  <c r="D25" i="26"/>
  <c r="L10" i="26"/>
  <c r="K10" i="26"/>
  <c r="J10" i="26"/>
  <c r="I10" i="26"/>
  <c r="H10" i="26"/>
  <c r="G10" i="26"/>
  <c r="F10" i="26"/>
  <c r="E10" i="26"/>
  <c r="D10" i="26"/>
  <c r="L9" i="26"/>
  <c r="K9" i="26"/>
  <c r="J9" i="26"/>
  <c r="I9" i="26"/>
  <c r="H9" i="26"/>
  <c r="G9" i="26"/>
  <c r="F9" i="26"/>
  <c r="E9" i="26"/>
  <c r="D9" i="26"/>
  <c r="L8" i="26"/>
  <c r="K8" i="26"/>
  <c r="J8" i="26"/>
  <c r="I8" i="26"/>
  <c r="H8" i="26"/>
  <c r="G8" i="26"/>
  <c r="F8" i="26"/>
  <c r="E8" i="26"/>
  <c r="D8" i="26"/>
  <c r="L7" i="26"/>
  <c r="K7" i="26"/>
  <c r="J7" i="26"/>
  <c r="I7" i="26"/>
  <c r="H7" i="26"/>
  <c r="G7" i="26"/>
  <c r="F7" i="26"/>
  <c r="E7" i="26"/>
  <c r="D7" i="26"/>
  <c r="L6" i="26"/>
  <c r="K6" i="26"/>
  <c r="J6" i="26"/>
  <c r="I6" i="26"/>
  <c r="H6" i="26"/>
  <c r="G6" i="26"/>
  <c r="F6" i="26"/>
  <c r="E6" i="26"/>
  <c r="D6" i="26"/>
  <c r="L26" i="26"/>
  <c r="K26" i="26"/>
  <c r="J26" i="26"/>
  <c r="I26" i="26"/>
  <c r="H26" i="26"/>
  <c r="G26" i="26"/>
  <c r="F26" i="26"/>
  <c r="E26" i="26"/>
  <c r="D26" i="26"/>
  <c r="L19" i="26"/>
  <c r="K19" i="26"/>
  <c r="J19" i="26"/>
  <c r="I19" i="26"/>
  <c r="H19" i="26"/>
  <c r="G19" i="26"/>
  <c r="F19" i="26"/>
  <c r="E19" i="26"/>
  <c r="D19" i="26"/>
  <c r="L18" i="26"/>
  <c r="K18" i="26"/>
  <c r="J18" i="26"/>
  <c r="I18" i="26"/>
  <c r="H18" i="26"/>
  <c r="G18" i="26"/>
  <c r="F18" i="26"/>
  <c r="E18" i="26"/>
  <c r="D18" i="26"/>
  <c r="L5" i="26"/>
  <c r="K5" i="26"/>
  <c r="J5" i="26"/>
  <c r="I5" i="26"/>
  <c r="H5" i="26"/>
  <c r="G5" i="26"/>
  <c r="F5" i="26"/>
  <c r="E5" i="26"/>
  <c r="D5" i="26"/>
  <c r="L21" i="26"/>
  <c r="K21" i="26"/>
  <c r="J21" i="26"/>
  <c r="I21" i="26"/>
  <c r="H21" i="26"/>
  <c r="G21" i="26"/>
  <c r="F21" i="26"/>
  <c r="E21" i="26"/>
  <c r="D21" i="26"/>
  <c r="L4" i="26"/>
  <c r="K4" i="26"/>
  <c r="J4" i="26"/>
  <c r="I4" i="26"/>
  <c r="H4" i="26"/>
  <c r="G4" i="26"/>
  <c r="F4" i="26"/>
  <c r="E4" i="26"/>
  <c r="D4" i="26"/>
  <c r="L22" i="26"/>
  <c r="K22" i="26"/>
  <c r="J22" i="26"/>
  <c r="I22" i="26"/>
  <c r="H22" i="26"/>
  <c r="G22" i="26"/>
  <c r="F22" i="26"/>
  <c r="E22" i="26"/>
  <c r="D22" i="26"/>
  <c r="L13" i="26"/>
  <c r="K13" i="26"/>
  <c r="J13" i="26"/>
  <c r="I13" i="26"/>
  <c r="H13" i="26"/>
  <c r="G13" i="26"/>
  <c r="F13" i="26"/>
  <c r="E13" i="26"/>
  <c r="D13" i="26"/>
  <c r="L20" i="26"/>
  <c r="K20" i="26"/>
  <c r="J20" i="26"/>
  <c r="I20" i="26"/>
  <c r="H20" i="26"/>
  <c r="G20" i="26"/>
  <c r="F20" i="26"/>
  <c r="E20" i="26"/>
  <c r="D20" i="26"/>
  <c r="L17" i="26"/>
  <c r="K17" i="26"/>
  <c r="J17" i="26"/>
  <c r="I17" i="26"/>
  <c r="H17" i="26"/>
  <c r="G17" i="26"/>
  <c r="F17" i="26"/>
  <c r="E17" i="26"/>
  <c r="D17" i="26"/>
  <c r="L15" i="26"/>
  <c r="K15" i="26"/>
  <c r="J15" i="26"/>
  <c r="I15" i="26"/>
  <c r="H15" i="26"/>
  <c r="G15" i="26"/>
  <c r="F15" i="26"/>
  <c r="E15" i="26"/>
  <c r="D15" i="26"/>
  <c r="L3" i="26"/>
  <c r="K3" i="26"/>
  <c r="J3" i="26"/>
  <c r="I3" i="26"/>
  <c r="H3" i="26"/>
  <c r="G3" i="26"/>
  <c r="F3" i="26"/>
  <c r="E3" i="26"/>
  <c r="D3" i="26"/>
  <c r="L16" i="26"/>
  <c r="K16" i="26"/>
  <c r="J16" i="26"/>
  <c r="I16" i="26"/>
  <c r="H16" i="26"/>
  <c r="G16" i="26"/>
  <c r="F16" i="26"/>
  <c r="E16" i="26"/>
  <c r="D16" i="26"/>
  <c r="L23" i="26"/>
  <c r="K23" i="26"/>
  <c r="J23" i="26"/>
  <c r="I23" i="26"/>
  <c r="H23" i="26"/>
  <c r="G23" i="26"/>
  <c r="F23" i="26"/>
  <c r="E23" i="26"/>
  <c r="D23" i="26"/>
  <c r="L24" i="26"/>
  <c r="K24" i="26"/>
  <c r="J24" i="26"/>
  <c r="I24" i="26"/>
  <c r="H24" i="26"/>
  <c r="G24" i="26"/>
  <c r="F24" i="26"/>
  <c r="E24" i="26"/>
  <c r="D24" i="26"/>
  <c r="L2" i="26"/>
  <c r="K2" i="26"/>
  <c r="J2" i="26"/>
  <c r="I2" i="26"/>
  <c r="H2" i="26"/>
  <c r="G2" i="26"/>
  <c r="F2" i="26"/>
  <c r="E2" i="26"/>
  <c r="D2" i="26"/>
  <c r="L12" i="26"/>
  <c r="K12" i="26"/>
  <c r="J12" i="26"/>
  <c r="I12" i="26"/>
  <c r="H12" i="26"/>
  <c r="G12" i="26"/>
  <c r="F12" i="26"/>
  <c r="E12" i="26"/>
  <c r="D12" i="26"/>
  <c r="X25" i="26"/>
  <c r="W25" i="26"/>
  <c r="V25" i="26"/>
  <c r="U25" i="26"/>
  <c r="T25" i="26"/>
  <c r="S25" i="26"/>
  <c r="R25" i="26"/>
  <c r="Q25" i="26"/>
  <c r="P25" i="26"/>
  <c r="O25" i="26"/>
  <c r="N25" i="26"/>
  <c r="M25" i="26"/>
  <c r="X10" i="26"/>
  <c r="W10" i="26"/>
  <c r="V10" i="26"/>
  <c r="U10" i="26"/>
  <c r="T10" i="26"/>
  <c r="S10" i="26"/>
  <c r="R10" i="26"/>
  <c r="Q10" i="26"/>
  <c r="P10" i="26"/>
  <c r="O10" i="26"/>
  <c r="N10" i="26"/>
  <c r="M10" i="26"/>
  <c r="X9" i="26"/>
  <c r="W9" i="26"/>
  <c r="V9" i="26"/>
  <c r="U9" i="26"/>
  <c r="T9" i="26"/>
  <c r="S9" i="26"/>
  <c r="R9" i="26"/>
  <c r="Q9" i="26"/>
  <c r="P9" i="26"/>
  <c r="O9" i="26"/>
  <c r="N9" i="26"/>
  <c r="M9" i="26"/>
  <c r="X8" i="26"/>
  <c r="W8" i="26"/>
  <c r="V8" i="26"/>
  <c r="U8" i="26"/>
  <c r="T8" i="26"/>
  <c r="S8" i="26"/>
  <c r="R8" i="26"/>
  <c r="Q8" i="26"/>
  <c r="P8" i="26"/>
  <c r="O8" i="26"/>
  <c r="N8" i="26"/>
  <c r="M8" i="26"/>
  <c r="X7" i="26"/>
  <c r="W7" i="26"/>
  <c r="V7" i="26"/>
  <c r="U7" i="26"/>
  <c r="T7" i="26"/>
  <c r="S7" i="26"/>
  <c r="R7" i="26"/>
  <c r="Q7" i="26"/>
  <c r="P7" i="26"/>
  <c r="O7" i="26"/>
  <c r="N7" i="26"/>
  <c r="M7" i="26"/>
  <c r="X6" i="26"/>
  <c r="W6" i="26"/>
  <c r="V6" i="26"/>
  <c r="U6" i="26"/>
  <c r="T6" i="26"/>
  <c r="S6" i="26"/>
  <c r="R6" i="26"/>
  <c r="Q6" i="26"/>
  <c r="P6" i="26"/>
  <c r="O6" i="26"/>
  <c r="N6" i="26"/>
  <c r="M6" i="26"/>
  <c r="X26" i="26"/>
  <c r="W26" i="26"/>
  <c r="V26" i="26"/>
  <c r="U26" i="26"/>
  <c r="T26" i="26"/>
  <c r="S26" i="26"/>
  <c r="R26" i="26"/>
  <c r="Q26" i="26"/>
  <c r="P26" i="26"/>
  <c r="O26" i="26"/>
  <c r="N26" i="26"/>
  <c r="M26" i="26"/>
  <c r="X19" i="26"/>
  <c r="W19" i="26"/>
  <c r="V19" i="26"/>
  <c r="U19" i="26"/>
  <c r="T19" i="26"/>
  <c r="S19" i="26"/>
  <c r="R19" i="26"/>
  <c r="Q19" i="26"/>
  <c r="P19" i="26"/>
  <c r="O19" i="26"/>
  <c r="N19" i="26"/>
  <c r="M19" i="26"/>
  <c r="X18" i="26"/>
  <c r="W18" i="26"/>
  <c r="V18" i="26"/>
  <c r="U18" i="26"/>
  <c r="T18" i="26"/>
  <c r="S18" i="26"/>
  <c r="R18" i="26"/>
  <c r="Q18" i="26"/>
  <c r="P18" i="26"/>
  <c r="O18" i="26"/>
  <c r="N18" i="26"/>
  <c r="M18" i="26"/>
  <c r="X5" i="26"/>
  <c r="W5" i="26"/>
  <c r="V5" i="26"/>
  <c r="U5" i="26"/>
  <c r="T5" i="26"/>
  <c r="S5" i="26"/>
  <c r="R5" i="26"/>
  <c r="Q5" i="26"/>
  <c r="P5" i="26"/>
  <c r="O5" i="26"/>
  <c r="N5" i="26"/>
  <c r="M5" i="26"/>
  <c r="X21" i="26"/>
  <c r="W21" i="26"/>
  <c r="V21" i="26"/>
  <c r="U21" i="26"/>
  <c r="T21" i="26"/>
  <c r="S21" i="26"/>
  <c r="R21" i="26"/>
  <c r="Q21" i="26"/>
  <c r="P21" i="26"/>
  <c r="O21" i="26"/>
  <c r="N21" i="26"/>
  <c r="M21" i="26"/>
  <c r="X4" i="26"/>
  <c r="W4" i="26"/>
  <c r="V4" i="26"/>
  <c r="U4" i="26"/>
  <c r="T4" i="26"/>
  <c r="S4" i="26"/>
  <c r="R4" i="26"/>
  <c r="Q4" i="26"/>
  <c r="P4" i="26"/>
  <c r="O4" i="26"/>
  <c r="N4" i="26"/>
  <c r="M4" i="26"/>
  <c r="X22" i="26"/>
  <c r="W22" i="26"/>
  <c r="V22" i="26"/>
  <c r="U22" i="26"/>
  <c r="T22" i="26"/>
  <c r="S22" i="26"/>
  <c r="R22" i="26"/>
  <c r="Q22" i="26"/>
  <c r="P22" i="26"/>
  <c r="O22" i="26"/>
  <c r="N22" i="26"/>
  <c r="M22" i="26"/>
  <c r="X13" i="26"/>
  <c r="W13" i="26"/>
  <c r="V13" i="26"/>
  <c r="U13" i="26"/>
  <c r="T13" i="26"/>
  <c r="S13" i="26"/>
  <c r="R13" i="26"/>
  <c r="Q13" i="26"/>
  <c r="P13" i="26"/>
  <c r="O13" i="26"/>
  <c r="N13" i="26"/>
  <c r="M13" i="26"/>
  <c r="X20" i="26"/>
  <c r="W20" i="26"/>
  <c r="V20" i="26"/>
  <c r="U20" i="26"/>
  <c r="T20" i="26"/>
  <c r="S20" i="26"/>
  <c r="R20" i="26"/>
  <c r="Q20" i="26"/>
  <c r="P20" i="26"/>
  <c r="O20" i="26"/>
  <c r="N20" i="26"/>
  <c r="M20" i="26"/>
  <c r="X17" i="26"/>
  <c r="W17" i="26"/>
  <c r="V17" i="26"/>
  <c r="U17" i="26"/>
  <c r="T17" i="26"/>
  <c r="S17" i="26"/>
  <c r="R17" i="26"/>
  <c r="Q17" i="26"/>
  <c r="P17" i="26"/>
  <c r="O17" i="26"/>
  <c r="N17" i="26"/>
  <c r="M17" i="26"/>
  <c r="X15" i="26"/>
  <c r="W15" i="26"/>
  <c r="V15" i="26"/>
  <c r="U15" i="26"/>
  <c r="T15" i="26"/>
  <c r="S15" i="26"/>
  <c r="R15" i="26"/>
  <c r="Q15" i="26"/>
  <c r="P15" i="26"/>
  <c r="O15" i="26"/>
  <c r="N15" i="26"/>
  <c r="M15" i="26"/>
  <c r="X3" i="26"/>
  <c r="W3" i="26"/>
  <c r="V3" i="26"/>
  <c r="U3" i="26"/>
  <c r="T3" i="26"/>
  <c r="S3" i="26"/>
  <c r="R3" i="26"/>
  <c r="Q3" i="26"/>
  <c r="P3" i="26"/>
  <c r="O3" i="26"/>
  <c r="N3" i="26"/>
  <c r="M3" i="26"/>
  <c r="X16" i="26"/>
  <c r="W16" i="26"/>
  <c r="V16" i="26"/>
  <c r="U16" i="26"/>
  <c r="T16" i="26"/>
  <c r="S16" i="26"/>
  <c r="R16" i="26"/>
  <c r="Q16" i="26"/>
  <c r="P16" i="26"/>
  <c r="O16" i="26"/>
  <c r="N16" i="26"/>
  <c r="M16" i="26"/>
  <c r="X23" i="26"/>
  <c r="W23" i="26"/>
  <c r="V23" i="26"/>
  <c r="U23" i="26"/>
  <c r="T23" i="26"/>
  <c r="S23" i="26"/>
  <c r="R23" i="26"/>
  <c r="Q23" i="26"/>
  <c r="P23" i="26"/>
  <c r="O23" i="26"/>
  <c r="N23" i="26"/>
  <c r="M23" i="26"/>
  <c r="X24" i="26"/>
  <c r="W24" i="26"/>
  <c r="V24" i="26"/>
  <c r="U24" i="26"/>
  <c r="T24" i="26"/>
  <c r="S24" i="26"/>
  <c r="R24" i="26"/>
  <c r="Q24" i="26"/>
  <c r="P24" i="26"/>
  <c r="O24" i="26"/>
  <c r="N24" i="26"/>
  <c r="M24" i="26"/>
  <c r="X2" i="26"/>
  <c r="W2" i="26"/>
  <c r="V2" i="26"/>
  <c r="U2" i="26"/>
  <c r="T2" i="26"/>
  <c r="S2" i="26"/>
  <c r="R2" i="26"/>
  <c r="Q2" i="26"/>
  <c r="P2" i="26"/>
  <c r="O2" i="26"/>
  <c r="N2" i="26"/>
  <c r="M2" i="26"/>
  <c r="X12" i="26"/>
  <c r="W12" i="26"/>
  <c r="V12" i="26"/>
  <c r="U12" i="26"/>
  <c r="T12" i="26"/>
  <c r="S12" i="26"/>
  <c r="R12" i="26"/>
  <c r="Q12" i="26"/>
  <c r="P12" i="26"/>
  <c r="O12" i="26"/>
  <c r="N12" i="26"/>
  <c r="M12" i="26"/>
  <c r="AI25" i="26"/>
  <c r="AH25" i="26"/>
  <c r="AG25" i="26"/>
  <c r="AF25" i="26"/>
  <c r="AE25" i="26"/>
  <c r="AD25" i="26"/>
  <c r="AC25" i="26"/>
  <c r="AB25" i="26"/>
  <c r="AA25" i="26"/>
  <c r="Z25" i="26"/>
  <c r="Y25" i="26"/>
  <c r="AI10" i="26"/>
  <c r="AH10" i="26"/>
  <c r="AG10" i="26"/>
  <c r="AF10" i="26"/>
  <c r="AE10" i="26"/>
  <c r="AD10" i="26"/>
  <c r="AC10" i="26"/>
  <c r="AB10" i="26"/>
  <c r="AA10" i="26"/>
  <c r="Z10" i="26"/>
  <c r="Y10" i="26"/>
  <c r="AI9" i="26"/>
  <c r="AH9" i="26"/>
  <c r="AG9" i="26"/>
  <c r="AF9" i="26"/>
  <c r="AE9" i="26"/>
  <c r="AD9" i="26"/>
  <c r="AC9" i="26"/>
  <c r="AB9" i="26"/>
  <c r="AA9" i="26"/>
  <c r="Z9" i="26"/>
  <c r="Y9" i="26"/>
  <c r="AI8" i="26"/>
  <c r="AH8" i="26"/>
  <c r="AG8" i="26"/>
  <c r="AF8" i="26"/>
  <c r="AE8" i="26"/>
  <c r="AD8" i="26"/>
  <c r="AC8" i="26"/>
  <c r="AB8" i="26"/>
  <c r="AA8" i="26"/>
  <c r="Z8" i="26"/>
  <c r="Y8" i="26"/>
  <c r="AI7" i="26"/>
  <c r="AH7" i="26"/>
  <c r="AG7" i="26"/>
  <c r="AF7" i="26"/>
  <c r="AE7" i="26"/>
  <c r="AD7" i="26"/>
  <c r="AC7" i="26"/>
  <c r="AB7" i="26"/>
  <c r="AA7" i="26"/>
  <c r="Z7" i="26"/>
  <c r="Y7" i="26"/>
  <c r="AI6" i="26"/>
  <c r="AH6" i="26"/>
  <c r="AG6" i="26"/>
  <c r="AF6" i="26"/>
  <c r="AE6" i="26"/>
  <c r="AD6" i="26"/>
  <c r="AC6" i="26"/>
  <c r="AB6" i="26"/>
  <c r="AA6" i="26"/>
  <c r="Z6" i="26"/>
  <c r="Y6" i="26"/>
  <c r="AI26" i="26"/>
  <c r="AH26" i="26"/>
  <c r="AG26" i="26"/>
  <c r="AF26" i="26"/>
  <c r="AE26" i="26"/>
  <c r="AD26" i="26"/>
  <c r="AC26" i="26"/>
  <c r="AB26" i="26"/>
  <c r="AA26" i="26"/>
  <c r="Z26" i="26"/>
  <c r="Y26" i="26"/>
  <c r="AI19" i="26"/>
  <c r="AH19" i="26"/>
  <c r="AG19" i="26"/>
  <c r="AF19" i="26"/>
  <c r="AE19" i="26"/>
  <c r="AD19" i="26"/>
  <c r="AC19" i="26"/>
  <c r="AB19" i="26"/>
  <c r="AA19" i="26"/>
  <c r="Z19" i="26"/>
  <c r="Y19" i="26"/>
  <c r="AI18" i="26"/>
  <c r="AH18" i="26"/>
  <c r="AG18" i="26"/>
  <c r="AF18" i="26"/>
  <c r="AE18" i="26"/>
  <c r="AD18" i="26"/>
  <c r="AC18" i="26"/>
  <c r="AB18" i="26"/>
  <c r="AA18" i="26"/>
  <c r="Z18" i="26"/>
  <c r="Y18" i="26"/>
  <c r="AI5" i="26"/>
  <c r="AH5" i="26"/>
  <c r="AG5" i="26"/>
  <c r="AF5" i="26"/>
  <c r="AE5" i="26"/>
  <c r="AD5" i="26"/>
  <c r="AC5" i="26"/>
  <c r="AB5" i="26"/>
  <c r="AA5" i="26"/>
  <c r="Z5" i="26"/>
  <c r="Y5" i="26"/>
  <c r="AI21" i="26"/>
  <c r="AH21" i="26"/>
  <c r="AG21" i="26"/>
  <c r="AF21" i="26"/>
  <c r="AE21" i="26"/>
  <c r="AD21" i="26"/>
  <c r="AC21" i="26"/>
  <c r="AB21" i="26"/>
  <c r="AA21" i="26"/>
  <c r="Z21" i="26"/>
  <c r="Y21" i="26"/>
  <c r="AI4" i="26"/>
  <c r="AH4" i="26"/>
  <c r="AG4" i="26"/>
  <c r="AF4" i="26"/>
  <c r="AE4" i="26"/>
  <c r="AD4" i="26"/>
  <c r="AC4" i="26"/>
  <c r="AB4" i="26"/>
  <c r="AA4" i="26"/>
  <c r="Z4" i="26"/>
  <c r="Y4" i="26"/>
  <c r="AI22" i="26"/>
  <c r="AH22" i="26"/>
  <c r="AG22" i="26"/>
  <c r="AF22" i="26"/>
  <c r="AE22" i="26"/>
  <c r="AD22" i="26"/>
  <c r="AC22" i="26"/>
  <c r="AB22" i="26"/>
  <c r="AA22" i="26"/>
  <c r="Z22" i="26"/>
  <c r="Y22" i="26"/>
  <c r="AI13" i="26"/>
  <c r="AH13" i="26"/>
  <c r="AG13" i="26"/>
  <c r="AF13" i="26"/>
  <c r="AE13" i="26"/>
  <c r="AD13" i="26"/>
  <c r="AC13" i="26"/>
  <c r="AB13" i="26"/>
  <c r="AA13" i="26"/>
  <c r="Z13" i="26"/>
  <c r="Y13" i="26"/>
  <c r="AI20" i="26"/>
  <c r="AH20" i="26"/>
  <c r="AG20" i="26"/>
  <c r="AF20" i="26"/>
  <c r="AE20" i="26"/>
  <c r="AD20" i="26"/>
  <c r="AC20" i="26"/>
  <c r="AB20" i="26"/>
  <c r="AA20" i="26"/>
  <c r="Z20" i="26"/>
  <c r="Y20" i="26"/>
  <c r="AI17" i="26"/>
  <c r="AH17" i="26"/>
  <c r="AG17" i="26"/>
  <c r="AF17" i="26"/>
  <c r="AE17" i="26"/>
  <c r="AD17" i="26"/>
  <c r="AC17" i="26"/>
  <c r="AB17" i="26"/>
  <c r="AA17" i="26"/>
  <c r="Z17" i="26"/>
  <c r="Y17" i="26"/>
  <c r="AI15" i="26"/>
  <c r="AH15" i="26"/>
  <c r="AG15" i="26"/>
  <c r="AF15" i="26"/>
  <c r="AE15" i="26"/>
  <c r="AD15" i="26"/>
  <c r="AC15" i="26"/>
  <c r="AB15" i="26"/>
  <c r="AA15" i="26"/>
  <c r="Z15" i="26"/>
  <c r="Y15" i="26"/>
  <c r="AI3" i="26"/>
  <c r="AH3" i="26"/>
  <c r="AG3" i="26"/>
  <c r="AF3" i="26"/>
  <c r="AE3" i="26"/>
  <c r="AD3" i="26"/>
  <c r="AC3" i="26"/>
  <c r="AB3" i="26"/>
  <c r="AA3" i="26"/>
  <c r="Z3" i="26"/>
  <c r="Y3" i="26"/>
  <c r="AI16" i="26"/>
  <c r="AH16" i="26"/>
  <c r="AG16" i="26"/>
  <c r="AF16" i="26"/>
  <c r="AE16" i="26"/>
  <c r="AD16" i="26"/>
  <c r="AC16" i="26"/>
  <c r="AB16" i="26"/>
  <c r="AA16" i="26"/>
  <c r="Z16" i="26"/>
  <c r="Y16" i="26"/>
  <c r="AI23" i="26"/>
  <c r="AH23" i="26"/>
  <c r="AG23" i="26"/>
  <c r="AF23" i="26"/>
  <c r="AE23" i="26"/>
  <c r="AD23" i="26"/>
  <c r="AC23" i="26"/>
  <c r="AB23" i="26"/>
  <c r="AA23" i="26"/>
  <c r="Z23" i="26"/>
  <c r="Y23" i="26"/>
  <c r="AI24" i="26"/>
  <c r="AH24" i="26"/>
  <c r="AG24" i="26"/>
  <c r="AF24" i="26"/>
  <c r="AE24" i="26"/>
  <c r="AD24" i="26"/>
  <c r="AC24" i="26"/>
  <c r="AB24" i="26"/>
  <c r="AA24" i="26"/>
  <c r="Z24" i="26"/>
  <c r="Y24" i="26"/>
  <c r="AI2" i="26"/>
  <c r="AH2" i="26"/>
  <c r="AG2" i="26"/>
  <c r="AF2" i="26"/>
  <c r="AE2" i="26"/>
  <c r="AD2" i="26"/>
  <c r="AC2" i="26"/>
  <c r="AB2" i="26"/>
  <c r="AA2" i="26"/>
  <c r="Z2" i="26"/>
  <c r="Y2" i="26"/>
  <c r="AI12" i="26"/>
  <c r="AH12" i="26"/>
  <c r="AG12" i="26"/>
  <c r="AF12" i="26"/>
  <c r="AE12" i="26"/>
  <c r="AD12" i="26"/>
  <c r="AC12" i="26"/>
  <c r="AB12" i="26"/>
  <c r="AA12" i="26"/>
  <c r="Z12" i="26"/>
  <c r="Y12" i="26"/>
  <c r="AI11" i="25"/>
  <c r="AH11" i="25"/>
  <c r="AG11" i="25"/>
  <c r="AF11" i="25"/>
  <c r="AE11" i="25"/>
  <c r="AD11" i="25"/>
  <c r="AC11" i="25"/>
  <c r="AB11" i="25"/>
  <c r="AA11" i="25"/>
  <c r="Z11" i="25"/>
  <c r="Y11" i="25"/>
  <c r="AI19" i="25"/>
  <c r="AH19" i="25"/>
  <c r="AG19" i="25"/>
  <c r="AF19" i="25"/>
  <c r="AE19" i="25"/>
  <c r="AD19" i="25"/>
  <c r="AC19" i="25"/>
  <c r="AB19" i="25"/>
  <c r="AA19" i="25"/>
  <c r="Z19" i="25"/>
  <c r="Y19" i="25"/>
  <c r="AI5" i="25"/>
  <c r="AH5" i="25"/>
  <c r="AG5" i="25"/>
  <c r="AF5" i="25"/>
  <c r="AE5" i="25"/>
  <c r="AD5" i="25"/>
  <c r="AC5" i="25"/>
  <c r="AB5" i="25"/>
  <c r="AA5" i="25"/>
  <c r="Z5" i="25"/>
  <c r="Y5" i="25"/>
  <c r="AI4" i="25"/>
  <c r="AH4" i="25"/>
  <c r="AG4" i="25"/>
  <c r="AF4" i="25"/>
  <c r="AE4" i="25"/>
  <c r="AD4" i="25"/>
  <c r="AC4" i="25"/>
  <c r="AB4" i="25"/>
  <c r="AA4" i="25"/>
  <c r="Z4" i="25"/>
  <c r="Y4" i="25"/>
  <c r="AI21" i="25"/>
  <c r="AH21" i="25"/>
  <c r="AG21" i="25"/>
  <c r="AF21" i="25"/>
  <c r="AE21" i="25"/>
  <c r="AD21" i="25"/>
  <c r="AC21" i="25"/>
  <c r="AB21" i="25"/>
  <c r="AA21" i="25"/>
  <c r="Z21" i="25"/>
  <c r="Y21" i="25"/>
  <c r="AI20" i="25"/>
  <c r="AH20" i="25"/>
  <c r="AG20" i="25"/>
  <c r="AF20" i="25"/>
  <c r="AE20" i="25"/>
  <c r="AD20" i="25"/>
  <c r="AC20" i="25"/>
  <c r="AB20" i="25"/>
  <c r="AA20" i="25"/>
  <c r="Z20" i="25"/>
  <c r="Y20" i="25"/>
  <c r="AI3" i="25"/>
  <c r="AH3" i="25"/>
  <c r="AG3" i="25"/>
  <c r="AF3" i="25"/>
  <c r="AE3" i="25"/>
  <c r="AD3" i="25"/>
  <c r="AC3" i="25"/>
  <c r="AB3" i="25"/>
  <c r="AA3" i="25"/>
  <c r="Z3" i="25"/>
  <c r="Y3" i="25"/>
  <c r="AI18" i="25"/>
  <c r="AH18" i="25"/>
  <c r="AG18" i="25"/>
  <c r="AF18" i="25"/>
  <c r="AE18" i="25"/>
  <c r="AD18" i="25"/>
  <c r="AC18" i="25"/>
  <c r="AB18" i="25"/>
  <c r="AA18" i="25"/>
  <c r="Z18" i="25"/>
  <c r="Y18" i="25"/>
  <c r="AI12" i="25"/>
  <c r="AH12" i="25"/>
  <c r="AG12" i="25"/>
  <c r="AF12" i="25"/>
  <c r="AE12" i="25"/>
  <c r="AD12" i="25"/>
  <c r="AC12" i="25"/>
  <c r="AB12" i="25"/>
  <c r="AA12" i="25"/>
  <c r="Z12" i="25"/>
  <c r="Y12" i="25"/>
  <c r="AI16" i="25"/>
  <c r="AH16" i="25"/>
  <c r="AG16" i="25"/>
  <c r="AF16" i="25"/>
  <c r="AE16" i="25"/>
  <c r="AD16" i="25"/>
  <c r="AC16" i="25"/>
  <c r="AB16" i="25"/>
  <c r="AA16" i="25"/>
  <c r="Z16" i="25"/>
  <c r="Y16" i="25"/>
  <c r="AI14" i="25"/>
  <c r="AH14" i="25"/>
  <c r="AG14" i="25"/>
  <c r="AF14" i="25"/>
  <c r="AE14" i="25"/>
  <c r="AD14" i="25"/>
  <c r="AC14" i="25"/>
  <c r="AB14" i="25"/>
  <c r="AA14" i="25"/>
  <c r="Z14" i="25"/>
  <c r="Y14" i="25"/>
  <c r="AI6" i="25"/>
  <c r="AH6" i="25"/>
  <c r="AG6" i="25"/>
  <c r="AF6" i="25"/>
  <c r="AE6" i="25"/>
  <c r="AD6" i="25"/>
  <c r="AC6" i="25"/>
  <c r="AB6" i="25"/>
  <c r="AA6" i="25"/>
  <c r="Z6" i="25"/>
  <c r="Y6" i="25"/>
  <c r="AI13" i="25"/>
  <c r="AH13" i="25"/>
  <c r="AG13" i="25"/>
  <c r="AF13" i="25"/>
  <c r="AE13" i="25"/>
  <c r="AD13" i="25"/>
  <c r="AC13" i="25"/>
  <c r="AB13" i="25"/>
  <c r="AA13" i="25"/>
  <c r="Z13" i="25"/>
  <c r="Y13" i="25"/>
  <c r="AI17" i="25"/>
  <c r="AH17" i="25"/>
  <c r="AG17" i="25"/>
  <c r="AF17" i="25"/>
  <c r="AE17" i="25"/>
  <c r="AD17" i="25"/>
  <c r="AC17" i="25"/>
  <c r="AB17" i="25"/>
  <c r="AA17" i="25"/>
  <c r="Z17" i="25"/>
  <c r="Y17" i="25"/>
  <c r="AI2" i="25"/>
  <c r="AH2" i="25"/>
  <c r="AG2" i="25"/>
  <c r="AF2" i="25"/>
  <c r="AE2" i="25"/>
  <c r="AD2" i="25"/>
  <c r="AC2" i="25"/>
  <c r="AB2" i="25"/>
  <c r="AA2" i="25"/>
  <c r="Z2" i="25"/>
  <c r="Y2" i="25"/>
  <c r="AI15" i="25"/>
  <c r="AH15" i="25"/>
  <c r="AG15" i="25"/>
  <c r="AF15" i="25"/>
  <c r="AE15" i="25"/>
  <c r="AD15" i="25"/>
  <c r="AC15" i="25"/>
  <c r="AB15" i="25"/>
  <c r="AA15" i="25"/>
  <c r="Z15" i="25"/>
  <c r="Y15" i="25"/>
  <c r="AI9" i="25"/>
  <c r="AH9" i="25"/>
  <c r="AG9" i="25"/>
  <c r="AF9" i="25"/>
  <c r="AE9" i="25"/>
  <c r="AD9" i="25"/>
  <c r="AC9" i="25"/>
  <c r="AB9" i="25"/>
  <c r="AA9" i="25"/>
  <c r="Z9" i="25"/>
  <c r="Y9" i="25"/>
  <c r="AI8" i="25"/>
  <c r="AH8" i="25"/>
  <c r="AG8" i="25"/>
  <c r="AF8" i="25"/>
  <c r="AE8" i="25"/>
  <c r="AD8" i="25"/>
  <c r="AC8" i="25"/>
  <c r="AB8" i="25"/>
  <c r="AA8" i="25"/>
  <c r="Z8" i="25"/>
  <c r="Y8" i="25"/>
  <c r="AI10" i="25"/>
  <c r="AH10" i="25"/>
  <c r="AG10" i="25"/>
  <c r="AF10" i="25"/>
  <c r="AE10" i="25"/>
  <c r="AD10" i="25"/>
  <c r="AC10" i="25"/>
  <c r="AB10" i="25"/>
  <c r="AA10" i="25"/>
  <c r="Z10" i="25"/>
  <c r="Y10" i="25"/>
  <c r="AI7" i="25"/>
  <c r="AH7" i="25"/>
  <c r="AG7" i="25"/>
  <c r="AF7" i="25"/>
  <c r="AE7" i="25"/>
  <c r="AD7" i="25"/>
  <c r="AC7" i="25"/>
  <c r="AB7" i="25"/>
  <c r="AA7" i="25"/>
  <c r="Z7" i="25"/>
  <c r="Y7" i="25"/>
  <c r="X11" i="25"/>
  <c r="W11" i="25"/>
  <c r="V11" i="25"/>
  <c r="U11" i="25"/>
  <c r="T11" i="25"/>
  <c r="S11" i="25"/>
  <c r="R11" i="25"/>
  <c r="Q11" i="25"/>
  <c r="P11" i="25"/>
  <c r="O11" i="25"/>
  <c r="N11" i="25"/>
  <c r="M11" i="25"/>
  <c r="X19" i="25"/>
  <c r="W19" i="25"/>
  <c r="V19" i="25"/>
  <c r="U19" i="25"/>
  <c r="T19" i="25"/>
  <c r="S19" i="25"/>
  <c r="R19" i="25"/>
  <c r="Q19" i="25"/>
  <c r="P19" i="25"/>
  <c r="O19" i="25"/>
  <c r="N19" i="25"/>
  <c r="M19" i="25"/>
  <c r="AJ19" i="25" s="1"/>
  <c r="X5" i="25"/>
  <c r="W5" i="25"/>
  <c r="V5" i="25"/>
  <c r="U5" i="25"/>
  <c r="T5" i="25"/>
  <c r="S5" i="25"/>
  <c r="R5" i="25"/>
  <c r="Q5" i="25"/>
  <c r="P5" i="25"/>
  <c r="O5" i="25"/>
  <c r="N5" i="25"/>
  <c r="M5" i="25"/>
  <c r="X4" i="25"/>
  <c r="W4" i="25"/>
  <c r="V4" i="25"/>
  <c r="U4" i="25"/>
  <c r="T4" i="25"/>
  <c r="S4" i="25"/>
  <c r="R4" i="25"/>
  <c r="Q4" i="25"/>
  <c r="P4" i="25"/>
  <c r="O4" i="25"/>
  <c r="N4" i="25"/>
  <c r="M4" i="25"/>
  <c r="X21" i="25"/>
  <c r="W21" i="25"/>
  <c r="V21" i="25"/>
  <c r="U21" i="25"/>
  <c r="T21" i="25"/>
  <c r="S21" i="25"/>
  <c r="R21" i="25"/>
  <c r="Q21" i="25"/>
  <c r="P21" i="25"/>
  <c r="O21" i="25"/>
  <c r="N21" i="25"/>
  <c r="M21" i="25"/>
  <c r="X20" i="25"/>
  <c r="W20" i="25"/>
  <c r="V20" i="25"/>
  <c r="U20" i="25"/>
  <c r="T20" i="25"/>
  <c r="S20" i="25"/>
  <c r="R20" i="25"/>
  <c r="Q20" i="25"/>
  <c r="P20" i="25"/>
  <c r="O20" i="25"/>
  <c r="N20" i="25"/>
  <c r="M20" i="25"/>
  <c r="X3" i="25"/>
  <c r="W3" i="25"/>
  <c r="V3" i="25"/>
  <c r="U3" i="25"/>
  <c r="T3" i="25"/>
  <c r="S3" i="25"/>
  <c r="R3" i="25"/>
  <c r="Q3" i="25"/>
  <c r="P3" i="25"/>
  <c r="O3" i="25"/>
  <c r="N3" i="25"/>
  <c r="M3" i="25"/>
  <c r="AJ3" i="25" s="1"/>
  <c r="X18" i="25"/>
  <c r="W18" i="25"/>
  <c r="V18" i="25"/>
  <c r="U18" i="25"/>
  <c r="T18" i="25"/>
  <c r="S18" i="25"/>
  <c r="R18" i="25"/>
  <c r="Q18" i="25"/>
  <c r="P18" i="25"/>
  <c r="O18" i="25"/>
  <c r="N18" i="25"/>
  <c r="M18" i="25"/>
  <c r="X12" i="25"/>
  <c r="W12" i="25"/>
  <c r="V12" i="25"/>
  <c r="U12" i="25"/>
  <c r="T12" i="25"/>
  <c r="S12" i="25"/>
  <c r="R12" i="25"/>
  <c r="Q12" i="25"/>
  <c r="P12" i="25"/>
  <c r="O12" i="25"/>
  <c r="N12" i="25"/>
  <c r="M12" i="25"/>
  <c r="X16" i="25"/>
  <c r="W16" i="25"/>
  <c r="V16" i="25"/>
  <c r="U16" i="25"/>
  <c r="T16" i="25"/>
  <c r="S16" i="25"/>
  <c r="R16" i="25"/>
  <c r="Q16" i="25"/>
  <c r="P16" i="25"/>
  <c r="O16" i="25"/>
  <c r="N16" i="25"/>
  <c r="M16" i="25"/>
  <c r="X14" i="25"/>
  <c r="W14" i="25"/>
  <c r="V14" i="25"/>
  <c r="U14" i="25"/>
  <c r="T14" i="25"/>
  <c r="S14" i="25"/>
  <c r="R14" i="25"/>
  <c r="Q14" i="25"/>
  <c r="P14" i="25"/>
  <c r="O14" i="25"/>
  <c r="N14" i="25"/>
  <c r="M14" i="25"/>
  <c r="X6" i="25"/>
  <c r="W6" i="25"/>
  <c r="V6" i="25"/>
  <c r="U6" i="25"/>
  <c r="T6" i="25"/>
  <c r="S6" i="25"/>
  <c r="R6" i="25"/>
  <c r="Q6" i="25"/>
  <c r="P6" i="25"/>
  <c r="O6" i="25"/>
  <c r="N6" i="25"/>
  <c r="M6" i="25"/>
  <c r="X13" i="25"/>
  <c r="W13" i="25"/>
  <c r="V13" i="25"/>
  <c r="U13" i="25"/>
  <c r="T13" i="25"/>
  <c r="S13" i="25"/>
  <c r="R13" i="25"/>
  <c r="Q13" i="25"/>
  <c r="P13" i="25"/>
  <c r="O13" i="25"/>
  <c r="N13" i="25"/>
  <c r="M13" i="25"/>
  <c r="X17" i="25"/>
  <c r="W17" i="25"/>
  <c r="V17" i="25"/>
  <c r="U17" i="25"/>
  <c r="T17" i="25"/>
  <c r="S17" i="25"/>
  <c r="R17" i="25"/>
  <c r="Q17" i="25"/>
  <c r="P17" i="25"/>
  <c r="O17" i="25"/>
  <c r="N17" i="25"/>
  <c r="M17" i="25"/>
  <c r="X2" i="25"/>
  <c r="W2" i="25"/>
  <c r="V2" i="25"/>
  <c r="U2" i="25"/>
  <c r="T2" i="25"/>
  <c r="S2" i="25"/>
  <c r="R2" i="25"/>
  <c r="Q2" i="25"/>
  <c r="P2" i="25"/>
  <c r="O2" i="25"/>
  <c r="N2" i="25"/>
  <c r="M2" i="25"/>
  <c r="X15" i="25"/>
  <c r="W15" i="25"/>
  <c r="V15" i="25"/>
  <c r="U15" i="25"/>
  <c r="T15" i="25"/>
  <c r="S15" i="25"/>
  <c r="R15" i="25"/>
  <c r="Q15" i="25"/>
  <c r="P15" i="25"/>
  <c r="O15" i="25"/>
  <c r="N15" i="25"/>
  <c r="M15" i="25"/>
  <c r="X9" i="25"/>
  <c r="W9" i="25"/>
  <c r="V9" i="25"/>
  <c r="U9" i="25"/>
  <c r="T9" i="25"/>
  <c r="S9" i="25"/>
  <c r="R9" i="25"/>
  <c r="Q9" i="25"/>
  <c r="P9" i="25"/>
  <c r="O9" i="25"/>
  <c r="N9" i="25"/>
  <c r="M9" i="25"/>
  <c r="X8" i="25"/>
  <c r="W8" i="25"/>
  <c r="V8" i="25"/>
  <c r="U8" i="25"/>
  <c r="T8" i="25"/>
  <c r="S8" i="25"/>
  <c r="R8" i="25"/>
  <c r="Q8" i="25"/>
  <c r="P8" i="25"/>
  <c r="O8" i="25"/>
  <c r="N8" i="25"/>
  <c r="M8" i="25"/>
  <c r="X10" i="25"/>
  <c r="W10" i="25"/>
  <c r="V10" i="25"/>
  <c r="U10" i="25"/>
  <c r="T10" i="25"/>
  <c r="S10" i="25"/>
  <c r="R10" i="25"/>
  <c r="Q10" i="25"/>
  <c r="P10" i="25"/>
  <c r="O10" i="25"/>
  <c r="N10" i="25"/>
  <c r="M10" i="25"/>
  <c r="X7" i="25"/>
  <c r="W7" i="25"/>
  <c r="V7" i="25"/>
  <c r="U7" i="25"/>
  <c r="T7" i="25"/>
  <c r="S7" i="25"/>
  <c r="R7" i="25"/>
  <c r="Q7" i="25"/>
  <c r="P7" i="25"/>
  <c r="O7" i="25"/>
  <c r="N7" i="25"/>
  <c r="M7" i="25"/>
  <c r="L11" i="25"/>
  <c r="K11" i="25"/>
  <c r="J11" i="25"/>
  <c r="I11" i="25"/>
  <c r="H11" i="25"/>
  <c r="G11" i="25"/>
  <c r="F11" i="25"/>
  <c r="E11" i="25"/>
  <c r="D11" i="25"/>
  <c r="L19" i="25"/>
  <c r="K19" i="25"/>
  <c r="J19" i="25"/>
  <c r="I19" i="25"/>
  <c r="H19" i="25"/>
  <c r="G19" i="25"/>
  <c r="F19" i="25"/>
  <c r="E19" i="25"/>
  <c r="D19" i="25"/>
  <c r="L5" i="25"/>
  <c r="K5" i="25"/>
  <c r="J5" i="25"/>
  <c r="I5" i="25"/>
  <c r="H5" i="25"/>
  <c r="G5" i="25"/>
  <c r="F5" i="25"/>
  <c r="E5" i="25"/>
  <c r="D5" i="25"/>
  <c r="L4" i="25"/>
  <c r="K4" i="25"/>
  <c r="J4" i="25"/>
  <c r="I4" i="25"/>
  <c r="H4" i="25"/>
  <c r="G4" i="25"/>
  <c r="F4" i="25"/>
  <c r="E4" i="25"/>
  <c r="D4" i="25"/>
  <c r="L21" i="25"/>
  <c r="K21" i="25"/>
  <c r="J21" i="25"/>
  <c r="I21" i="25"/>
  <c r="H21" i="25"/>
  <c r="G21" i="25"/>
  <c r="F21" i="25"/>
  <c r="E21" i="25"/>
  <c r="D21" i="25"/>
  <c r="L20" i="25"/>
  <c r="K20" i="25"/>
  <c r="J20" i="25"/>
  <c r="I20" i="25"/>
  <c r="H20" i="25"/>
  <c r="G20" i="25"/>
  <c r="F20" i="25"/>
  <c r="E20" i="25"/>
  <c r="D20" i="25"/>
  <c r="L3" i="25"/>
  <c r="K3" i="25"/>
  <c r="J3" i="25"/>
  <c r="I3" i="25"/>
  <c r="H3" i="25"/>
  <c r="G3" i="25"/>
  <c r="F3" i="25"/>
  <c r="E3" i="25"/>
  <c r="D3" i="25"/>
  <c r="L18" i="25"/>
  <c r="K18" i="25"/>
  <c r="J18" i="25"/>
  <c r="I18" i="25"/>
  <c r="H18" i="25"/>
  <c r="G18" i="25"/>
  <c r="F18" i="25"/>
  <c r="E18" i="25"/>
  <c r="AL18" i="25" s="1"/>
  <c r="D18" i="25"/>
  <c r="L12" i="25"/>
  <c r="K12" i="25"/>
  <c r="J12" i="25"/>
  <c r="I12" i="25"/>
  <c r="H12" i="25"/>
  <c r="G12" i="25"/>
  <c r="F12" i="25"/>
  <c r="E12" i="25"/>
  <c r="D12" i="25"/>
  <c r="L16" i="25"/>
  <c r="K16" i="25"/>
  <c r="J16" i="25"/>
  <c r="I16" i="25"/>
  <c r="H16" i="25"/>
  <c r="G16" i="25"/>
  <c r="F16" i="25"/>
  <c r="E16" i="25"/>
  <c r="D16" i="25"/>
  <c r="L14" i="25"/>
  <c r="K14" i="25"/>
  <c r="J14" i="25"/>
  <c r="I14" i="25"/>
  <c r="H14" i="25"/>
  <c r="G14" i="25"/>
  <c r="F14" i="25"/>
  <c r="E14" i="25"/>
  <c r="D14" i="25"/>
  <c r="L6" i="25"/>
  <c r="K6" i="25"/>
  <c r="J6" i="25"/>
  <c r="I6" i="25"/>
  <c r="H6" i="25"/>
  <c r="G6" i="25"/>
  <c r="F6" i="25"/>
  <c r="E6" i="25"/>
  <c r="D6" i="25"/>
  <c r="L13" i="25"/>
  <c r="K13" i="25"/>
  <c r="J13" i="25"/>
  <c r="I13" i="25"/>
  <c r="H13" i="25"/>
  <c r="G13" i="25"/>
  <c r="F13" i="25"/>
  <c r="E13" i="25"/>
  <c r="D13" i="25"/>
  <c r="L17" i="25"/>
  <c r="K17" i="25"/>
  <c r="J17" i="25"/>
  <c r="I17" i="25"/>
  <c r="H17" i="25"/>
  <c r="G17" i="25"/>
  <c r="F17" i="25"/>
  <c r="E17" i="25"/>
  <c r="D17" i="25"/>
  <c r="L2" i="25"/>
  <c r="K2" i="25"/>
  <c r="J2" i="25"/>
  <c r="I2" i="25"/>
  <c r="H2" i="25"/>
  <c r="G2" i="25"/>
  <c r="F2" i="25"/>
  <c r="E2" i="25"/>
  <c r="D2" i="25"/>
  <c r="L15" i="25"/>
  <c r="K15" i="25"/>
  <c r="J15" i="25"/>
  <c r="I15" i="25"/>
  <c r="H15" i="25"/>
  <c r="G15" i="25"/>
  <c r="F15" i="25"/>
  <c r="E15" i="25"/>
  <c r="D15" i="25"/>
  <c r="L9" i="25"/>
  <c r="K9" i="25"/>
  <c r="J9" i="25"/>
  <c r="I9" i="25"/>
  <c r="H9" i="25"/>
  <c r="G9" i="25"/>
  <c r="F9" i="25"/>
  <c r="E9" i="25"/>
  <c r="D9" i="25"/>
  <c r="L8" i="25"/>
  <c r="K8" i="25"/>
  <c r="J8" i="25"/>
  <c r="I8" i="25"/>
  <c r="H8" i="25"/>
  <c r="G8" i="25"/>
  <c r="F8" i="25"/>
  <c r="E8" i="25"/>
  <c r="D8" i="25"/>
  <c r="L10" i="25"/>
  <c r="K10" i="25"/>
  <c r="J10" i="25"/>
  <c r="I10" i="25"/>
  <c r="H10" i="25"/>
  <c r="G10" i="25"/>
  <c r="F10" i="25"/>
  <c r="E10" i="25"/>
  <c r="D10" i="25"/>
  <c r="L7" i="25"/>
  <c r="K7" i="25"/>
  <c r="J7" i="25"/>
  <c r="I7" i="25"/>
  <c r="H7" i="25"/>
  <c r="G7" i="25"/>
  <c r="F7" i="25"/>
  <c r="E7" i="25"/>
  <c r="D7" i="25"/>
  <c r="AP25" i="26"/>
  <c r="AP10" i="26"/>
  <c r="AP9" i="26"/>
  <c r="AP8" i="26"/>
  <c r="AP7" i="26"/>
  <c r="AL7" i="26"/>
  <c r="AK7" i="26"/>
  <c r="AP6" i="26"/>
  <c r="AP26" i="26"/>
  <c r="AP19" i="26"/>
  <c r="AK19" i="26"/>
  <c r="AP18" i="26"/>
  <c r="AP5" i="26"/>
  <c r="AL5" i="26"/>
  <c r="AP21" i="26"/>
  <c r="AL21" i="26"/>
  <c r="AP4" i="26"/>
  <c r="AK4" i="26"/>
  <c r="AP22" i="26"/>
  <c r="AK22" i="26"/>
  <c r="AP13" i="26"/>
  <c r="AP20" i="26"/>
  <c r="AK20" i="26"/>
  <c r="AP17" i="26"/>
  <c r="AP15" i="26"/>
  <c r="AP3" i="26"/>
  <c r="AP16" i="26"/>
  <c r="AP23" i="26"/>
  <c r="AP24" i="26"/>
  <c r="AP2" i="26"/>
  <c r="AP12" i="26"/>
  <c r="AR11" i="25"/>
  <c r="AR19" i="25"/>
  <c r="AR5" i="25"/>
  <c r="AR4" i="25"/>
  <c r="AR21" i="25"/>
  <c r="AR20" i="25"/>
  <c r="AR3" i="25"/>
  <c r="AR18" i="25"/>
  <c r="AR12" i="25"/>
  <c r="AR16" i="25"/>
  <c r="AR14" i="25"/>
  <c r="AR6" i="25"/>
  <c r="AR13" i="25"/>
  <c r="AR17" i="25"/>
  <c r="AR2" i="25"/>
  <c r="AR15" i="25"/>
  <c r="AR9" i="25"/>
  <c r="AR8" i="25"/>
  <c r="AR10" i="25"/>
  <c r="AR7" i="25"/>
  <c r="L9" i="17"/>
  <c r="K9" i="17"/>
  <c r="J9" i="17"/>
  <c r="I9" i="17"/>
  <c r="H9" i="17"/>
  <c r="G9" i="17"/>
  <c r="F9" i="17"/>
  <c r="E9" i="17"/>
  <c r="D9" i="17"/>
  <c r="L8" i="17"/>
  <c r="K8" i="17"/>
  <c r="J8" i="17"/>
  <c r="I8" i="17"/>
  <c r="H8" i="17"/>
  <c r="G8" i="17"/>
  <c r="F8" i="17"/>
  <c r="E8" i="17"/>
  <c r="D8" i="17"/>
  <c r="L7" i="17"/>
  <c r="K7" i="17"/>
  <c r="J7" i="17"/>
  <c r="I7" i="17"/>
  <c r="H7" i="17"/>
  <c r="G7" i="17"/>
  <c r="F7" i="17"/>
  <c r="E7" i="17"/>
  <c r="D7" i="17"/>
  <c r="L6" i="17"/>
  <c r="K6" i="17"/>
  <c r="J6" i="17"/>
  <c r="I6" i="17"/>
  <c r="H6" i="17"/>
  <c r="G6" i="17"/>
  <c r="F6" i="17"/>
  <c r="E6" i="17"/>
  <c r="D6" i="17"/>
  <c r="L15" i="17"/>
  <c r="K15" i="17"/>
  <c r="J15" i="17"/>
  <c r="I15" i="17"/>
  <c r="H15" i="17"/>
  <c r="G15" i="17"/>
  <c r="F15" i="17"/>
  <c r="E15" i="17"/>
  <c r="D15" i="17"/>
  <c r="L5" i="17"/>
  <c r="K5" i="17"/>
  <c r="J5" i="17"/>
  <c r="I5" i="17"/>
  <c r="H5" i="17"/>
  <c r="G5" i="17"/>
  <c r="F5" i="17"/>
  <c r="E5" i="17"/>
  <c r="D5" i="17"/>
  <c r="L4" i="17"/>
  <c r="K4" i="17"/>
  <c r="J4" i="17"/>
  <c r="I4" i="17"/>
  <c r="H4" i="17"/>
  <c r="G4" i="17"/>
  <c r="F4" i="17"/>
  <c r="E4" i="17"/>
  <c r="D4" i="17"/>
  <c r="L19" i="17"/>
  <c r="K19" i="17"/>
  <c r="J19" i="17"/>
  <c r="I19" i="17"/>
  <c r="H19" i="17"/>
  <c r="G19" i="17"/>
  <c r="F19" i="17"/>
  <c r="E19" i="17"/>
  <c r="D19" i="17"/>
  <c r="L3" i="17"/>
  <c r="K3" i="17"/>
  <c r="J3" i="17"/>
  <c r="I3" i="17"/>
  <c r="H3" i="17"/>
  <c r="G3" i="17"/>
  <c r="F3" i="17"/>
  <c r="E3" i="17"/>
  <c r="D3" i="17"/>
  <c r="L18" i="17"/>
  <c r="K18" i="17"/>
  <c r="J18" i="17"/>
  <c r="I18" i="17"/>
  <c r="H18" i="17"/>
  <c r="G18" i="17"/>
  <c r="F18" i="17"/>
  <c r="E18" i="17"/>
  <c r="D18" i="17"/>
  <c r="L23" i="17"/>
  <c r="K23" i="17"/>
  <c r="J23" i="17"/>
  <c r="I23" i="17"/>
  <c r="H23" i="17"/>
  <c r="G23" i="17"/>
  <c r="F23" i="17"/>
  <c r="E23" i="17"/>
  <c r="D23" i="17"/>
  <c r="L20" i="17"/>
  <c r="K20" i="17"/>
  <c r="J20" i="17"/>
  <c r="I20" i="17"/>
  <c r="H20" i="17"/>
  <c r="G20" i="17"/>
  <c r="F20" i="17"/>
  <c r="E20" i="17"/>
  <c r="D20" i="17"/>
  <c r="L2" i="17"/>
  <c r="K2" i="17"/>
  <c r="J2" i="17"/>
  <c r="I2" i="17"/>
  <c r="H2" i="17"/>
  <c r="G2" i="17"/>
  <c r="F2" i="17"/>
  <c r="E2" i="17"/>
  <c r="D2" i="17"/>
  <c r="L17" i="17"/>
  <c r="K17" i="17"/>
  <c r="J17" i="17"/>
  <c r="I17" i="17"/>
  <c r="H17" i="17"/>
  <c r="G17" i="17"/>
  <c r="F17" i="17"/>
  <c r="E17" i="17"/>
  <c r="D17" i="17"/>
  <c r="L13" i="17"/>
  <c r="K13" i="17"/>
  <c r="J13" i="17"/>
  <c r="I13" i="17"/>
  <c r="H13" i="17"/>
  <c r="G13" i="17"/>
  <c r="F13" i="17"/>
  <c r="E13" i="17"/>
  <c r="D13" i="17"/>
  <c r="L21" i="17"/>
  <c r="K21" i="17"/>
  <c r="J21" i="17"/>
  <c r="I21" i="17"/>
  <c r="H21" i="17"/>
  <c r="G21" i="17"/>
  <c r="F21" i="17"/>
  <c r="E21" i="17"/>
  <c r="D21" i="17"/>
  <c r="L16" i="17"/>
  <c r="K16" i="17"/>
  <c r="J16" i="17"/>
  <c r="I16" i="17"/>
  <c r="H16" i="17"/>
  <c r="G16" i="17"/>
  <c r="F16" i="17"/>
  <c r="E16" i="17"/>
  <c r="D16" i="17"/>
  <c r="L22" i="17"/>
  <c r="K22" i="17"/>
  <c r="J22" i="17"/>
  <c r="I22" i="17"/>
  <c r="H22" i="17"/>
  <c r="G22" i="17"/>
  <c r="F22" i="17"/>
  <c r="E22" i="17"/>
  <c r="D22" i="17"/>
  <c r="L10" i="17"/>
  <c r="K10" i="17"/>
  <c r="J10" i="17"/>
  <c r="I10" i="17"/>
  <c r="H10" i="17"/>
  <c r="G10" i="17"/>
  <c r="F10" i="17"/>
  <c r="E10" i="17"/>
  <c r="D10" i="17"/>
  <c r="L14" i="17"/>
  <c r="K14" i="17"/>
  <c r="J14" i="17"/>
  <c r="I14" i="17"/>
  <c r="H14" i="17"/>
  <c r="G14" i="17"/>
  <c r="F14" i="17"/>
  <c r="E14" i="17"/>
  <c r="D14" i="17"/>
  <c r="L12" i="17"/>
  <c r="K12" i="17"/>
  <c r="J12" i="17"/>
  <c r="I12" i="17"/>
  <c r="H12" i="17"/>
  <c r="G12" i="17"/>
  <c r="F12" i="17"/>
  <c r="E12" i="17"/>
  <c r="D12" i="17"/>
  <c r="L11" i="17"/>
  <c r="K11" i="17"/>
  <c r="J11" i="17"/>
  <c r="I11" i="17"/>
  <c r="H11" i="17"/>
  <c r="G11" i="17"/>
  <c r="F11" i="17"/>
  <c r="E11" i="17"/>
  <c r="D11" i="17"/>
  <c r="X9" i="17"/>
  <c r="W9" i="17"/>
  <c r="V9" i="17"/>
  <c r="U9" i="17"/>
  <c r="T9" i="17"/>
  <c r="S9" i="17"/>
  <c r="R9" i="17"/>
  <c r="Q9" i="17"/>
  <c r="P9" i="17"/>
  <c r="O9" i="17"/>
  <c r="N9" i="17"/>
  <c r="M9" i="17"/>
  <c r="X8" i="17"/>
  <c r="W8" i="17"/>
  <c r="V8" i="17"/>
  <c r="U8" i="17"/>
  <c r="T8" i="17"/>
  <c r="S8" i="17"/>
  <c r="R8" i="17"/>
  <c r="Q8" i="17"/>
  <c r="P8" i="17"/>
  <c r="O8" i="17"/>
  <c r="N8" i="17"/>
  <c r="M8" i="17"/>
  <c r="X7" i="17"/>
  <c r="W7" i="17"/>
  <c r="V7" i="17"/>
  <c r="U7" i="17"/>
  <c r="T7" i="17"/>
  <c r="S7" i="17"/>
  <c r="R7" i="17"/>
  <c r="Q7" i="17"/>
  <c r="P7" i="17"/>
  <c r="O7" i="17"/>
  <c r="N7" i="17"/>
  <c r="M7" i="17"/>
  <c r="X6" i="17"/>
  <c r="W6" i="17"/>
  <c r="V6" i="17"/>
  <c r="U6" i="17"/>
  <c r="T6" i="17"/>
  <c r="S6" i="17"/>
  <c r="R6" i="17"/>
  <c r="Q6" i="17"/>
  <c r="P6" i="17"/>
  <c r="O6" i="17"/>
  <c r="N6" i="17"/>
  <c r="M6" i="17"/>
  <c r="X15" i="17"/>
  <c r="W15" i="17"/>
  <c r="V15" i="17"/>
  <c r="U15" i="17"/>
  <c r="T15" i="17"/>
  <c r="S15" i="17"/>
  <c r="R15" i="17"/>
  <c r="Q15" i="17"/>
  <c r="P15" i="17"/>
  <c r="O15" i="17"/>
  <c r="N15" i="17"/>
  <c r="M15" i="17"/>
  <c r="X5" i="17"/>
  <c r="W5" i="17"/>
  <c r="V5" i="17"/>
  <c r="U5" i="17"/>
  <c r="T5" i="17"/>
  <c r="S5" i="17"/>
  <c r="R5" i="17"/>
  <c r="Q5" i="17"/>
  <c r="P5" i="17"/>
  <c r="O5" i="17"/>
  <c r="N5" i="17"/>
  <c r="M5" i="17"/>
  <c r="X4" i="17"/>
  <c r="W4" i="17"/>
  <c r="V4" i="17"/>
  <c r="U4" i="17"/>
  <c r="T4" i="17"/>
  <c r="S4" i="17"/>
  <c r="R4" i="17"/>
  <c r="Q4" i="17"/>
  <c r="P4" i="17"/>
  <c r="O4" i="17"/>
  <c r="N4" i="17"/>
  <c r="M4" i="17"/>
  <c r="X19" i="17"/>
  <c r="W19" i="17"/>
  <c r="V19" i="17"/>
  <c r="U19" i="17"/>
  <c r="T19" i="17"/>
  <c r="S19" i="17"/>
  <c r="R19" i="17"/>
  <c r="Q19" i="17"/>
  <c r="P19" i="17"/>
  <c r="O19" i="17"/>
  <c r="N19" i="17"/>
  <c r="M19" i="17"/>
  <c r="X3" i="17"/>
  <c r="W3" i="17"/>
  <c r="V3" i="17"/>
  <c r="U3" i="17"/>
  <c r="T3" i="17"/>
  <c r="S3" i="17"/>
  <c r="R3" i="17"/>
  <c r="Q3" i="17"/>
  <c r="P3" i="17"/>
  <c r="O3" i="17"/>
  <c r="N3" i="17"/>
  <c r="M3" i="17"/>
  <c r="X18" i="17"/>
  <c r="W18" i="17"/>
  <c r="V18" i="17"/>
  <c r="U18" i="17"/>
  <c r="T18" i="17"/>
  <c r="S18" i="17"/>
  <c r="R18" i="17"/>
  <c r="Q18" i="17"/>
  <c r="P18" i="17"/>
  <c r="O18" i="17"/>
  <c r="N18" i="17"/>
  <c r="M18" i="17"/>
  <c r="X23" i="17"/>
  <c r="W23" i="17"/>
  <c r="V23" i="17"/>
  <c r="U23" i="17"/>
  <c r="T23" i="17"/>
  <c r="S23" i="17"/>
  <c r="R23" i="17"/>
  <c r="Q23" i="17"/>
  <c r="P23" i="17"/>
  <c r="O23" i="17"/>
  <c r="N23" i="17"/>
  <c r="M23" i="17"/>
  <c r="X20" i="17"/>
  <c r="W20" i="17"/>
  <c r="V20" i="17"/>
  <c r="U20" i="17"/>
  <c r="T20" i="17"/>
  <c r="S20" i="17"/>
  <c r="R20" i="17"/>
  <c r="Q20" i="17"/>
  <c r="P20" i="17"/>
  <c r="O20" i="17"/>
  <c r="N20" i="17"/>
  <c r="M20" i="17"/>
  <c r="X2" i="17"/>
  <c r="W2" i="17"/>
  <c r="V2" i="17"/>
  <c r="U2" i="17"/>
  <c r="T2" i="17"/>
  <c r="S2" i="17"/>
  <c r="R2" i="17"/>
  <c r="Q2" i="17"/>
  <c r="P2" i="17"/>
  <c r="O2" i="17"/>
  <c r="N2" i="17"/>
  <c r="M2" i="17"/>
  <c r="X17" i="17"/>
  <c r="W17" i="17"/>
  <c r="V17" i="17"/>
  <c r="U17" i="17"/>
  <c r="T17" i="17"/>
  <c r="S17" i="17"/>
  <c r="R17" i="17"/>
  <c r="Q17" i="17"/>
  <c r="P17" i="17"/>
  <c r="O17" i="17"/>
  <c r="N17" i="17"/>
  <c r="M17" i="17"/>
  <c r="X13" i="17"/>
  <c r="W13" i="17"/>
  <c r="V13" i="17"/>
  <c r="U13" i="17"/>
  <c r="T13" i="17"/>
  <c r="S13" i="17"/>
  <c r="R13" i="17"/>
  <c r="Q13" i="17"/>
  <c r="P13" i="17"/>
  <c r="O13" i="17"/>
  <c r="N13" i="17"/>
  <c r="M13" i="17"/>
  <c r="X21" i="17"/>
  <c r="W21" i="17"/>
  <c r="V21" i="17"/>
  <c r="U21" i="17"/>
  <c r="T21" i="17"/>
  <c r="S21" i="17"/>
  <c r="R21" i="17"/>
  <c r="Q21" i="17"/>
  <c r="P21" i="17"/>
  <c r="O21" i="17"/>
  <c r="N21" i="17"/>
  <c r="M21" i="17"/>
  <c r="X16" i="17"/>
  <c r="W16" i="17"/>
  <c r="V16" i="17"/>
  <c r="U16" i="17"/>
  <c r="T16" i="17"/>
  <c r="S16" i="17"/>
  <c r="R16" i="17"/>
  <c r="Q16" i="17"/>
  <c r="P16" i="17"/>
  <c r="O16" i="17"/>
  <c r="N16" i="17"/>
  <c r="M16" i="17"/>
  <c r="X22" i="17"/>
  <c r="W22" i="17"/>
  <c r="V22" i="17"/>
  <c r="U22" i="17"/>
  <c r="T22" i="17"/>
  <c r="S22" i="17"/>
  <c r="R22" i="17"/>
  <c r="Q22" i="17"/>
  <c r="P22" i="17"/>
  <c r="O22" i="17"/>
  <c r="N22" i="17"/>
  <c r="M22" i="17"/>
  <c r="X10" i="17"/>
  <c r="W10" i="17"/>
  <c r="V10" i="17"/>
  <c r="U10" i="17"/>
  <c r="T10" i="17"/>
  <c r="S10" i="17"/>
  <c r="R10" i="17"/>
  <c r="Q10" i="17"/>
  <c r="P10" i="17"/>
  <c r="O10" i="17"/>
  <c r="N10" i="17"/>
  <c r="M10" i="17"/>
  <c r="X14" i="17"/>
  <c r="W14" i="17"/>
  <c r="V14" i="17"/>
  <c r="U14" i="17"/>
  <c r="T14" i="17"/>
  <c r="S14" i="17"/>
  <c r="R14" i="17"/>
  <c r="Q14" i="17"/>
  <c r="P14" i="17"/>
  <c r="O14" i="17"/>
  <c r="N14" i="17"/>
  <c r="M14" i="17"/>
  <c r="X12" i="17"/>
  <c r="W12" i="17"/>
  <c r="V12" i="17"/>
  <c r="U12" i="17"/>
  <c r="T12" i="17"/>
  <c r="S12" i="17"/>
  <c r="R12" i="17"/>
  <c r="Q12" i="17"/>
  <c r="P12" i="17"/>
  <c r="O12" i="17"/>
  <c r="N12" i="17"/>
  <c r="M12" i="17"/>
  <c r="X11" i="17"/>
  <c r="W11" i="17"/>
  <c r="V11" i="17"/>
  <c r="U11" i="17"/>
  <c r="T11" i="17"/>
  <c r="S11" i="17"/>
  <c r="R11" i="17"/>
  <c r="Q11" i="17"/>
  <c r="P11" i="17"/>
  <c r="O11" i="17"/>
  <c r="N11" i="17"/>
  <c r="M11" i="17"/>
  <c r="AI9" i="17"/>
  <c r="AH9" i="17"/>
  <c r="AG9" i="17"/>
  <c r="AF9" i="17"/>
  <c r="AE9" i="17"/>
  <c r="AD9" i="17"/>
  <c r="AC9" i="17"/>
  <c r="AB9" i="17"/>
  <c r="AA9" i="17"/>
  <c r="Z9" i="17"/>
  <c r="Y9" i="17"/>
  <c r="AI8" i="17"/>
  <c r="AH8" i="17"/>
  <c r="AG8" i="17"/>
  <c r="AF8" i="17"/>
  <c r="AE8" i="17"/>
  <c r="AD8" i="17"/>
  <c r="AC8" i="17"/>
  <c r="AB8" i="17"/>
  <c r="AA8" i="17"/>
  <c r="Z8" i="17"/>
  <c r="Y8" i="17"/>
  <c r="AI7" i="17"/>
  <c r="AH7" i="17"/>
  <c r="AG7" i="17"/>
  <c r="AF7" i="17"/>
  <c r="AE7" i="17"/>
  <c r="AD7" i="17"/>
  <c r="AC7" i="17"/>
  <c r="AB7" i="17"/>
  <c r="AA7" i="17"/>
  <c r="Z7" i="17"/>
  <c r="Y7" i="17"/>
  <c r="AI6" i="17"/>
  <c r="AH6" i="17"/>
  <c r="AG6" i="17"/>
  <c r="AF6" i="17"/>
  <c r="AE6" i="17"/>
  <c r="AD6" i="17"/>
  <c r="AC6" i="17"/>
  <c r="AB6" i="17"/>
  <c r="AA6" i="17"/>
  <c r="Z6" i="17"/>
  <c r="Y6" i="17"/>
  <c r="AI15" i="17"/>
  <c r="AH15" i="17"/>
  <c r="AG15" i="17"/>
  <c r="AF15" i="17"/>
  <c r="AE15" i="17"/>
  <c r="AD15" i="17"/>
  <c r="AC15" i="17"/>
  <c r="AB15" i="17"/>
  <c r="AA15" i="17"/>
  <c r="Z15" i="17"/>
  <c r="Y15" i="17"/>
  <c r="AI5" i="17"/>
  <c r="AH5" i="17"/>
  <c r="AG5" i="17"/>
  <c r="AF5" i="17"/>
  <c r="AE5" i="17"/>
  <c r="AD5" i="17"/>
  <c r="AC5" i="17"/>
  <c r="AB5" i="17"/>
  <c r="AA5" i="17"/>
  <c r="Z5" i="17"/>
  <c r="Y5" i="17"/>
  <c r="AI4" i="17"/>
  <c r="AH4" i="17"/>
  <c r="AG4" i="17"/>
  <c r="AF4" i="17"/>
  <c r="AE4" i="17"/>
  <c r="AD4" i="17"/>
  <c r="AC4" i="17"/>
  <c r="AB4" i="17"/>
  <c r="AA4" i="17"/>
  <c r="Z4" i="17"/>
  <c r="Y4" i="17"/>
  <c r="AI19" i="17"/>
  <c r="AH19" i="17"/>
  <c r="AG19" i="17"/>
  <c r="AF19" i="17"/>
  <c r="AE19" i="17"/>
  <c r="AD19" i="17"/>
  <c r="AC19" i="17"/>
  <c r="AB19" i="17"/>
  <c r="AA19" i="17"/>
  <c r="Z19" i="17"/>
  <c r="Y19" i="17"/>
  <c r="AI3" i="17"/>
  <c r="AH3" i="17"/>
  <c r="AG3" i="17"/>
  <c r="AF3" i="17"/>
  <c r="AE3" i="17"/>
  <c r="AD3" i="17"/>
  <c r="AC3" i="17"/>
  <c r="AB3" i="17"/>
  <c r="AA3" i="17"/>
  <c r="Z3" i="17"/>
  <c r="Y3" i="17"/>
  <c r="AI18" i="17"/>
  <c r="AH18" i="17"/>
  <c r="AG18" i="17"/>
  <c r="AF18" i="17"/>
  <c r="AE18" i="17"/>
  <c r="AD18" i="17"/>
  <c r="AC18" i="17"/>
  <c r="AB18" i="17"/>
  <c r="AA18" i="17"/>
  <c r="Z18" i="17"/>
  <c r="Y18" i="17"/>
  <c r="AI23" i="17"/>
  <c r="AH23" i="17"/>
  <c r="AG23" i="17"/>
  <c r="AF23" i="17"/>
  <c r="AE23" i="17"/>
  <c r="AD23" i="17"/>
  <c r="AC23" i="17"/>
  <c r="AB23" i="17"/>
  <c r="AA23" i="17"/>
  <c r="Z23" i="17"/>
  <c r="Y23" i="17"/>
  <c r="AI20" i="17"/>
  <c r="AH20" i="17"/>
  <c r="AG20" i="17"/>
  <c r="AF20" i="17"/>
  <c r="AE20" i="17"/>
  <c r="AD20" i="17"/>
  <c r="AC20" i="17"/>
  <c r="AB20" i="17"/>
  <c r="AA20" i="17"/>
  <c r="Z20" i="17"/>
  <c r="Y20" i="17"/>
  <c r="AI2" i="17"/>
  <c r="AH2" i="17"/>
  <c r="AG2" i="17"/>
  <c r="AF2" i="17"/>
  <c r="AE2" i="17"/>
  <c r="AD2" i="17"/>
  <c r="AC2" i="17"/>
  <c r="AB2" i="17"/>
  <c r="AA2" i="17"/>
  <c r="Z2" i="17"/>
  <c r="Y2" i="17"/>
  <c r="AI17" i="17"/>
  <c r="AH17" i="17"/>
  <c r="AG17" i="17"/>
  <c r="AF17" i="17"/>
  <c r="AE17" i="17"/>
  <c r="AD17" i="17"/>
  <c r="AC17" i="17"/>
  <c r="AB17" i="17"/>
  <c r="AA17" i="17"/>
  <c r="Z17" i="17"/>
  <c r="Y17" i="17"/>
  <c r="AI13" i="17"/>
  <c r="AH13" i="17"/>
  <c r="AG13" i="17"/>
  <c r="AF13" i="17"/>
  <c r="AE13" i="17"/>
  <c r="AD13" i="17"/>
  <c r="AC13" i="17"/>
  <c r="AB13" i="17"/>
  <c r="AA13" i="17"/>
  <c r="Z13" i="17"/>
  <c r="Y13" i="17"/>
  <c r="AI21" i="17"/>
  <c r="AH21" i="17"/>
  <c r="AG21" i="17"/>
  <c r="AF21" i="17"/>
  <c r="AE21" i="17"/>
  <c r="AD21" i="17"/>
  <c r="AC21" i="17"/>
  <c r="AB21" i="17"/>
  <c r="AA21" i="17"/>
  <c r="Z21" i="17"/>
  <c r="Y21" i="17"/>
  <c r="AI16" i="17"/>
  <c r="AH16" i="17"/>
  <c r="AG16" i="17"/>
  <c r="AF16" i="17"/>
  <c r="AE16" i="17"/>
  <c r="AD16" i="17"/>
  <c r="AC16" i="17"/>
  <c r="AB16" i="17"/>
  <c r="AA16" i="17"/>
  <c r="Z16" i="17"/>
  <c r="Y16" i="17"/>
  <c r="AI22" i="17"/>
  <c r="AH22" i="17"/>
  <c r="AG22" i="17"/>
  <c r="AF22" i="17"/>
  <c r="AE22" i="17"/>
  <c r="AD22" i="17"/>
  <c r="AC22" i="17"/>
  <c r="AB22" i="17"/>
  <c r="AA22" i="17"/>
  <c r="Z22" i="17"/>
  <c r="Y22" i="17"/>
  <c r="AI10" i="17"/>
  <c r="AH10" i="17"/>
  <c r="AG10" i="17"/>
  <c r="AF10" i="17"/>
  <c r="AE10" i="17"/>
  <c r="AD10" i="17"/>
  <c r="AC10" i="17"/>
  <c r="AB10" i="17"/>
  <c r="AA10" i="17"/>
  <c r="Z10" i="17"/>
  <c r="Y10" i="17"/>
  <c r="AI14" i="17"/>
  <c r="AH14" i="17"/>
  <c r="AG14" i="17"/>
  <c r="AF14" i="17"/>
  <c r="AE14" i="17"/>
  <c r="AD14" i="17"/>
  <c r="AC14" i="17"/>
  <c r="AB14" i="17"/>
  <c r="AA14" i="17"/>
  <c r="Z14" i="17"/>
  <c r="Y14" i="17"/>
  <c r="AI12" i="17"/>
  <c r="AH12" i="17"/>
  <c r="AG12" i="17"/>
  <c r="AF12" i="17"/>
  <c r="AE12" i="17"/>
  <c r="AD12" i="17"/>
  <c r="AC12" i="17"/>
  <c r="AB12" i="17"/>
  <c r="AA12" i="17"/>
  <c r="Z12" i="17"/>
  <c r="Y12" i="17"/>
  <c r="AI11" i="17"/>
  <c r="AH11" i="17"/>
  <c r="AG11" i="17"/>
  <c r="AF11" i="17"/>
  <c r="AE11" i="17"/>
  <c r="AD11" i="17"/>
  <c r="AC11" i="17"/>
  <c r="AB11" i="17"/>
  <c r="AA11" i="17"/>
  <c r="Z11" i="17"/>
  <c r="Y11" i="17"/>
  <c r="AJ9" i="17"/>
  <c r="AK9" i="17"/>
  <c r="AL9" i="17"/>
  <c r="AP9" i="17"/>
  <c r="AI11" i="16"/>
  <c r="AH11" i="16"/>
  <c r="AG11" i="16"/>
  <c r="AF11" i="16"/>
  <c r="AE11" i="16"/>
  <c r="AD11" i="16"/>
  <c r="AC11" i="16"/>
  <c r="AB11" i="16"/>
  <c r="AA11" i="16"/>
  <c r="Z11" i="16"/>
  <c r="Y11" i="16"/>
  <c r="AI16" i="16"/>
  <c r="AH16" i="16"/>
  <c r="AG16" i="16"/>
  <c r="AF16" i="16"/>
  <c r="AE16" i="16"/>
  <c r="AD16" i="16"/>
  <c r="AC16" i="16"/>
  <c r="AB16" i="16"/>
  <c r="AA16" i="16"/>
  <c r="Z16" i="16"/>
  <c r="Y16" i="16"/>
  <c r="AI10" i="16"/>
  <c r="AH10" i="16"/>
  <c r="AG10" i="16"/>
  <c r="AF10" i="16"/>
  <c r="AE10" i="16"/>
  <c r="AD10" i="16"/>
  <c r="AC10" i="16"/>
  <c r="AB10" i="16"/>
  <c r="AA10" i="16"/>
  <c r="Z10" i="16"/>
  <c r="Y10" i="16"/>
  <c r="AI22" i="16"/>
  <c r="AH22" i="16"/>
  <c r="AG22" i="16"/>
  <c r="AF22" i="16"/>
  <c r="AE22" i="16"/>
  <c r="AD22" i="16"/>
  <c r="AC22" i="16"/>
  <c r="AB22" i="16"/>
  <c r="AA22" i="16"/>
  <c r="Z22" i="16"/>
  <c r="Y22" i="16"/>
  <c r="AI9" i="16"/>
  <c r="AH9" i="16"/>
  <c r="AG9" i="16"/>
  <c r="AF9" i="16"/>
  <c r="AE9" i="16"/>
  <c r="AD9" i="16"/>
  <c r="AC9" i="16"/>
  <c r="AB9" i="16"/>
  <c r="AA9" i="16"/>
  <c r="Z9" i="16"/>
  <c r="Y9" i="16"/>
  <c r="AI21" i="16"/>
  <c r="AH21" i="16"/>
  <c r="AG21" i="16"/>
  <c r="AF21" i="16"/>
  <c r="AE21" i="16"/>
  <c r="AD21" i="16"/>
  <c r="AC21" i="16"/>
  <c r="AB21" i="16"/>
  <c r="AA21" i="16"/>
  <c r="Z21" i="16"/>
  <c r="Y21" i="16"/>
  <c r="AI8" i="16"/>
  <c r="AH8" i="16"/>
  <c r="AG8" i="16"/>
  <c r="AF8" i="16"/>
  <c r="AE8" i="16"/>
  <c r="AD8" i="16"/>
  <c r="AC8" i="16"/>
  <c r="AB8" i="16"/>
  <c r="AA8" i="16"/>
  <c r="Z8" i="16"/>
  <c r="Y8" i="16"/>
  <c r="AI23" i="16"/>
  <c r="AH23" i="16"/>
  <c r="AG23" i="16"/>
  <c r="AF23" i="16"/>
  <c r="AE23" i="16"/>
  <c r="AD23" i="16"/>
  <c r="AC23" i="16"/>
  <c r="AB23" i="16"/>
  <c r="AA23" i="16"/>
  <c r="Z23" i="16"/>
  <c r="Y23" i="16"/>
  <c r="AI7" i="16"/>
  <c r="AH7" i="16"/>
  <c r="AG7" i="16"/>
  <c r="AF7" i="16"/>
  <c r="AE7" i="16"/>
  <c r="AD7" i="16"/>
  <c r="AC7" i="16"/>
  <c r="AB7" i="16"/>
  <c r="AA7" i="16"/>
  <c r="Z7" i="16"/>
  <c r="Y7" i="16"/>
  <c r="AI6" i="16"/>
  <c r="AH6" i="16"/>
  <c r="AG6" i="16"/>
  <c r="AF6" i="16"/>
  <c r="AE6" i="16"/>
  <c r="AD6" i="16"/>
  <c r="AC6" i="16"/>
  <c r="AB6" i="16"/>
  <c r="AA6" i="16"/>
  <c r="Z6" i="16"/>
  <c r="Y6" i="16"/>
  <c r="AI5" i="16"/>
  <c r="AH5" i="16"/>
  <c r="AG5" i="16"/>
  <c r="AF5" i="16"/>
  <c r="AE5" i="16"/>
  <c r="AD5" i="16"/>
  <c r="AC5" i="16"/>
  <c r="AB5" i="16"/>
  <c r="AA5" i="16"/>
  <c r="Z5" i="16"/>
  <c r="Y5" i="16"/>
  <c r="AI4" i="16"/>
  <c r="AH4" i="16"/>
  <c r="AG4" i="16"/>
  <c r="AF4" i="16"/>
  <c r="AE4" i="16"/>
  <c r="AD4" i="16"/>
  <c r="AC4" i="16"/>
  <c r="AB4" i="16"/>
  <c r="AA4" i="16"/>
  <c r="Z4" i="16"/>
  <c r="Y4" i="16"/>
  <c r="AI15" i="16"/>
  <c r="AH15" i="16"/>
  <c r="AG15" i="16"/>
  <c r="AF15" i="16"/>
  <c r="AE15" i="16"/>
  <c r="AD15" i="16"/>
  <c r="AC15" i="16"/>
  <c r="AB15" i="16"/>
  <c r="AA15" i="16"/>
  <c r="Z15" i="16"/>
  <c r="Y15" i="16"/>
  <c r="AI24" i="16"/>
  <c r="AH24" i="16"/>
  <c r="AG24" i="16"/>
  <c r="AF24" i="16"/>
  <c r="AE24" i="16"/>
  <c r="AD24" i="16"/>
  <c r="AC24" i="16"/>
  <c r="AB24" i="16"/>
  <c r="AA24" i="16"/>
  <c r="Z24" i="16"/>
  <c r="Y24" i="16"/>
  <c r="AI13" i="16"/>
  <c r="AH13" i="16"/>
  <c r="AG13" i="16"/>
  <c r="AF13" i="16"/>
  <c r="AE13" i="16"/>
  <c r="AD13" i="16"/>
  <c r="AC13" i="16"/>
  <c r="AB13" i="16"/>
  <c r="AA13" i="16"/>
  <c r="Z13" i="16"/>
  <c r="Y13" i="16"/>
  <c r="AI3" i="16"/>
  <c r="AH3" i="16"/>
  <c r="AG3" i="16"/>
  <c r="AF3" i="16"/>
  <c r="AE3" i="16"/>
  <c r="AD3" i="16"/>
  <c r="AC3" i="16"/>
  <c r="AB3" i="16"/>
  <c r="AA3" i="16"/>
  <c r="Z3" i="16"/>
  <c r="Y3" i="16"/>
  <c r="AI2" i="16"/>
  <c r="AH2" i="16"/>
  <c r="AG2" i="16"/>
  <c r="AF2" i="16"/>
  <c r="AE2" i="16"/>
  <c r="AD2" i="16"/>
  <c r="AC2" i="16"/>
  <c r="AB2" i="16"/>
  <c r="AA2" i="16"/>
  <c r="Z2" i="16"/>
  <c r="Y2" i="16"/>
  <c r="E33" i="16" s="1"/>
  <c r="AI14" i="16"/>
  <c r="AH14" i="16"/>
  <c r="AG14" i="16"/>
  <c r="AF14" i="16"/>
  <c r="AE14" i="16"/>
  <c r="AD14" i="16"/>
  <c r="AC14" i="16"/>
  <c r="AB14" i="16"/>
  <c r="AA14" i="16"/>
  <c r="Z14" i="16"/>
  <c r="Y14" i="16"/>
  <c r="AI20" i="16"/>
  <c r="AH20" i="16"/>
  <c r="AG20" i="16"/>
  <c r="AF20" i="16"/>
  <c r="AE20" i="16"/>
  <c r="AD20" i="16"/>
  <c r="AC20" i="16"/>
  <c r="AB20" i="16"/>
  <c r="AA20" i="16"/>
  <c r="Z20" i="16"/>
  <c r="Y20" i="16"/>
  <c r="AI25" i="16"/>
  <c r="AH25" i="16"/>
  <c r="AG25" i="16"/>
  <c r="AF25" i="16"/>
  <c r="AE25" i="16"/>
  <c r="AD25" i="16"/>
  <c r="AC25" i="16"/>
  <c r="AB25" i="16"/>
  <c r="AA25" i="16"/>
  <c r="Z25" i="16"/>
  <c r="Y25" i="16"/>
  <c r="AI26" i="16"/>
  <c r="AH26" i="16"/>
  <c r="AG26" i="16"/>
  <c r="AF26" i="16"/>
  <c r="AE26" i="16"/>
  <c r="AD26" i="16"/>
  <c r="AC26" i="16"/>
  <c r="AB26" i="16"/>
  <c r="AA26" i="16"/>
  <c r="Z26" i="16"/>
  <c r="Y26" i="16"/>
  <c r="AI12" i="16"/>
  <c r="AH12" i="16"/>
  <c r="AG12" i="16"/>
  <c r="AF12" i="16"/>
  <c r="AE12" i="16"/>
  <c r="AD12" i="16"/>
  <c r="AC12" i="16"/>
  <c r="AB12" i="16"/>
  <c r="AA12" i="16"/>
  <c r="Z12" i="16"/>
  <c r="Y12" i="16"/>
  <c r="AI19" i="16"/>
  <c r="AH19" i="16"/>
  <c r="AG19" i="16"/>
  <c r="AF19" i="16"/>
  <c r="AE19" i="16"/>
  <c r="AD19" i="16"/>
  <c r="AC19" i="16"/>
  <c r="AB19" i="16"/>
  <c r="AA19" i="16"/>
  <c r="Z19" i="16"/>
  <c r="Y19" i="16"/>
  <c r="AI18" i="16"/>
  <c r="AH18" i="16"/>
  <c r="AG18" i="16"/>
  <c r="AF18" i="16"/>
  <c r="AE18" i="16"/>
  <c r="AD18" i="16"/>
  <c r="AC18" i="16"/>
  <c r="AB18" i="16"/>
  <c r="AA18" i="16"/>
  <c r="Z18" i="16"/>
  <c r="Y18" i="16"/>
  <c r="AI17" i="16"/>
  <c r="AH17" i="16"/>
  <c r="AG17" i="16"/>
  <c r="AF17" i="16"/>
  <c r="AE17" i="16"/>
  <c r="AD17" i="16"/>
  <c r="AC17" i="16"/>
  <c r="AB17" i="16"/>
  <c r="AA17" i="16"/>
  <c r="Z17" i="16"/>
  <c r="Y17" i="16"/>
  <c r="X11" i="16"/>
  <c r="W11" i="16"/>
  <c r="V11" i="16"/>
  <c r="U11" i="16"/>
  <c r="T11" i="16"/>
  <c r="S11" i="16"/>
  <c r="R11" i="16"/>
  <c r="Q11" i="16"/>
  <c r="P11" i="16"/>
  <c r="O11" i="16"/>
  <c r="N11" i="16"/>
  <c r="M11" i="16"/>
  <c r="X16" i="16"/>
  <c r="W16" i="16"/>
  <c r="V16" i="16"/>
  <c r="U16" i="16"/>
  <c r="T16" i="16"/>
  <c r="S16" i="16"/>
  <c r="R16" i="16"/>
  <c r="Q16" i="16"/>
  <c r="P16" i="16"/>
  <c r="O16" i="16"/>
  <c r="N16" i="16"/>
  <c r="M16" i="16"/>
  <c r="X10" i="16"/>
  <c r="W10" i="16"/>
  <c r="V10" i="16"/>
  <c r="U10" i="16"/>
  <c r="T10" i="16"/>
  <c r="S10" i="16"/>
  <c r="R10" i="16"/>
  <c r="Q10" i="16"/>
  <c r="P10" i="16"/>
  <c r="O10" i="16"/>
  <c r="AJ10" i="16" s="1"/>
  <c r="N10" i="16"/>
  <c r="M10" i="16"/>
  <c r="X22" i="16"/>
  <c r="W22" i="16"/>
  <c r="V22" i="16"/>
  <c r="U22" i="16"/>
  <c r="T22" i="16"/>
  <c r="S22" i="16"/>
  <c r="R22" i="16"/>
  <c r="Q22" i="16"/>
  <c r="P22" i="16"/>
  <c r="O22" i="16"/>
  <c r="N22" i="16"/>
  <c r="M22" i="16"/>
  <c r="X9" i="16"/>
  <c r="W9" i="16"/>
  <c r="V9" i="16"/>
  <c r="U9" i="16"/>
  <c r="T9" i="16"/>
  <c r="S9" i="16"/>
  <c r="R9" i="16"/>
  <c r="Q9" i="16"/>
  <c r="P9" i="16"/>
  <c r="O9" i="16"/>
  <c r="N9" i="16"/>
  <c r="M9" i="16"/>
  <c r="X21" i="16"/>
  <c r="W21" i="16"/>
  <c r="V21" i="16"/>
  <c r="U21" i="16"/>
  <c r="T21" i="16"/>
  <c r="S21" i="16"/>
  <c r="R21" i="16"/>
  <c r="Q21" i="16"/>
  <c r="P21" i="16"/>
  <c r="O21" i="16"/>
  <c r="N21" i="16"/>
  <c r="M21" i="16"/>
  <c r="X8" i="16"/>
  <c r="W8" i="16"/>
  <c r="V8" i="16"/>
  <c r="U8" i="16"/>
  <c r="T8" i="16"/>
  <c r="S8" i="16"/>
  <c r="R8" i="16"/>
  <c r="Q8" i="16"/>
  <c r="P8" i="16"/>
  <c r="O8" i="16"/>
  <c r="AJ8" i="16" s="1"/>
  <c r="N8" i="16"/>
  <c r="M8" i="16"/>
  <c r="X23" i="16"/>
  <c r="W23" i="16"/>
  <c r="V23" i="16"/>
  <c r="U23" i="16"/>
  <c r="T23" i="16"/>
  <c r="S23" i="16"/>
  <c r="R23" i="16"/>
  <c r="Q23" i="16"/>
  <c r="P23" i="16"/>
  <c r="O23" i="16"/>
  <c r="N23" i="16"/>
  <c r="M23" i="16"/>
  <c r="X7" i="16"/>
  <c r="W7" i="16"/>
  <c r="V7" i="16"/>
  <c r="U7" i="16"/>
  <c r="T7" i="16"/>
  <c r="S7" i="16"/>
  <c r="R7" i="16"/>
  <c r="Q7" i="16"/>
  <c r="P7" i="16"/>
  <c r="O7" i="16"/>
  <c r="N7" i="16"/>
  <c r="M7" i="16"/>
  <c r="X6" i="16"/>
  <c r="W6" i="16"/>
  <c r="V6" i="16"/>
  <c r="U6" i="16"/>
  <c r="T6" i="16"/>
  <c r="S6" i="16"/>
  <c r="R6" i="16"/>
  <c r="Q6" i="16"/>
  <c r="P6" i="16"/>
  <c r="O6" i="16"/>
  <c r="N6" i="16"/>
  <c r="M6" i="16"/>
  <c r="X5" i="16"/>
  <c r="W5" i="16"/>
  <c r="V5" i="16"/>
  <c r="U5" i="16"/>
  <c r="T5" i="16"/>
  <c r="S5" i="16"/>
  <c r="R5" i="16"/>
  <c r="Q5" i="16"/>
  <c r="P5" i="16"/>
  <c r="O5" i="16"/>
  <c r="AJ5" i="16" s="1"/>
  <c r="N5" i="16"/>
  <c r="M5" i="16"/>
  <c r="X4" i="16"/>
  <c r="W4" i="16"/>
  <c r="V4" i="16"/>
  <c r="U4" i="16"/>
  <c r="T4" i="16"/>
  <c r="S4" i="16"/>
  <c r="R4" i="16"/>
  <c r="Q4" i="16"/>
  <c r="P4" i="16"/>
  <c r="O4" i="16"/>
  <c r="AJ4" i="16" s="1"/>
  <c r="N4" i="16"/>
  <c r="M4" i="16"/>
  <c r="X15" i="16"/>
  <c r="W15" i="16"/>
  <c r="V15" i="16"/>
  <c r="U15" i="16"/>
  <c r="T15" i="16"/>
  <c r="S15" i="16"/>
  <c r="R15" i="16"/>
  <c r="Q15" i="16"/>
  <c r="P15" i="16"/>
  <c r="O15" i="16"/>
  <c r="N15" i="16"/>
  <c r="M15" i="16"/>
  <c r="X24" i="16"/>
  <c r="W24" i="16"/>
  <c r="V24" i="16"/>
  <c r="U24" i="16"/>
  <c r="T24" i="16"/>
  <c r="S24" i="16"/>
  <c r="R24" i="16"/>
  <c r="Q24" i="16"/>
  <c r="P24" i="16"/>
  <c r="O24" i="16"/>
  <c r="N24" i="16"/>
  <c r="M24" i="16"/>
  <c r="X13" i="16"/>
  <c r="W13" i="16"/>
  <c r="V13" i="16"/>
  <c r="U13" i="16"/>
  <c r="T13" i="16"/>
  <c r="S13" i="16"/>
  <c r="R13" i="16"/>
  <c r="Q13" i="16"/>
  <c r="P13" i="16"/>
  <c r="O13" i="16"/>
  <c r="N13" i="16"/>
  <c r="M13" i="16"/>
  <c r="X3" i="16"/>
  <c r="W3" i="16"/>
  <c r="V3" i="16"/>
  <c r="U3" i="16"/>
  <c r="T3" i="16"/>
  <c r="S3" i="16"/>
  <c r="R3" i="16"/>
  <c r="Q3" i="16"/>
  <c r="P3" i="16"/>
  <c r="O3" i="16"/>
  <c r="N3" i="16"/>
  <c r="M3" i="16"/>
  <c r="X2" i="16"/>
  <c r="W2" i="16"/>
  <c r="V2" i="16"/>
  <c r="U2" i="16"/>
  <c r="T2" i="16"/>
  <c r="S2" i="16"/>
  <c r="R2" i="16"/>
  <c r="Q2" i="16"/>
  <c r="P2" i="16"/>
  <c r="O2" i="16"/>
  <c r="AJ2" i="16" s="1"/>
  <c r="N2" i="16"/>
  <c r="M2" i="16"/>
  <c r="E32" i="16" s="1"/>
  <c r="X14" i="16"/>
  <c r="W14" i="16"/>
  <c r="V14" i="16"/>
  <c r="U14" i="16"/>
  <c r="T14" i="16"/>
  <c r="S14" i="16"/>
  <c r="R14" i="16"/>
  <c r="Q14" i="16"/>
  <c r="P14" i="16"/>
  <c r="O14" i="16"/>
  <c r="N14" i="16"/>
  <c r="M14" i="16"/>
  <c r="X20" i="16"/>
  <c r="W20" i="16"/>
  <c r="V20" i="16"/>
  <c r="U20" i="16"/>
  <c r="T20" i="16"/>
  <c r="S20" i="16"/>
  <c r="R20" i="16"/>
  <c r="Q20" i="16"/>
  <c r="P20" i="16"/>
  <c r="O20" i="16"/>
  <c r="N20" i="16"/>
  <c r="M20" i="16"/>
  <c r="X25" i="16"/>
  <c r="W25" i="16"/>
  <c r="V25" i="16"/>
  <c r="U25" i="16"/>
  <c r="T25" i="16"/>
  <c r="S25" i="16"/>
  <c r="R25" i="16"/>
  <c r="Q25" i="16"/>
  <c r="P25" i="16"/>
  <c r="O25" i="16"/>
  <c r="N25" i="16"/>
  <c r="M25" i="16"/>
  <c r="X26" i="16"/>
  <c r="W26" i="16"/>
  <c r="V26" i="16"/>
  <c r="U26" i="16"/>
  <c r="T26" i="16"/>
  <c r="S26" i="16"/>
  <c r="R26" i="16"/>
  <c r="Q26" i="16"/>
  <c r="P26" i="16"/>
  <c r="O26" i="16"/>
  <c r="N26" i="16"/>
  <c r="M26" i="16"/>
  <c r="X12" i="16"/>
  <c r="W12" i="16"/>
  <c r="V12" i="16"/>
  <c r="U12" i="16"/>
  <c r="T12" i="16"/>
  <c r="S12" i="16"/>
  <c r="R12" i="16"/>
  <c r="Q12" i="16"/>
  <c r="P12" i="16"/>
  <c r="O12" i="16"/>
  <c r="AJ12" i="16" s="1"/>
  <c r="N12" i="16"/>
  <c r="M12" i="16"/>
  <c r="X19" i="16"/>
  <c r="W19" i="16"/>
  <c r="V19" i="16"/>
  <c r="U19" i="16"/>
  <c r="T19" i="16"/>
  <c r="S19" i="16"/>
  <c r="R19" i="16"/>
  <c r="Q19" i="16"/>
  <c r="P19" i="16"/>
  <c r="O19" i="16"/>
  <c r="N19" i="16"/>
  <c r="M19" i="16"/>
  <c r="X18" i="16"/>
  <c r="W18" i="16"/>
  <c r="V18" i="16"/>
  <c r="U18" i="16"/>
  <c r="T18" i="16"/>
  <c r="S18" i="16"/>
  <c r="R18" i="16"/>
  <c r="Q18" i="16"/>
  <c r="P18" i="16"/>
  <c r="O18" i="16"/>
  <c r="AJ18" i="16" s="1"/>
  <c r="N18" i="16"/>
  <c r="M18" i="16"/>
  <c r="X17" i="16"/>
  <c r="W17" i="16"/>
  <c r="V17" i="16"/>
  <c r="U17" i="16"/>
  <c r="T17" i="16"/>
  <c r="S17" i="16"/>
  <c r="R17" i="16"/>
  <c r="Q17" i="16"/>
  <c r="P17" i="16"/>
  <c r="O17" i="16"/>
  <c r="N17" i="16"/>
  <c r="M17" i="16"/>
  <c r="L11" i="16"/>
  <c r="K11" i="16"/>
  <c r="J11" i="16"/>
  <c r="I11" i="16"/>
  <c r="H11" i="16"/>
  <c r="G11" i="16"/>
  <c r="F11" i="16"/>
  <c r="E11" i="16"/>
  <c r="D11" i="16"/>
  <c r="L16" i="16"/>
  <c r="K16" i="16"/>
  <c r="J16" i="16"/>
  <c r="I16" i="16"/>
  <c r="H16" i="16"/>
  <c r="G16" i="16"/>
  <c r="F16" i="16"/>
  <c r="E16" i="16"/>
  <c r="D16" i="16"/>
  <c r="L10" i="16"/>
  <c r="K10" i="16"/>
  <c r="J10" i="16"/>
  <c r="I10" i="16"/>
  <c r="H10" i="16"/>
  <c r="G10" i="16"/>
  <c r="F10" i="16"/>
  <c r="E10" i="16"/>
  <c r="D10" i="16"/>
  <c r="L22" i="16"/>
  <c r="K22" i="16"/>
  <c r="J22" i="16"/>
  <c r="I22" i="16"/>
  <c r="H22" i="16"/>
  <c r="G22" i="16"/>
  <c r="F22" i="16"/>
  <c r="E22" i="16"/>
  <c r="D22" i="16"/>
  <c r="L9" i="16"/>
  <c r="K9" i="16"/>
  <c r="J9" i="16"/>
  <c r="I9" i="16"/>
  <c r="H9" i="16"/>
  <c r="G9" i="16"/>
  <c r="F9" i="16"/>
  <c r="E9" i="16"/>
  <c r="D9" i="16"/>
  <c r="L21" i="16"/>
  <c r="K21" i="16"/>
  <c r="J21" i="16"/>
  <c r="I21" i="16"/>
  <c r="H21" i="16"/>
  <c r="G21" i="16"/>
  <c r="F21" i="16"/>
  <c r="E21" i="16"/>
  <c r="D21" i="16"/>
  <c r="L8" i="16"/>
  <c r="K8" i="16"/>
  <c r="J8" i="16"/>
  <c r="I8" i="16"/>
  <c r="H8" i="16"/>
  <c r="G8" i="16"/>
  <c r="F8" i="16"/>
  <c r="E8" i="16"/>
  <c r="D8" i="16"/>
  <c r="L23" i="16"/>
  <c r="K23" i="16"/>
  <c r="J23" i="16"/>
  <c r="I23" i="16"/>
  <c r="H23" i="16"/>
  <c r="G23" i="16"/>
  <c r="F23" i="16"/>
  <c r="E23" i="16"/>
  <c r="D23" i="16"/>
  <c r="L7" i="16"/>
  <c r="K7" i="16"/>
  <c r="J7" i="16"/>
  <c r="I7" i="16"/>
  <c r="H7" i="16"/>
  <c r="G7" i="16"/>
  <c r="F7" i="16"/>
  <c r="E7" i="16"/>
  <c r="D7" i="16"/>
  <c r="L6" i="16"/>
  <c r="K6" i="16"/>
  <c r="J6" i="16"/>
  <c r="I6" i="16"/>
  <c r="H6" i="16"/>
  <c r="G6" i="16"/>
  <c r="F6" i="16"/>
  <c r="E6" i="16"/>
  <c r="D6" i="16"/>
  <c r="L5" i="16"/>
  <c r="K5" i="16"/>
  <c r="J5" i="16"/>
  <c r="I5" i="16"/>
  <c r="H5" i="16"/>
  <c r="G5" i="16"/>
  <c r="F5" i="16"/>
  <c r="E5" i="16"/>
  <c r="D5" i="16"/>
  <c r="L4" i="16"/>
  <c r="K4" i="16"/>
  <c r="J4" i="16"/>
  <c r="I4" i="16"/>
  <c r="H4" i="16"/>
  <c r="G4" i="16"/>
  <c r="F4" i="16"/>
  <c r="E4" i="16"/>
  <c r="D4" i="16"/>
  <c r="L15" i="16"/>
  <c r="K15" i="16"/>
  <c r="J15" i="16"/>
  <c r="I15" i="16"/>
  <c r="H15" i="16"/>
  <c r="G15" i="16"/>
  <c r="F15" i="16"/>
  <c r="E15" i="16"/>
  <c r="D15" i="16"/>
  <c r="L24" i="16"/>
  <c r="K24" i="16"/>
  <c r="J24" i="16"/>
  <c r="I24" i="16"/>
  <c r="H24" i="16"/>
  <c r="G24" i="16"/>
  <c r="F24" i="16"/>
  <c r="E24" i="16"/>
  <c r="D24" i="16"/>
  <c r="L13" i="16"/>
  <c r="K13" i="16"/>
  <c r="J13" i="16"/>
  <c r="I13" i="16"/>
  <c r="H13" i="16"/>
  <c r="G13" i="16"/>
  <c r="F13" i="16"/>
  <c r="E13" i="16"/>
  <c r="D13" i="16"/>
  <c r="L3" i="16"/>
  <c r="K3" i="16"/>
  <c r="J3" i="16"/>
  <c r="I3" i="16"/>
  <c r="H3" i="16"/>
  <c r="G3" i="16"/>
  <c r="F3" i="16"/>
  <c r="E3" i="16"/>
  <c r="D3" i="16"/>
  <c r="L2" i="16"/>
  <c r="K2" i="16"/>
  <c r="J2" i="16"/>
  <c r="I2" i="16"/>
  <c r="H2" i="16"/>
  <c r="G2" i="16"/>
  <c r="F2" i="16"/>
  <c r="E2" i="16"/>
  <c r="D2" i="16"/>
  <c r="L14" i="16"/>
  <c r="K14" i="16"/>
  <c r="J14" i="16"/>
  <c r="I14" i="16"/>
  <c r="H14" i="16"/>
  <c r="G14" i="16"/>
  <c r="F14" i="16"/>
  <c r="E14" i="16"/>
  <c r="D14" i="16"/>
  <c r="L20" i="16"/>
  <c r="K20" i="16"/>
  <c r="J20" i="16"/>
  <c r="I20" i="16"/>
  <c r="H20" i="16"/>
  <c r="G20" i="16"/>
  <c r="F20" i="16"/>
  <c r="E20" i="16"/>
  <c r="D20" i="16"/>
  <c r="L25" i="16"/>
  <c r="K25" i="16"/>
  <c r="J25" i="16"/>
  <c r="I25" i="16"/>
  <c r="H25" i="16"/>
  <c r="G25" i="16"/>
  <c r="F25" i="16"/>
  <c r="E25" i="16"/>
  <c r="D25" i="16"/>
  <c r="L26" i="16"/>
  <c r="K26" i="16"/>
  <c r="J26" i="16"/>
  <c r="I26" i="16"/>
  <c r="H26" i="16"/>
  <c r="G26" i="16"/>
  <c r="F26" i="16"/>
  <c r="E26" i="16"/>
  <c r="D26" i="16"/>
  <c r="L12" i="16"/>
  <c r="K12" i="16"/>
  <c r="J12" i="16"/>
  <c r="I12" i="16"/>
  <c r="H12" i="16"/>
  <c r="G12" i="16"/>
  <c r="F12" i="16"/>
  <c r="E12" i="16"/>
  <c r="D12" i="16"/>
  <c r="L19" i="16"/>
  <c r="K19" i="16"/>
  <c r="J19" i="16"/>
  <c r="I19" i="16"/>
  <c r="H19" i="16"/>
  <c r="G19" i="16"/>
  <c r="F19" i="16"/>
  <c r="E19" i="16"/>
  <c r="D19" i="16"/>
  <c r="L18" i="16"/>
  <c r="K18" i="16"/>
  <c r="J18" i="16"/>
  <c r="I18" i="16"/>
  <c r="H18" i="16"/>
  <c r="G18" i="16"/>
  <c r="F18" i="16"/>
  <c r="E18" i="16"/>
  <c r="D18" i="16"/>
  <c r="L17" i="16"/>
  <c r="K17" i="16"/>
  <c r="J17" i="16"/>
  <c r="I17" i="16"/>
  <c r="H17" i="16"/>
  <c r="G17" i="16"/>
  <c r="F17" i="16"/>
  <c r="E17" i="16"/>
  <c r="D17" i="16"/>
  <c r="AP8" i="17"/>
  <c r="AP7" i="17"/>
  <c r="AP6" i="17"/>
  <c r="AP15" i="17"/>
  <c r="AP5" i="17"/>
  <c r="AP4" i="17"/>
  <c r="AP19" i="17"/>
  <c r="AP3" i="17"/>
  <c r="AL3" i="17"/>
  <c r="AP18" i="17"/>
  <c r="AP23" i="17"/>
  <c r="AJ23" i="17"/>
  <c r="AL23" i="17"/>
  <c r="AP20" i="17"/>
  <c r="AP2" i="17"/>
  <c r="AP17" i="17"/>
  <c r="AP13" i="17"/>
  <c r="AK13" i="17"/>
  <c r="AP21" i="17"/>
  <c r="AP16" i="17"/>
  <c r="AP22" i="17"/>
  <c r="AP10" i="17"/>
  <c r="AP14" i="17"/>
  <c r="AP12" i="17"/>
  <c r="AP11" i="17"/>
  <c r="AP11" i="16"/>
  <c r="AP16" i="16"/>
  <c r="AP10" i="16"/>
  <c r="AK10" i="16"/>
  <c r="AP22" i="16"/>
  <c r="AP9" i="16"/>
  <c r="AK9" i="16"/>
  <c r="AP21" i="16"/>
  <c r="AP8" i="16"/>
  <c r="AK8" i="16"/>
  <c r="AP23" i="16"/>
  <c r="AJ23" i="16"/>
  <c r="AP7" i="16"/>
  <c r="AK7" i="16"/>
  <c r="AP6" i="16"/>
  <c r="AP5" i="16"/>
  <c r="AK5" i="16"/>
  <c r="AP4" i="16"/>
  <c r="AL4" i="16"/>
  <c r="AP15" i="16"/>
  <c r="AK15" i="16"/>
  <c r="AP24" i="16"/>
  <c r="AP13" i="16"/>
  <c r="AK13" i="16"/>
  <c r="AP3" i="16"/>
  <c r="AP2" i="16"/>
  <c r="AK2" i="16"/>
  <c r="AP14" i="16"/>
  <c r="AP20" i="16"/>
  <c r="AP25" i="16"/>
  <c r="AP26" i="16"/>
  <c r="AP12" i="16"/>
  <c r="AP19" i="16"/>
  <c r="AP18" i="16"/>
  <c r="AP17" i="16"/>
  <c r="AJ17" i="16"/>
  <c r="AP26" i="8"/>
  <c r="AP21" i="8"/>
  <c r="AP24" i="8"/>
  <c r="AP22" i="8"/>
  <c r="AP10" i="8"/>
  <c r="AP23" i="8"/>
  <c r="AP15" i="8"/>
  <c r="AP20" i="8"/>
  <c r="AP13" i="8"/>
  <c r="AP18" i="8"/>
  <c r="AP14" i="8"/>
  <c r="AP11" i="8"/>
  <c r="AP19" i="8"/>
  <c r="AP12" i="8"/>
  <c r="AP17" i="8"/>
  <c r="AP16" i="8"/>
  <c r="AP8" i="8"/>
  <c r="AP7" i="8"/>
  <c r="AP6" i="8"/>
  <c r="AP5" i="8"/>
  <c r="AP4" i="8"/>
  <c r="AP3" i="8"/>
  <c r="AP25" i="8"/>
  <c r="AP2" i="8"/>
  <c r="AP9" i="8"/>
  <c r="AR2" i="9"/>
  <c r="AR3" i="9"/>
  <c r="AR4" i="9"/>
  <c r="AR23" i="9"/>
  <c r="AR5" i="9"/>
  <c r="AR6" i="9"/>
  <c r="AR7" i="9"/>
  <c r="AR8" i="9"/>
  <c r="AR13" i="9"/>
  <c r="AR10" i="9"/>
  <c r="AR9" i="9"/>
  <c r="AR16" i="9"/>
  <c r="AR14" i="9"/>
  <c r="AR18" i="9"/>
  <c r="AR11" i="9"/>
  <c r="AR15" i="9"/>
  <c r="AR20" i="9"/>
  <c r="AR12" i="9"/>
  <c r="AR22" i="9"/>
  <c r="AR19" i="9"/>
  <c r="AR21" i="9"/>
  <c r="AR17" i="9"/>
  <c r="K18" i="9"/>
  <c r="K14" i="9"/>
  <c r="Z23" i="8"/>
  <c r="AA23" i="8"/>
  <c r="AB23" i="8"/>
  <c r="AC23" i="8"/>
  <c r="AD23" i="8"/>
  <c r="AE23" i="8"/>
  <c r="AF23" i="8"/>
  <c r="AG23" i="8"/>
  <c r="AH23" i="8"/>
  <c r="AI23" i="8"/>
  <c r="Z20" i="8"/>
  <c r="AA20" i="8"/>
  <c r="AB20" i="8"/>
  <c r="AC20" i="8"/>
  <c r="AD20" i="8"/>
  <c r="AE20" i="8"/>
  <c r="AF20" i="8"/>
  <c r="AG20" i="8"/>
  <c r="AH20" i="8"/>
  <c r="AI20" i="8"/>
  <c r="Z9" i="8"/>
  <c r="AA9" i="8"/>
  <c r="AB9" i="8"/>
  <c r="AC9" i="8"/>
  <c r="AD9" i="8"/>
  <c r="AE9" i="8"/>
  <c r="AF9" i="8"/>
  <c r="AG9" i="8"/>
  <c r="AH9" i="8"/>
  <c r="AI9" i="8"/>
  <c r="Z22" i="8"/>
  <c r="AA22" i="8"/>
  <c r="AB22" i="8"/>
  <c r="AC22" i="8"/>
  <c r="AD22" i="8"/>
  <c r="AE22" i="8"/>
  <c r="AF22" i="8"/>
  <c r="AG22" i="8"/>
  <c r="AH22" i="8"/>
  <c r="AI22" i="8"/>
  <c r="Z19" i="8"/>
  <c r="AA19" i="8"/>
  <c r="AB19" i="8"/>
  <c r="AC19" i="8"/>
  <c r="AD19" i="8"/>
  <c r="AE19" i="8"/>
  <c r="AF19" i="8"/>
  <c r="AG19" i="8"/>
  <c r="AH19" i="8"/>
  <c r="AI19" i="8"/>
  <c r="Z16" i="8"/>
  <c r="AA16" i="8"/>
  <c r="AB16" i="8"/>
  <c r="AC16" i="8"/>
  <c r="AD16" i="8"/>
  <c r="AE16" i="8"/>
  <c r="AF16" i="8"/>
  <c r="AG16" i="8"/>
  <c r="AH16" i="8"/>
  <c r="AI16" i="8"/>
  <c r="Z12" i="8"/>
  <c r="AA12" i="8"/>
  <c r="AB12" i="8"/>
  <c r="AC12" i="8"/>
  <c r="AD12" i="8"/>
  <c r="AE12" i="8"/>
  <c r="AF12" i="8"/>
  <c r="AG12" i="8"/>
  <c r="AH12" i="8"/>
  <c r="AI12" i="8"/>
  <c r="Z13" i="8"/>
  <c r="AA13" i="8"/>
  <c r="AB13" i="8"/>
  <c r="AC13" i="8"/>
  <c r="AD13" i="8"/>
  <c r="AE13" i="8"/>
  <c r="AF13" i="8"/>
  <c r="AG13" i="8"/>
  <c r="AH13" i="8"/>
  <c r="AI13" i="8"/>
  <c r="Z14" i="8"/>
  <c r="AA14" i="8"/>
  <c r="AB14" i="8"/>
  <c r="AC14" i="8"/>
  <c r="AD14" i="8"/>
  <c r="AE14" i="8"/>
  <c r="AF14" i="8"/>
  <c r="AG14" i="8"/>
  <c r="AH14" i="8"/>
  <c r="AI14" i="8"/>
  <c r="Z11" i="8"/>
  <c r="AA11" i="8"/>
  <c r="AB11" i="8"/>
  <c r="AC11" i="8"/>
  <c r="AD11" i="8"/>
  <c r="AE11" i="8"/>
  <c r="AF11" i="8"/>
  <c r="AG11" i="8"/>
  <c r="AH11" i="8"/>
  <c r="AI11" i="8"/>
  <c r="Z15" i="8"/>
  <c r="AA15" i="8"/>
  <c r="AB15" i="8"/>
  <c r="AC15" i="8"/>
  <c r="AD15" i="8"/>
  <c r="AE15" i="8"/>
  <c r="AF15" i="8"/>
  <c r="AG15" i="8"/>
  <c r="AH15" i="8"/>
  <c r="AI15" i="8"/>
  <c r="Z18" i="8"/>
  <c r="AA18" i="8"/>
  <c r="AB18" i="8"/>
  <c r="AC18" i="8"/>
  <c r="AD18" i="8"/>
  <c r="AE18" i="8"/>
  <c r="AF18" i="8"/>
  <c r="AG18" i="8"/>
  <c r="AH18" i="8"/>
  <c r="AI18" i="8"/>
  <c r="Z2" i="8"/>
  <c r="AA2" i="8"/>
  <c r="AB2" i="8"/>
  <c r="AC2" i="8"/>
  <c r="AD2" i="8"/>
  <c r="AE2" i="8"/>
  <c r="AF2" i="8"/>
  <c r="AG2" i="8"/>
  <c r="AH2" i="8"/>
  <c r="AI2" i="8"/>
  <c r="Z25" i="8"/>
  <c r="AA25" i="8"/>
  <c r="AB25" i="8"/>
  <c r="AC25" i="8"/>
  <c r="AD25" i="8"/>
  <c r="AE25" i="8"/>
  <c r="AF25" i="8"/>
  <c r="AG25" i="8"/>
  <c r="AH25" i="8"/>
  <c r="AI25" i="8"/>
  <c r="Z21" i="8"/>
  <c r="AA21" i="8"/>
  <c r="AB21" i="8"/>
  <c r="AC21" i="8"/>
  <c r="AD21" i="8"/>
  <c r="AE21" i="8"/>
  <c r="AF21" i="8"/>
  <c r="AG21" i="8"/>
  <c r="AH21" i="8"/>
  <c r="AI21" i="8"/>
  <c r="Z26" i="8"/>
  <c r="AA26" i="8"/>
  <c r="AB26" i="8"/>
  <c r="AC26" i="8"/>
  <c r="AD26" i="8"/>
  <c r="AE26" i="8"/>
  <c r="AF26" i="8"/>
  <c r="AG26" i="8"/>
  <c r="AH26" i="8"/>
  <c r="AI26" i="8"/>
  <c r="Z3" i="8"/>
  <c r="AA3" i="8"/>
  <c r="AB3" i="8"/>
  <c r="AC3" i="8"/>
  <c r="AD3" i="8"/>
  <c r="AE3" i="8"/>
  <c r="AF3" i="8"/>
  <c r="AG3" i="8"/>
  <c r="AH3" i="8"/>
  <c r="AI3" i="8"/>
  <c r="Z4" i="8"/>
  <c r="AA4" i="8"/>
  <c r="AB4" i="8"/>
  <c r="AC4" i="8"/>
  <c r="AD4" i="8"/>
  <c r="AE4" i="8"/>
  <c r="AF4" i="8"/>
  <c r="AG4" i="8"/>
  <c r="AH4" i="8"/>
  <c r="AI4" i="8"/>
  <c r="Z17" i="8"/>
  <c r="AA17" i="8"/>
  <c r="AB17" i="8"/>
  <c r="AC17" i="8"/>
  <c r="AD17" i="8"/>
  <c r="AE17" i="8"/>
  <c r="AF17" i="8"/>
  <c r="AG17" i="8"/>
  <c r="AH17" i="8"/>
  <c r="AI17" i="8"/>
  <c r="Z5" i="8"/>
  <c r="AA5" i="8"/>
  <c r="AB5" i="8"/>
  <c r="AC5" i="8"/>
  <c r="AD5" i="8"/>
  <c r="AE5" i="8"/>
  <c r="AF5" i="8"/>
  <c r="AG5" i="8"/>
  <c r="AH5" i="8"/>
  <c r="AI5" i="8"/>
  <c r="Z6" i="8"/>
  <c r="AA6" i="8"/>
  <c r="AB6" i="8"/>
  <c r="AC6" i="8"/>
  <c r="AD6" i="8"/>
  <c r="AE6" i="8"/>
  <c r="AF6" i="8"/>
  <c r="AG6" i="8"/>
  <c r="AH6" i="8"/>
  <c r="AI6" i="8"/>
  <c r="Z7" i="8"/>
  <c r="AA7" i="8"/>
  <c r="AB7" i="8"/>
  <c r="AC7" i="8"/>
  <c r="AD7" i="8"/>
  <c r="AE7" i="8"/>
  <c r="AF7" i="8"/>
  <c r="AG7" i="8"/>
  <c r="AH7" i="8"/>
  <c r="AI7" i="8"/>
  <c r="Z24" i="8"/>
  <c r="AA24" i="8"/>
  <c r="AB24" i="8"/>
  <c r="AC24" i="8"/>
  <c r="AD24" i="8"/>
  <c r="AE24" i="8"/>
  <c r="AF24" i="8"/>
  <c r="AG24" i="8"/>
  <c r="AH24" i="8"/>
  <c r="AI24" i="8"/>
  <c r="Z10" i="8"/>
  <c r="AA10" i="8"/>
  <c r="AB10" i="8"/>
  <c r="AC10" i="8"/>
  <c r="AD10" i="8"/>
  <c r="AE10" i="8"/>
  <c r="AF10" i="8"/>
  <c r="AG10" i="8"/>
  <c r="AH10" i="8"/>
  <c r="AI10" i="8"/>
  <c r="Z8" i="8"/>
  <c r="AA8" i="8"/>
  <c r="AB8" i="8"/>
  <c r="AC8" i="8"/>
  <c r="AD8" i="8"/>
  <c r="AE8" i="8"/>
  <c r="AF8" i="8"/>
  <c r="AG8" i="8"/>
  <c r="AH8" i="8"/>
  <c r="AI8" i="8"/>
  <c r="Y20" i="8"/>
  <c r="Y9" i="8"/>
  <c r="Y22" i="8"/>
  <c r="Y19" i="8"/>
  <c r="Y16" i="8"/>
  <c r="Y12" i="8"/>
  <c r="Y13" i="8"/>
  <c r="Y14" i="8"/>
  <c r="Y11" i="8"/>
  <c r="Y15" i="8"/>
  <c r="Y18" i="8"/>
  <c r="Y2" i="8"/>
  <c r="Y25" i="8"/>
  <c r="Y21" i="8"/>
  <c r="Y26" i="8"/>
  <c r="Y3" i="8"/>
  <c r="Y4" i="8"/>
  <c r="Y17" i="8"/>
  <c r="Y5" i="8"/>
  <c r="Y6" i="8"/>
  <c r="Y7" i="8"/>
  <c r="Y24" i="8"/>
  <c r="Y10" i="8"/>
  <c r="Y8" i="8"/>
  <c r="Y23" i="8"/>
  <c r="Z9" i="9"/>
  <c r="AA9" i="9"/>
  <c r="AB9" i="9"/>
  <c r="AC9" i="9"/>
  <c r="AD9" i="9"/>
  <c r="AE9" i="9"/>
  <c r="AF9" i="9"/>
  <c r="AG9" i="9"/>
  <c r="AH9" i="9"/>
  <c r="AI9" i="9"/>
  <c r="Z16" i="9"/>
  <c r="AA16" i="9"/>
  <c r="AB16" i="9"/>
  <c r="AC16" i="9"/>
  <c r="AD16" i="9"/>
  <c r="AE16" i="9"/>
  <c r="AF16" i="9"/>
  <c r="AG16" i="9"/>
  <c r="AH16" i="9"/>
  <c r="AI16" i="9"/>
  <c r="Z18" i="9"/>
  <c r="AA18" i="9"/>
  <c r="AB18" i="9"/>
  <c r="AC18" i="9"/>
  <c r="AD18" i="9"/>
  <c r="AE18" i="9"/>
  <c r="AF18" i="9"/>
  <c r="AG18" i="9"/>
  <c r="AH18" i="9"/>
  <c r="AI18" i="9"/>
  <c r="Z20" i="9"/>
  <c r="AA20" i="9"/>
  <c r="AB20" i="9"/>
  <c r="AC20" i="9"/>
  <c r="AD20" i="9"/>
  <c r="AE20" i="9"/>
  <c r="AF20" i="9"/>
  <c r="AG20" i="9"/>
  <c r="AH20" i="9"/>
  <c r="AI20" i="9"/>
  <c r="Z19" i="9"/>
  <c r="AA19" i="9"/>
  <c r="AB19" i="9"/>
  <c r="AC19" i="9"/>
  <c r="AD19" i="9"/>
  <c r="AE19" i="9"/>
  <c r="AF19" i="9"/>
  <c r="AG19" i="9"/>
  <c r="AH19" i="9"/>
  <c r="AI19" i="9"/>
  <c r="Z13" i="9"/>
  <c r="AA13" i="9"/>
  <c r="AB13" i="9"/>
  <c r="AC13" i="9"/>
  <c r="AD13" i="9"/>
  <c r="AE13" i="9"/>
  <c r="AF13" i="9"/>
  <c r="AG13" i="9"/>
  <c r="AH13" i="9"/>
  <c r="AI13" i="9"/>
  <c r="Z10" i="9"/>
  <c r="AA10" i="9"/>
  <c r="AB10" i="9"/>
  <c r="AC10" i="9"/>
  <c r="AD10" i="9"/>
  <c r="AE10" i="9"/>
  <c r="AF10" i="9"/>
  <c r="AG10" i="9"/>
  <c r="AH10" i="9"/>
  <c r="AI10" i="9"/>
  <c r="Z11" i="9"/>
  <c r="AA11" i="9"/>
  <c r="AB11" i="9"/>
  <c r="AC11" i="9"/>
  <c r="AD11" i="9"/>
  <c r="AE11" i="9"/>
  <c r="AF11" i="9"/>
  <c r="AG11" i="9"/>
  <c r="AH11" i="9"/>
  <c r="AI11" i="9"/>
  <c r="Z14" i="9"/>
  <c r="AA14" i="9"/>
  <c r="AB14" i="9"/>
  <c r="AC14" i="9"/>
  <c r="AD14" i="9"/>
  <c r="AE14" i="9"/>
  <c r="AF14" i="9"/>
  <c r="AG14" i="9"/>
  <c r="AH14" i="9"/>
  <c r="AI14" i="9"/>
  <c r="Z12" i="9"/>
  <c r="AA12" i="9"/>
  <c r="AB12" i="9"/>
  <c r="AC12" i="9"/>
  <c r="AD12" i="9"/>
  <c r="AE12" i="9"/>
  <c r="AF12" i="9"/>
  <c r="AG12" i="9"/>
  <c r="AH12" i="9"/>
  <c r="AI12" i="9"/>
  <c r="Z17" i="9"/>
  <c r="AA17" i="9"/>
  <c r="AB17" i="9"/>
  <c r="AC17" i="9"/>
  <c r="AD17" i="9"/>
  <c r="AE17" i="9"/>
  <c r="AF17" i="9"/>
  <c r="AG17" i="9"/>
  <c r="AH17" i="9"/>
  <c r="AI17" i="9"/>
  <c r="Z15" i="9"/>
  <c r="AA15" i="9"/>
  <c r="AB15" i="9"/>
  <c r="AC15" i="9"/>
  <c r="AD15" i="9"/>
  <c r="AE15" i="9"/>
  <c r="AF15" i="9"/>
  <c r="AG15" i="9"/>
  <c r="AH15" i="9"/>
  <c r="AI15" i="9"/>
  <c r="Z21" i="9"/>
  <c r="AA21" i="9"/>
  <c r="AB21" i="9"/>
  <c r="AC21" i="9"/>
  <c r="AD21" i="9"/>
  <c r="AE21" i="9"/>
  <c r="AF21" i="9"/>
  <c r="AG21" i="9"/>
  <c r="AH21" i="9"/>
  <c r="AI21" i="9"/>
  <c r="Z22" i="9"/>
  <c r="AA22" i="9"/>
  <c r="AB22" i="9"/>
  <c r="AC22" i="9"/>
  <c r="AD22" i="9"/>
  <c r="AE22" i="9"/>
  <c r="AF22" i="9"/>
  <c r="AG22" i="9"/>
  <c r="AH22" i="9"/>
  <c r="AI22" i="9"/>
  <c r="Z2" i="9"/>
  <c r="AA2" i="9"/>
  <c r="AB2" i="9"/>
  <c r="AC2" i="9"/>
  <c r="AD2" i="9"/>
  <c r="AE2" i="9"/>
  <c r="AF2" i="9"/>
  <c r="AG2" i="9"/>
  <c r="AH2" i="9"/>
  <c r="AI2" i="9"/>
  <c r="Z3" i="9"/>
  <c r="AA3" i="9"/>
  <c r="AB3" i="9"/>
  <c r="AC3" i="9"/>
  <c r="AD3" i="9"/>
  <c r="AE3" i="9"/>
  <c r="AF3" i="9"/>
  <c r="AG3" i="9"/>
  <c r="AH3" i="9"/>
  <c r="AI3" i="9"/>
  <c r="Z4" i="9"/>
  <c r="AA4" i="9"/>
  <c r="AB4" i="9"/>
  <c r="AC4" i="9"/>
  <c r="AD4" i="9"/>
  <c r="AE4" i="9"/>
  <c r="AF4" i="9"/>
  <c r="AG4" i="9"/>
  <c r="AH4" i="9"/>
  <c r="AI4" i="9"/>
  <c r="Z23" i="9"/>
  <c r="AA23" i="9"/>
  <c r="AB23" i="9"/>
  <c r="AC23" i="9"/>
  <c r="AD23" i="9"/>
  <c r="AE23" i="9"/>
  <c r="AF23" i="9"/>
  <c r="AG23" i="9"/>
  <c r="AH23" i="9"/>
  <c r="AI23" i="9"/>
  <c r="Z5" i="9"/>
  <c r="AA5" i="9"/>
  <c r="AB5" i="9"/>
  <c r="AC5" i="9"/>
  <c r="AD5" i="9"/>
  <c r="AE5" i="9"/>
  <c r="AF5" i="9"/>
  <c r="AG5" i="9"/>
  <c r="AH5" i="9"/>
  <c r="AI5" i="9"/>
  <c r="Z6" i="9"/>
  <c r="AA6" i="9"/>
  <c r="AB6" i="9"/>
  <c r="AC6" i="9"/>
  <c r="AD6" i="9"/>
  <c r="AE6" i="9"/>
  <c r="AF6" i="9"/>
  <c r="AG6" i="9"/>
  <c r="AH6" i="9"/>
  <c r="AI6" i="9"/>
  <c r="Z7" i="9"/>
  <c r="AA7" i="9"/>
  <c r="AB7" i="9"/>
  <c r="AC7" i="9"/>
  <c r="AD7" i="9"/>
  <c r="AE7" i="9"/>
  <c r="AF7" i="9"/>
  <c r="AG7" i="9"/>
  <c r="AH7" i="9"/>
  <c r="AI7" i="9"/>
  <c r="Z8" i="9"/>
  <c r="AA8" i="9"/>
  <c r="AB8" i="9"/>
  <c r="AC8" i="9"/>
  <c r="AD8" i="9"/>
  <c r="AE8" i="9"/>
  <c r="AF8" i="9"/>
  <c r="AG8" i="9"/>
  <c r="AH8" i="9"/>
  <c r="AI8" i="9"/>
  <c r="Y16" i="9"/>
  <c r="Y18" i="9"/>
  <c r="Y20" i="9"/>
  <c r="Y19" i="9"/>
  <c r="Y13" i="9"/>
  <c r="Y10" i="9"/>
  <c r="Y11" i="9"/>
  <c r="Y14" i="9"/>
  <c r="Y12" i="9"/>
  <c r="Y17" i="9"/>
  <c r="Y15" i="9"/>
  <c r="Y21" i="9"/>
  <c r="Y22" i="9"/>
  <c r="Y2" i="9"/>
  <c r="Y3" i="9"/>
  <c r="Y4" i="9"/>
  <c r="Y23" i="9"/>
  <c r="Y5" i="9"/>
  <c r="Y6" i="9"/>
  <c r="Y7" i="9"/>
  <c r="Y8" i="9"/>
  <c r="Y9" i="9"/>
  <c r="N9" i="9"/>
  <c r="O9" i="9"/>
  <c r="P9" i="9"/>
  <c r="Q9" i="9"/>
  <c r="R9" i="9"/>
  <c r="S9" i="9"/>
  <c r="T9" i="9"/>
  <c r="U9" i="9"/>
  <c r="V9" i="9"/>
  <c r="W9" i="9"/>
  <c r="X9" i="9"/>
  <c r="N16" i="9"/>
  <c r="O16" i="9"/>
  <c r="P16" i="9"/>
  <c r="Q16" i="9"/>
  <c r="R16" i="9"/>
  <c r="S16" i="9"/>
  <c r="T16" i="9"/>
  <c r="U16" i="9"/>
  <c r="V16" i="9"/>
  <c r="W16" i="9"/>
  <c r="X16" i="9"/>
  <c r="N18" i="9"/>
  <c r="O18" i="9"/>
  <c r="P18" i="9"/>
  <c r="Q18" i="9"/>
  <c r="R18" i="9"/>
  <c r="S18" i="9"/>
  <c r="T18" i="9"/>
  <c r="U18" i="9"/>
  <c r="V18" i="9"/>
  <c r="W18" i="9"/>
  <c r="X18" i="9"/>
  <c r="N20" i="9"/>
  <c r="O20" i="9"/>
  <c r="P20" i="9"/>
  <c r="Q20" i="9"/>
  <c r="R20" i="9"/>
  <c r="S20" i="9"/>
  <c r="T20" i="9"/>
  <c r="U20" i="9"/>
  <c r="V20" i="9"/>
  <c r="W20" i="9"/>
  <c r="X20" i="9"/>
  <c r="N19" i="9"/>
  <c r="O19" i="9"/>
  <c r="P19" i="9"/>
  <c r="Q19" i="9"/>
  <c r="R19" i="9"/>
  <c r="S19" i="9"/>
  <c r="T19" i="9"/>
  <c r="U19" i="9"/>
  <c r="V19" i="9"/>
  <c r="W19" i="9"/>
  <c r="X19" i="9"/>
  <c r="N13" i="9"/>
  <c r="O13" i="9"/>
  <c r="P13" i="9"/>
  <c r="Q13" i="9"/>
  <c r="R13" i="9"/>
  <c r="S13" i="9"/>
  <c r="T13" i="9"/>
  <c r="U13" i="9"/>
  <c r="V13" i="9"/>
  <c r="W13" i="9"/>
  <c r="X13" i="9"/>
  <c r="N10" i="9"/>
  <c r="O10" i="9"/>
  <c r="P10" i="9"/>
  <c r="Q10" i="9"/>
  <c r="R10" i="9"/>
  <c r="S10" i="9"/>
  <c r="T10" i="9"/>
  <c r="U10" i="9"/>
  <c r="V10" i="9"/>
  <c r="W10" i="9"/>
  <c r="X10" i="9"/>
  <c r="N11" i="9"/>
  <c r="O11" i="9"/>
  <c r="P11" i="9"/>
  <c r="Q11" i="9"/>
  <c r="R11" i="9"/>
  <c r="S11" i="9"/>
  <c r="T11" i="9"/>
  <c r="U11" i="9"/>
  <c r="V11" i="9"/>
  <c r="W11" i="9"/>
  <c r="X11" i="9"/>
  <c r="N14" i="9"/>
  <c r="O14" i="9"/>
  <c r="P14" i="9"/>
  <c r="Q14" i="9"/>
  <c r="R14" i="9"/>
  <c r="S14" i="9"/>
  <c r="T14" i="9"/>
  <c r="U14" i="9"/>
  <c r="V14" i="9"/>
  <c r="W14" i="9"/>
  <c r="X14" i="9"/>
  <c r="N12" i="9"/>
  <c r="O12" i="9"/>
  <c r="P12" i="9"/>
  <c r="Q12" i="9"/>
  <c r="R12" i="9"/>
  <c r="S12" i="9"/>
  <c r="T12" i="9"/>
  <c r="U12" i="9"/>
  <c r="V12" i="9"/>
  <c r="W12" i="9"/>
  <c r="X12" i="9"/>
  <c r="N17" i="9"/>
  <c r="O17" i="9"/>
  <c r="P17" i="9"/>
  <c r="Q17" i="9"/>
  <c r="R17" i="9"/>
  <c r="S17" i="9"/>
  <c r="T17" i="9"/>
  <c r="U17" i="9"/>
  <c r="V17" i="9"/>
  <c r="W17" i="9"/>
  <c r="X17" i="9"/>
  <c r="N15" i="9"/>
  <c r="O15" i="9"/>
  <c r="P15" i="9"/>
  <c r="Q15" i="9"/>
  <c r="R15" i="9"/>
  <c r="S15" i="9"/>
  <c r="T15" i="9"/>
  <c r="U15" i="9"/>
  <c r="V15" i="9"/>
  <c r="W15" i="9"/>
  <c r="X15" i="9"/>
  <c r="N21" i="9"/>
  <c r="O21" i="9"/>
  <c r="P21" i="9"/>
  <c r="Q21" i="9"/>
  <c r="R21" i="9"/>
  <c r="S21" i="9"/>
  <c r="T21" i="9"/>
  <c r="U21" i="9"/>
  <c r="V21" i="9"/>
  <c r="W21" i="9"/>
  <c r="X21" i="9"/>
  <c r="N22" i="9"/>
  <c r="O22" i="9"/>
  <c r="P22" i="9"/>
  <c r="Q22" i="9"/>
  <c r="R22" i="9"/>
  <c r="S22" i="9"/>
  <c r="T22" i="9"/>
  <c r="U22" i="9"/>
  <c r="V22" i="9"/>
  <c r="W22" i="9"/>
  <c r="X22" i="9"/>
  <c r="N2" i="9"/>
  <c r="O2" i="9"/>
  <c r="P2" i="9"/>
  <c r="Q2" i="9"/>
  <c r="R2" i="9"/>
  <c r="S2" i="9"/>
  <c r="T2" i="9"/>
  <c r="U2" i="9"/>
  <c r="V2" i="9"/>
  <c r="W2" i="9"/>
  <c r="X2" i="9"/>
  <c r="N3" i="9"/>
  <c r="O3" i="9"/>
  <c r="P3" i="9"/>
  <c r="Q3" i="9"/>
  <c r="R3" i="9"/>
  <c r="S3" i="9"/>
  <c r="T3" i="9"/>
  <c r="U3" i="9"/>
  <c r="V3" i="9"/>
  <c r="W3" i="9"/>
  <c r="X3" i="9"/>
  <c r="N4" i="9"/>
  <c r="O4" i="9"/>
  <c r="P4" i="9"/>
  <c r="Q4" i="9"/>
  <c r="R4" i="9"/>
  <c r="S4" i="9"/>
  <c r="T4" i="9"/>
  <c r="U4" i="9"/>
  <c r="V4" i="9"/>
  <c r="W4" i="9"/>
  <c r="X4" i="9"/>
  <c r="N23" i="9"/>
  <c r="O23" i="9"/>
  <c r="P23" i="9"/>
  <c r="Q23" i="9"/>
  <c r="R23" i="9"/>
  <c r="S23" i="9"/>
  <c r="T23" i="9"/>
  <c r="U23" i="9"/>
  <c r="V23" i="9"/>
  <c r="W23" i="9"/>
  <c r="X23"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M16" i="9"/>
  <c r="AJ16" i="9" s="1"/>
  <c r="M18" i="9"/>
  <c r="M20" i="9"/>
  <c r="AJ20" i="9" s="1"/>
  <c r="M19" i="9"/>
  <c r="AJ19" i="9" s="1"/>
  <c r="M13" i="9"/>
  <c r="AJ13" i="9" s="1"/>
  <c r="M10" i="9"/>
  <c r="AJ10" i="9" s="1"/>
  <c r="M11" i="9"/>
  <c r="AJ11" i="9" s="1"/>
  <c r="M14" i="9"/>
  <c r="AJ14" i="9" s="1"/>
  <c r="M12" i="9"/>
  <c r="AJ12" i="9" s="1"/>
  <c r="M17" i="9"/>
  <c r="AJ17" i="9" s="1"/>
  <c r="M15" i="9"/>
  <c r="M21" i="9"/>
  <c r="AJ21" i="9" s="1"/>
  <c r="M22" i="9"/>
  <c r="AJ22" i="9" s="1"/>
  <c r="M2" i="9"/>
  <c r="M3" i="9"/>
  <c r="AJ3" i="9" s="1"/>
  <c r="M4" i="9"/>
  <c r="AJ4" i="9" s="1"/>
  <c r="M23" i="9"/>
  <c r="M5" i="9"/>
  <c r="M6" i="9"/>
  <c r="M7" i="9"/>
  <c r="M8" i="9"/>
  <c r="M9" i="9"/>
  <c r="N23" i="8"/>
  <c r="O23" i="8"/>
  <c r="P23" i="8"/>
  <c r="Q23" i="8"/>
  <c r="R23" i="8"/>
  <c r="S23" i="8"/>
  <c r="T23" i="8"/>
  <c r="U23" i="8"/>
  <c r="V23" i="8"/>
  <c r="W23" i="8"/>
  <c r="X23" i="8"/>
  <c r="N20" i="8"/>
  <c r="O20" i="8"/>
  <c r="P20" i="8"/>
  <c r="Q20" i="8"/>
  <c r="R20" i="8"/>
  <c r="S20" i="8"/>
  <c r="T20" i="8"/>
  <c r="U20" i="8"/>
  <c r="V20" i="8"/>
  <c r="W20" i="8"/>
  <c r="X20" i="8"/>
  <c r="N9" i="8"/>
  <c r="O9" i="8"/>
  <c r="P9" i="8"/>
  <c r="Q9" i="8"/>
  <c r="R9" i="8"/>
  <c r="S9" i="8"/>
  <c r="T9" i="8"/>
  <c r="U9" i="8"/>
  <c r="V9" i="8"/>
  <c r="W9" i="8"/>
  <c r="X9" i="8"/>
  <c r="N22" i="8"/>
  <c r="O22" i="8"/>
  <c r="P22" i="8"/>
  <c r="Q22" i="8"/>
  <c r="R22" i="8"/>
  <c r="S22" i="8"/>
  <c r="T22" i="8"/>
  <c r="U22" i="8"/>
  <c r="V22" i="8"/>
  <c r="W22" i="8"/>
  <c r="X22" i="8"/>
  <c r="N19" i="8"/>
  <c r="O19" i="8"/>
  <c r="P19" i="8"/>
  <c r="Q19" i="8"/>
  <c r="R19" i="8"/>
  <c r="S19" i="8"/>
  <c r="T19" i="8"/>
  <c r="U19" i="8"/>
  <c r="V19" i="8"/>
  <c r="W19" i="8"/>
  <c r="X19" i="8"/>
  <c r="N16" i="8"/>
  <c r="O16" i="8"/>
  <c r="P16" i="8"/>
  <c r="Q16" i="8"/>
  <c r="R16" i="8"/>
  <c r="S16" i="8"/>
  <c r="T16" i="8"/>
  <c r="U16" i="8"/>
  <c r="V16" i="8"/>
  <c r="W16" i="8"/>
  <c r="X16"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1" i="8"/>
  <c r="O11" i="8"/>
  <c r="P11" i="8"/>
  <c r="Q11" i="8"/>
  <c r="R11" i="8"/>
  <c r="S11" i="8"/>
  <c r="T11" i="8"/>
  <c r="U11" i="8"/>
  <c r="V11" i="8"/>
  <c r="W11" i="8"/>
  <c r="X11" i="8"/>
  <c r="N15" i="8"/>
  <c r="O15" i="8"/>
  <c r="P15" i="8"/>
  <c r="Q15" i="8"/>
  <c r="R15" i="8"/>
  <c r="S15" i="8"/>
  <c r="T15" i="8"/>
  <c r="U15" i="8"/>
  <c r="V15" i="8"/>
  <c r="W15" i="8"/>
  <c r="X15" i="8"/>
  <c r="N18" i="8"/>
  <c r="O18" i="8"/>
  <c r="P18" i="8"/>
  <c r="Q18" i="8"/>
  <c r="R18" i="8"/>
  <c r="S18" i="8"/>
  <c r="T18" i="8"/>
  <c r="U18" i="8"/>
  <c r="V18" i="8"/>
  <c r="W18" i="8"/>
  <c r="X18" i="8"/>
  <c r="N2" i="8"/>
  <c r="O2" i="8"/>
  <c r="P2" i="8"/>
  <c r="Q2" i="8"/>
  <c r="R2" i="8"/>
  <c r="S2" i="8"/>
  <c r="T2" i="8"/>
  <c r="U2" i="8"/>
  <c r="V2" i="8"/>
  <c r="W2" i="8"/>
  <c r="X2" i="8"/>
  <c r="N25" i="8"/>
  <c r="O25" i="8"/>
  <c r="P25" i="8"/>
  <c r="Q25" i="8"/>
  <c r="R25" i="8"/>
  <c r="S25" i="8"/>
  <c r="T25" i="8"/>
  <c r="U25" i="8"/>
  <c r="V25" i="8"/>
  <c r="W25" i="8"/>
  <c r="X25" i="8"/>
  <c r="N21" i="8"/>
  <c r="O21" i="8"/>
  <c r="P21" i="8"/>
  <c r="Q21" i="8"/>
  <c r="R21" i="8"/>
  <c r="S21" i="8"/>
  <c r="T21" i="8"/>
  <c r="U21" i="8"/>
  <c r="V21" i="8"/>
  <c r="W21" i="8"/>
  <c r="X21" i="8"/>
  <c r="N26" i="8"/>
  <c r="O26" i="8"/>
  <c r="P26" i="8"/>
  <c r="Q26" i="8"/>
  <c r="R26" i="8"/>
  <c r="S26" i="8"/>
  <c r="T26" i="8"/>
  <c r="U26" i="8"/>
  <c r="V26" i="8"/>
  <c r="W26" i="8"/>
  <c r="X26" i="8"/>
  <c r="N3" i="8"/>
  <c r="O3" i="8"/>
  <c r="P3" i="8"/>
  <c r="Q3" i="8"/>
  <c r="R3" i="8"/>
  <c r="S3" i="8"/>
  <c r="T3" i="8"/>
  <c r="U3" i="8"/>
  <c r="V3" i="8"/>
  <c r="W3" i="8"/>
  <c r="X3" i="8"/>
  <c r="N4" i="8"/>
  <c r="O4" i="8"/>
  <c r="P4" i="8"/>
  <c r="Q4" i="8"/>
  <c r="R4" i="8"/>
  <c r="S4" i="8"/>
  <c r="T4" i="8"/>
  <c r="U4" i="8"/>
  <c r="V4" i="8"/>
  <c r="W4" i="8"/>
  <c r="X4" i="8"/>
  <c r="N17" i="8"/>
  <c r="O17" i="8"/>
  <c r="P17" i="8"/>
  <c r="Q17" i="8"/>
  <c r="R17" i="8"/>
  <c r="S17" i="8"/>
  <c r="T17" i="8"/>
  <c r="U17" i="8"/>
  <c r="V17" i="8"/>
  <c r="W17" i="8"/>
  <c r="X17"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24" i="8"/>
  <c r="O24" i="8"/>
  <c r="P24" i="8"/>
  <c r="Q24" i="8"/>
  <c r="R24" i="8"/>
  <c r="S24" i="8"/>
  <c r="T24" i="8"/>
  <c r="U24" i="8"/>
  <c r="V24" i="8"/>
  <c r="W24" i="8"/>
  <c r="X24" i="8"/>
  <c r="N10" i="8"/>
  <c r="O10" i="8"/>
  <c r="P10" i="8"/>
  <c r="Q10" i="8"/>
  <c r="R10" i="8"/>
  <c r="S10" i="8"/>
  <c r="T10" i="8"/>
  <c r="U10" i="8"/>
  <c r="V10" i="8"/>
  <c r="W10" i="8"/>
  <c r="X10" i="8"/>
  <c r="N8" i="8"/>
  <c r="O8" i="8"/>
  <c r="P8" i="8"/>
  <c r="Q8" i="8"/>
  <c r="R8" i="8"/>
  <c r="S8" i="8"/>
  <c r="T8" i="8"/>
  <c r="U8" i="8"/>
  <c r="V8" i="8"/>
  <c r="W8" i="8"/>
  <c r="X8" i="8"/>
  <c r="M20" i="8"/>
  <c r="AJ20" i="8" s="1"/>
  <c r="M9" i="8"/>
  <c r="AJ9" i="8" s="1"/>
  <c r="M22" i="8"/>
  <c r="AJ22" i="8" s="1"/>
  <c r="M19" i="8"/>
  <c r="AJ19" i="8" s="1"/>
  <c r="M16" i="8"/>
  <c r="AJ16" i="8" s="1"/>
  <c r="M12" i="8"/>
  <c r="AJ12" i="8" s="1"/>
  <c r="M13" i="8"/>
  <c r="AJ13" i="8" s="1"/>
  <c r="M14" i="8"/>
  <c r="AJ14" i="8" s="1"/>
  <c r="M11" i="8"/>
  <c r="AJ11" i="8" s="1"/>
  <c r="M15" i="8"/>
  <c r="M18" i="8"/>
  <c r="AJ18" i="8" s="1"/>
  <c r="M2" i="8"/>
  <c r="M25" i="8"/>
  <c r="M21" i="8"/>
  <c r="AJ21" i="8" s="1"/>
  <c r="M26" i="8"/>
  <c r="AJ26" i="8" s="1"/>
  <c r="M3" i="8"/>
  <c r="AJ3" i="8" s="1"/>
  <c r="M4" i="8"/>
  <c r="M17" i="8"/>
  <c r="M5" i="8"/>
  <c r="M6" i="8"/>
  <c r="M7" i="8"/>
  <c r="M24" i="8"/>
  <c r="M10" i="8"/>
  <c r="M8" i="8"/>
  <c r="M23" i="8"/>
  <c r="E23" i="8"/>
  <c r="F23" i="8"/>
  <c r="G23" i="8"/>
  <c r="H23" i="8"/>
  <c r="I23" i="8"/>
  <c r="J23" i="8"/>
  <c r="AL23" i="8" s="1"/>
  <c r="K23" i="8"/>
  <c r="L23" i="8"/>
  <c r="E20" i="8"/>
  <c r="F20" i="8"/>
  <c r="G20" i="8"/>
  <c r="H20" i="8"/>
  <c r="I20" i="8"/>
  <c r="J20" i="8"/>
  <c r="AL20" i="8" s="1"/>
  <c r="K20" i="8"/>
  <c r="L20" i="8"/>
  <c r="E9" i="8"/>
  <c r="F9" i="8"/>
  <c r="AK9" i="8" s="1"/>
  <c r="G9" i="8"/>
  <c r="H9" i="8"/>
  <c r="I9" i="8"/>
  <c r="J9" i="8"/>
  <c r="K9" i="8"/>
  <c r="L9" i="8"/>
  <c r="E22" i="8"/>
  <c r="F22" i="8"/>
  <c r="G22" i="8"/>
  <c r="H22" i="8"/>
  <c r="I22" i="8"/>
  <c r="J22" i="8"/>
  <c r="AL22" i="8" s="1"/>
  <c r="K22" i="8"/>
  <c r="L22" i="8"/>
  <c r="E19" i="8"/>
  <c r="F19" i="8"/>
  <c r="G19" i="8"/>
  <c r="H19" i="8"/>
  <c r="I19" i="8"/>
  <c r="J19" i="8"/>
  <c r="AL19" i="8" s="1"/>
  <c r="K19" i="8"/>
  <c r="L19" i="8"/>
  <c r="E16" i="8"/>
  <c r="F16" i="8"/>
  <c r="G16" i="8"/>
  <c r="H16" i="8"/>
  <c r="I16" i="8"/>
  <c r="J16" i="8"/>
  <c r="K16" i="8"/>
  <c r="L16" i="8"/>
  <c r="E12" i="8"/>
  <c r="F12" i="8"/>
  <c r="G12" i="8"/>
  <c r="H12" i="8"/>
  <c r="I12" i="8"/>
  <c r="J12" i="8"/>
  <c r="AL12" i="8" s="1"/>
  <c r="K12" i="8"/>
  <c r="L12" i="8"/>
  <c r="E13" i="8"/>
  <c r="F13" i="8"/>
  <c r="G13" i="8"/>
  <c r="H13" i="8"/>
  <c r="I13" i="8"/>
  <c r="J13" i="8"/>
  <c r="AL13" i="8" s="1"/>
  <c r="K13" i="8"/>
  <c r="L13" i="8"/>
  <c r="E14" i="8"/>
  <c r="F14" i="8"/>
  <c r="AK14" i="8" s="1"/>
  <c r="G14" i="8"/>
  <c r="H14" i="8"/>
  <c r="I14" i="8"/>
  <c r="J14" i="8"/>
  <c r="K14" i="8"/>
  <c r="L14" i="8"/>
  <c r="E11" i="8"/>
  <c r="F11" i="8"/>
  <c r="G11" i="8"/>
  <c r="H11" i="8"/>
  <c r="I11" i="8"/>
  <c r="J11" i="8"/>
  <c r="AL11" i="8" s="1"/>
  <c r="K11" i="8"/>
  <c r="L11" i="8"/>
  <c r="E15" i="8"/>
  <c r="F15" i="8"/>
  <c r="G15" i="8"/>
  <c r="H15" i="8"/>
  <c r="I15" i="8"/>
  <c r="J15" i="8"/>
  <c r="AL15" i="8" s="1"/>
  <c r="K15" i="8"/>
  <c r="L15" i="8"/>
  <c r="E18" i="8"/>
  <c r="F18" i="8"/>
  <c r="AK18" i="8" s="1"/>
  <c r="G18" i="8"/>
  <c r="H18" i="8"/>
  <c r="I18" i="8"/>
  <c r="J18" i="8"/>
  <c r="K18" i="8"/>
  <c r="L18" i="8"/>
  <c r="E2" i="8"/>
  <c r="F2" i="8"/>
  <c r="G2" i="8"/>
  <c r="H2" i="8"/>
  <c r="I2" i="8"/>
  <c r="J2" i="8"/>
  <c r="AL2" i="8" s="1"/>
  <c r="K2" i="8"/>
  <c r="L2" i="8"/>
  <c r="E25" i="8"/>
  <c r="F25" i="8"/>
  <c r="G25" i="8"/>
  <c r="H25" i="8"/>
  <c r="I25" i="8"/>
  <c r="J25" i="8"/>
  <c r="AL25" i="8" s="1"/>
  <c r="K25" i="8"/>
  <c r="L25" i="8"/>
  <c r="E21" i="8"/>
  <c r="F21" i="8"/>
  <c r="AK21" i="8" s="1"/>
  <c r="G21" i="8"/>
  <c r="H21" i="8"/>
  <c r="I21" i="8"/>
  <c r="J21" i="8"/>
  <c r="K21" i="8"/>
  <c r="L21" i="8"/>
  <c r="E26" i="8"/>
  <c r="F26" i="8"/>
  <c r="G26" i="8"/>
  <c r="H26" i="8"/>
  <c r="I26" i="8"/>
  <c r="J26" i="8"/>
  <c r="AL26" i="8" s="1"/>
  <c r="K26" i="8"/>
  <c r="L26" i="8"/>
  <c r="E3" i="8"/>
  <c r="F3" i="8"/>
  <c r="G3" i="8"/>
  <c r="H3" i="8"/>
  <c r="I3" i="8"/>
  <c r="J3" i="8"/>
  <c r="AL3" i="8" s="1"/>
  <c r="K3" i="8"/>
  <c r="L3" i="8"/>
  <c r="E4" i="8"/>
  <c r="F4" i="8"/>
  <c r="AK4" i="8" s="1"/>
  <c r="G4" i="8"/>
  <c r="H4" i="8"/>
  <c r="I4" i="8"/>
  <c r="J4" i="8"/>
  <c r="K4" i="8"/>
  <c r="L4" i="8"/>
  <c r="E17" i="8"/>
  <c r="F17" i="8"/>
  <c r="G17" i="8"/>
  <c r="H17" i="8"/>
  <c r="I17" i="8"/>
  <c r="J17" i="8"/>
  <c r="AL17" i="8" s="1"/>
  <c r="K17" i="8"/>
  <c r="L17" i="8"/>
  <c r="E5" i="8"/>
  <c r="F5" i="8"/>
  <c r="G5" i="8"/>
  <c r="H5" i="8"/>
  <c r="I5" i="8"/>
  <c r="J5" i="8"/>
  <c r="AL5" i="8" s="1"/>
  <c r="K5" i="8"/>
  <c r="L5" i="8"/>
  <c r="E6" i="8"/>
  <c r="F6" i="8"/>
  <c r="AK6" i="8" s="1"/>
  <c r="G6" i="8"/>
  <c r="H6" i="8"/>
  <c r="I6" i="8"/>
  <c r="J6" i="8"/>
  <c r="K6" i="8"/>
  <c r="L6" i="8"/>
  <c r="E7" i="8"/>
  <c r="F7" i="8"/>
  <c r="G7" i="8"/>
  <c r="H7" i="8"/>
  <c r="I7" i="8"/>
  <c r="J7" i="8"/>
  <c r="AL7" i="8" s="1"/>
  <c r="K7" i="8"/>
  <c r="L7" i="8"/>
  <c r="E24" i="8"/>
  <c r="F24" i="8"/>
  <c r="G24" i="8"/>
  <c r="H24" i="8"/>
  <c r="I24" i="8"/>
  <c r="J24" i="8"/>
  <c r="AL24" i="8" s="1"/>
  <c r="K24" i="8"/>
  <c r="L24" i="8"/>
  <c r="E10" i="8"/>
  <c r="F10" i="8"/>
  <c r="G10" i="8"/>
  <c r="H10" i="8"/>
  <c r="I10" i="8"/>
  <c r="J10" i="8"/>
  <c r="K10" i="8"/>
  <c r="L10" i="8"/>
  <c r="E8" i="8"/>
  <c r="F8" i="8"/>
  <c r="AK8" i="8" s="1"/>
  <c r="G8" i="8"/>
  <c r="H8" i="8"/>
  <c r="I8" i="8"/>
  <c r="J8" i="8"/>
  <c r="AL8" i="8" s="1"/>
  <c r="K8" i="8"/>
  <c r="L8" i="8"/>
  <c r="D20" i="8"/>
  <c r="D9" i="8"/>
  <c r="D22" i="8"/>
  <c r="D19" i="8"/>
  <c r="D16" i="8"/>
  <c r="D12" i="8"/>
  <c r="D13" i="8"/>
  <c r="D14" i="8"/>
  <c r="D11" i="8"/>
  <c r="D15" i="8"/>
  <c r="D18" i="8"/>
  <c r="D2" i="8"/>
  <c r="D25" i="8"/>
  <c r="D21" i="8"/>
  <c r="D26" i="8"/>
  <c r="D3" i="8"/>
  <c r="D4" i="8"/>
  <c r="D17" i="8"/>
  <c r="D5" i="8"/>
  <c r="D6" i="8"/>
  <c r="D7" i="8"/>
  <c r="D24" i="8"/>
  <c r="D10" i="8"/>
  <c r="D8" i="8"/>
  <c r="D23" i="8"/>
  <c r="E9" i="9"/>
  <c r="F9" i="9"/>
  <c r="G9" i="9"/>
  <c r="H9" i="9"/>
  <c r="I9" i="9"/>
  <c r="J9" i="9"/>
  <c r="K9" i="9"/>
  <c r="L9" i="9"/>
  <c r="E16" i="9"/>
  <c r="F16" i="9"/>
  <c r="G16" i="9"/>
  <c r="H16" i="9"/>
  <c r="I16" i="9"/>
  <c r="J16" i="9"/>
  <c r="K16" i="9"/>
  <c r="L16" i="9"/>
  <c r="E18" i="9"/>
  <c r="F18" i="9"/>
  <c r="G18" i="9"/>
  <c r="H18" i="9"/>
  <c r="I18" i="9"/>
  <c r="J18" i="9"/>
  <c r="L18" i="9"/>
  <c r="E20" i="9"/>
  <c r="F20" i="9"/>
  <c r="G20" i="9"/>
  <c r="H20" i="9"/>
  <c r="I20" i="9"/>
  <c r="J20" i="9"/>
  <c r="K20" i="9"/>
  <c r="L20" i="9"/>
  <c r="E19" i="9"/>
  <c r="F19" i="9"/>
  <c r="G19" i="9"/>
  <c r="H19" i="9"/>
  <c r="I19" i="9"/>
  <c r="J19" i="9"/>
  <c r="K19" i="9"/>
  <c r="L19" i="9"/>
  <c r="E13" i="9"/>
  <c r="F13" i="9"/>
  <c r="G13" i="9"/>
  <c r="H13" i="9"/>
  <c r="I13" i="9"/>
  <c r="J13" i="9"/>
  <c r="K13" i="9"/>
  <c r="L13" i="9"/>
  <c r="E10" i="9"/>
  <c r="F10" i="9"/>
  <c r="G10" i="9"/>
  <c r="H10" i="9"/>
  <c r="I10" i="9"/>
  <c r="J10" i="9"/>
  <c r="K10" i="9"/>
  <c r="L10" i="9"/>
  <c r="E11" i="9"/>
  <c r="F11" i="9"/>
  <c r="G11" i="9"/>
  <c r="H11" i="9"/>
  <c r="I11" i="9"/>
  <c r="J11" i="9"/>
  <c r="K11" i="9"/>
  <c r="L11" i="9"/>
  <c r="E14" i="9"/>
  <c r="F14" i="9"/>
  <c r="G14" i="9"/>
  <c r="H14" i="9"/>
  <c r="I14" i="9"/>
  <c r="J14" i="9"/>
  <c r="L14" i="9"/>
  <c r="E12" i="9"/>
  <c r="F12" i="9"/>
  <c r="G12" i="9"/>
  <c r="H12" i="9"/>
  <c r="I12" i="9"/>
  <c r="J12" i="9"/>
  <c r="K12" i="9"/>
  <c r="L12" i="9"/>
  <c r="E17" i="9"/>
  <c r="F17" i="9"/>
  <c r="G17" i="9"/>
  <c r="H17" i="9"/>
  <c r="I17" i="9"/>
  <c r="J17" i="9"/>
  <c r="K17" i="9"/>
  <c r="L17" i="9"/>
  <c r="E15" i="9"/>
  <c r="F15" i="9"/>
  <c r="G15" i="9"/>
  <c r="H15" i="9"/>
  <c r="I15" i="9"/>
  <c r="J15" i="9"/>
  <c r="K15" i="9"/>
  <c r="L15" i="9"/>
  <c r="E21" i="9"/>
  <c r="F21" i="9"/>
  <c r="G21" i="9"/>
  <c r="H21" i="9"/>
  <c r="I21" i="9"/>
  <c r="J21" i="9"/>
  <c r="K21" i="9"/>
  <c r="L21" i="9"/>
  <c r="E22" i="9"/>
  <c r="F22" i="9"/>
  <c r="G22" i="9"/>
  <c r="H22" i="9"/>
  <c r="I22" i="9"/>
  <c r="J22" i="9"/>
  <c r="K22" i="9"/>
  <c r="L22" i="9"/>
  <c r="E2" i="9"/>
  <c r="F2" i="9"/>
  <c r="G2" i="9"/>
  <c r="H2" i="9"/>
  <c r="I2" i="9"/>
  <c r="J2" i="9"/>
  <c r="K2" i="9"/>
  <c r="L2" i="9"/>
  <c r="E3" i="9"/>
  <c r="F3" i="9"/>
  <c r="G3" i="9"/>
  <c r="H3" i="9"/>
  <c r="I3" i="9"/>
  <c r="J3" i="9"/>
  <c r="K3" i="9"/>
  <c r="L3" i="9"/>
  <c r="E4" i="9"/>
  <c r="F4" i="9"/>
  <c r="G4" i="9"/>
  <c r="H4" i="9"/>
  <c r="I4" i="9"/>
  <c r="J4" i="9"/>
  <c r="K4" i="9"/>
  <c r="L4" i="9"/>
  <c r="E23" i="9"/>
  <c r="F23" i="9"/>
  <c r="G23" i="9"/>
  <c r="H23" i="9"/>
  <c r="I23" i="9"/>
  <c r="J23" i="9"/>
  <c r="K23" i="9"/>
  <c r="L23" i="9"/>
  <c r="E5" i="9"/>
  <c r="F5" i="9"/>
  <c r="G5" i="9"/>
  <c r="H5" i="9"/>
  <c r="I5" i="9"/>
  <c r="J5" i="9"/>
  <c r="K5" i="9"/>
  <c r="L5" i="9"/>
  <c r="E6" i="9"/>
  <c r="F6" i="9"/>
  <c r="G6" i="9"/>
  <c r="H6" i="9"/>
  <c r="I6" i="9"/>
  <c r="J6" i="9"/>
  <c r="K6" i="9"/>
  <c r="L6" i="9"/>
  <c r="E7" i="9"/>
  <c r="F7" i="9"/>
  <c r="G7" i="9"/>
  <c r="H7" i="9"/>
  <c r="I7" i="9"/>
  <c r="J7" i="9"/>
  <c r="K7" i="9"/>
  <c r="L7" i="9"/>
  <c r="E8" i="9"/>
  <c r="F8" i="9"/>
  <c r="G8" i="9"/>
  <c r="H8" i="9"/>
  <c r="I8" i="9"/>
  <c r="J8" i="9"/>
  <c r="K8" i="9"/>
  <c r="L8" i="9"/>
  <c r="D16" i="9"/>
  <c r="D18" i="9"/>
  <c r="D20" i="9"/>
  <c r="D19" i="9"/>
  <c r="D13" i="9"/>
  <c r="D10" i="9"/>
  <c r="D11" i="9"/>
  <c r="D14" i="9"/>
  <c r="D12" i="9"/>
  <c r="D17" i="9"/>
  <c r="D15" i="9"/>
  <c r="D21" i="9"/>
  <c r="D22" i="9"/>
  <c r="D2" i="9"/>
  <c r="D3" i="9"/>
  <c r="D4" i="9"/>
  <c r="D23" i="9"/>
  <c r="D5" i="9"/>
  <c r="D6" i="9"/>
  <c r="D7" i="9"/>
  <c r="D8" i="9"/>
  <c r="D9" i="9"/>
  <c r="AJ27" i="28" l="1"/>
  <c r="AM27" i="28" s="1"/>
  <c r="AJ22" i="28"/>
  <c r="AN22" i="28" s="1"/>
  <c r="AK27" i="28"/>
  <c r="AN27" i="28" s="1"/>
  <c r="AL27" i="28"/>
  <c r="AL22" i="28"/>
  <c r="AJ25" i="28"/>
  <c r="AK13" i="42"/>
  <c r="AL11" i="42"/>
  <c r="AL19" i="42"/>
  <c r="AL20" i="42"/>
  <c r="AL15" i="42"/>
  <c r="AL9" i="42"/>
  <c r="AK20" i="42"/>
  <c r="AK15" i="42"/>
  <c r="AK19" i="42"/>
  <c r="AK9" i="42"/>
  <c r="AL21" i="42"/>
  <c r="AL22" i="42"/>
  <c r="AN22" i="42" s="1"/>
  <c r="AL2" i="42"/>
  <c r="AN2" i="42" s="1"/>
  <c r="AL4" i="42"/>
  <c r="AK4" i="42"/>
  <c r="AL17" i="28"/>
  <c r="AK17" i="28"/>
  <c r="AJ15" i="42"/>
  <c r="AJ9" i="42"/>
  <c r="AJ18" i="42"/>
  <c r="AN18" i="42" s="1"/>
  <c r="AL6" i="42"/>
  <c r="AK6" i="42"/>
  <c r="AK11" i="42"/>
  <c r="AK3" i="42"/>
  <c r="AK12" i="42"/>
  <c r="AN12" i="42" s="1"/>
  <c r="AN3" i="25"/>
  <c r="AN22" i="9"/>
  <c r="AJ2" i="9"/>
  <c r="AN2" i="9" s="1"/>
  <c r="AJ18" i="9"/>
  <c r="AJ9" i="9"/>
  <c r="AK10" i="9"/>
  <c r="AN10" i="9" s="1"/>
  <c r="AL13" i="9"/>
  <c r="AK6" i="9"/>
  <c r="AK4" i="9"/>
  <c r="AN4" i="9" s="1"/>
  <c r="AK22" i="9"/>
  <c r="AK17" i="9"/>
  <c r="AN17" i="9" s="1"/>
  <c r="AJ15" i="9"/>
  <c r="E32" i="25"/>
  <c r="E33" i="25"/>
  <c r="AL6" i="25"/>
  <c r="AK9" i="25"/>
  <c r="AK13" i="25"/>
  <c r="AK11" i="25"/>
  <c r="E31" i="25"/>
  <c r="AL7" i="9"/>
  <c r="AL23" i="9"/>
  <c r="AL2" i="9"/>
  <c r="AL15" i="9"/>
  <c r="AL9" i="9"/>
  <c r="E31" i="9"/>
  <c r="AL14" i="42"/>
  <c r="AL5" i="42"/>
  <c r="AL8" i="42"/>
  <c r="AK8" i="42"/>
  <c r="AL17" i="42"/>
  <c r="AJ5" i="42"/>
  <c r="AJ19" i="42"/>
  <c r="AL7" i="42"/>
  <c r="AJ17" i="42"/>
  <c r="AK7" i="42"/>
  <c r="AK14" i="42"/>
  <c r="AK17" i="42"/>
  <c r="AJ14" i="42"/>
  <c r="AJ6" i="42"/>
  <c r="AJ3" i="42"/>
  <c r="AJ7" i="42"/>
  <c r="AK5" i="42"/>
  <c r="AL10" i="42"/>
  <c r="AJ10" i="42"/>
  <c r="AJ20" i="42"/>
  <c r="AK16" i="42"/>
  <c r="E27" i="42"/>
  <c r="AL16" i="42"/>
  <c r="AJ8" i="42"/>
  <c r="AJ13" i="42"/>
  <c r="AM13" i="42" s="1"/>
  <c r="E28" i="42"/>
  <c r="AK10" i="42"/>
  <c r="E29" i="42"/>
  <c r="AK21" i="42"/>
  <c r="AJ16" i="42"/>
  <c r="AL10" i="27"/>
  <c r="E31" i="17"/>
  <c r="E33" i="17"/>
  <c r="E32" i="17"/>
  <c r="E31" i="26"/>
  <c r="E33" i="26"/>
  <c r="AJ23" i="26"/>
  <c r="E32" i="26"/>
  <c r="AL11" i="26"/>
  <c r="AL22" i="26"/>
  <c r="AL18" i="26"/>
  <c r="E31" i="16"/>
  <c r="AL18" i="36"/>
  <c r="AL15" i="36"/>
  <c r="AJ13" i="36"/>
  <c r="AM13" i="36" s="1"/>
  <c r="AJ14" i="36"/>
  <c r="AJ5" i="36"/>
  <c r="AJ22" i="36"/>
  <c r="AM22" i="36" s="1"/>
  <c r="AK15" i="36"/>
  <c r="AJ11" i="36"/>
  <c r="AJ2" i="36"/>
  <c r="AK2" i="36"/>
  <c r="AJ18" i="36"/>
  <c r="E33" i="36"/>
  <c r="AK8" i="36"/>
  <c r="AK19" i="36"/>
  <c r="E31" i="36"/>
  <c r="AL19" i="36"/>
  <c r="AJ15" i="36"/>
  <c r="E32" i="36"/>
  <c r="AJ8" i="36"/>
  <c r="AL11" i="36"/>
  <c r="AJ21" i="36"/>
  <c r="AM21" i="36" s="1"/>
  <c r="AJ19" i="36"/>
  <c r="AL8" i="36"/>
  <c r="AK18" i="36"/>
  <c r="AK11" i="36"/>
  <c r="AM16" i="36"/>
  <c r="AM9" i="36"/>
  <c r="AM3" i="36"/>
  <c r="AM6" i="36"/>
  <c r="AM5" i="36"/>
  <c r="AM10" i="36"/>
  <c r="AM12" i="36"/>
  <c r="AM20" i="36"/>
  <c r="AM17" i="36"/>
  <c r="AM14" i="36"/>
  <c r="AM4" i="36"/>
  <c r="AM7" i="36"/>
  <c r="AJ9" i="28"/>
  <c r="E33" i="28"/>
  <c r="E34" i="28"/>
  <c r="E32" i="28"/>
  <c r="AJ9" i="27"/>
  <c r="AK9" i="27"/>
  <c r="AK17" i="27"/>
  <c r="AK21" i="27"/>
  <c r="AK25" i="27"/>
  <c r="AJ24" i="27"/>
  <c r="AJ13" i="27"/>
  <c r="AJ23" i="27"/>
  <c r="AJ21" i="27"/>
  <c r="AL21" i="27"/>
  <c r="AK22" i="27"/>
  <c r="AK12" i="27"/>
  <c r="AK6" i="27"/>
  <c r="AK13" i="27"/>
  <c r="AL13" i="27"/>
  <c r="AL11" i="27"/>
  <c r="AK18" i="27"/>
  <c r="E31" i="27"/>
  <c r="E32" i="27"/>
  <c r="E30" i="27"/>
  <c r="AK19" i="28"/>
  <c r="AJ8" i="28"/>
  <c r="AK14" i="28"/>
  <c r="AM14" i="28" s="1"/>
  <c r="AL3" i="28"/>
  <c r="AJ10" i="28"/>
  <c r="AM10" i="28" s="1"/>
  <c r="AK21" i="28"/>
  <c r="AM21" i="28" s="1"/>
  <c r="AL5" i="28"/>
  <c r="AJ5" i="28"/>
  <c r="AJ19" i="28"/>
  <c r="AJ12" i="28"/>
  <c r="AM12" i="28" s="1"/>
  <c r="AJ3" i="28"/>
  <c r="AL6" i="28"/>
  <c r="AL20" i="28"/>
  <c r="AL26" i="28"/>
  <c r="AJ16" i="28"/>
  <c r="AM16" i="28" s="1"/>
  <c r="AJ7" i="28"/>
  <c r="AL13" i="28"/>
  <c r="AJ11" i="28"/>
  <c r="AK4" i="28"/>
  <c r="AM4" i="28" s="1"/>
  <c r="AK20" i="28"/>
  <c r="AK9" i="28"/>
  <c r="AL9" i="28"/>
  <c r="AJ20" i="28"/>
  <c r="AL23" i="28"/>
  <c r="AJ6" i="28"/>
  <c r="AJ26" i="28"/>
  <c r="AJ13" i="28"/>
  <c r="AK11" i="28"/>
  <c r="AJ23" i="28"/>
  <c r="AK15" i="28"/>
  <c r="AM15" i="28" s="1"/>
  <c r="AL8" i="28"/>
  <c r="AK7" i="28"/>
  <c r="AJ11" i="27"/>
  <c r="AL15" i="27"/>
  <c r="AK16" i="27"/>
  <c r="AK20" i="27"/>
  <c r="AK19" i="27"/>
  <c r="AL25" i="27"/>
  <c r="AK11" i="27"/>
  <c r="AK2" i="27"/>
  <c r="AK10" i="27"/>
  <c r="AL23" i="27"/>
  <c r="AL17" i="27"/>
  <c r="AL16" i="27"/>
  <c r="AK24" i="27"/>
  <c r="AK14" i="27"/>
  <c r="AL20" i="27"/>
  <c r="AJ5" i="27"/>
  <c r="AL19" i="27"/>
  <c r="AJ25" i="27"/>
  <c r="AL2" i="27"/>
  <c r="AK3" i="27"/>
  <c r="AJ17" i="27"/>
  <c r="AJ4" i="27"/>
  <c r="AM4" i="27" s="1"/>
  <c r="AJ18" i="27"/>
  <c r="AK8" i="27"/>
  <c r="AL22" i="27"/>
  <c r="AL14" i="27"/>
  <c r="AL24" i="27"/>
  <c r="AJ14" i="27"/>
  <c r="AJ19" i="27"/>
  <c r="AL5" i="27"/>
  <c r="AK23" i="27"/>
  <c r="AL9" i="27"/>
  <c r="AJ22" i="27"/>
  <c r="AJ16" i="27"/>
  <c r="AJ6" i="27"/>
  <c r="AJ2" i="27"/>
  <c r="AL8" i="27"/>
  <c r="AL12" i="27"/>
  <c r="AJ15" i="27"/>
  <c r="AJ20" i="27"/>
  <c r="AJ8" i="27"/>
  <c r="AJ10" i="27"/>
  <c r="AJ12" i="27"/>
  <c r="AL3" i="27"/>
  <c r="AK5" i="27"/>
  <c r="AM24" i="28"/>
  <c r="AM2" i="28"/>
  <c r="AM25" i="28"/>
  <c r="AM18" i="28"/>
  <c r="AJ17" i="28"/>
  <c r="AM7" i="27"/>
  <c r="AL10" i="9"/>
  <c r="AL20" i="9"/>
  <c r="AM20" i="9" s="1"/>
  <c r="E33" i="9"/>
  <c r="AK8" i="9"/>
  <c r="AK5" i="9"/>
  <c r="AK3" i="9"/>
  <c r="AK21" i="9"/>
  <c r="AN21" i="9" s="1"/>
  <c r="AK12" i="9"/>
  <c r="AN12" i="9" s="1"/>
  <c r="AJ23" i="9"/>
  <c r="E32" i="9"/>
  <c r="AL8" i="9"/>
  <c r="AK7" i="9"/>
  <c r="AL5" i="9"/>
  <c r="AK23" i="9"/>
  <c r="AL3" i="9"/>
  <c r="AN3" i="9" s="1"/>
  <c r="AK2" i="9"/>
  <c r="AL21" i="9"/>
  <c r="AK15" i="9"/>
  <c r="AL12" i="9"/>
  <c r="AK9" i="9"/>
  <c r="AK20" i="9"/>
  <c r="AN20" i="9" s="1"/>
  <c r="AK11" i="9"/>
  <c r="AN11" i="9" s="1"/>
  <c r="AK19" i="9"/>
  <c r="AK7" i="8"/>
  <c r="AM7" i="8" s="1"/>
  <c r="AK17" i="8"/>
  <c r="AK2" i="8"/>
  <c r="AK11" i="8"/>
  <c r="AM11" i="8" s="1"/>
  <c r="AK12" i="8"/>
  <c r="AM12" i="8" s="1"/>
  <c r="AK22" i="8"/>
  <c r="AM22" i="8" s="1"/>
  <c r="AK23" i="8"/>
  <c r="AJ23" i="8"/>
  <c r="AM23" i="8" s="1"/>
  <c r="AJ2" i="8"/>
  <c r="AL10" i="8"/>
  <c r="AK24" i="8"/>
  <c r="AL6" i="8"/>
  <c r="AK5" i="8"/>
  <c r="AL4" i="8"/>
  <c r="AK3" i="8"/>
  <c r="AL21" i="8"/>
  <c r="AM21" i="8" s="1"/>
  <c r="AK25" i="8"/>
  <c r="AL18" i="8"/>
  <c r="AM18" i="8" s="1"/>
  <c r="AK15" i="8"/>
  <c r="AL14" i="8"/>
  <c r="AM14" i="8" s="1"/>
  <c r="AK13" i="8"/>
  <c r="AL16" i="8"/>
  <c r="AK19" i="8"/>
  <c r="AL9" i="8"/>
  <c r="AK20" i="8"/>
  <c r="AM20" i="8" s="1"/>
  <c r="AJ10" i="8"/>
  <c r="AJ24" i="8"/>
  <c r="AM24" i="8" s="1"/>
  <c r="AJ15" i="8"/>
  <c r="AM15" i="8" s="1"/>
  <c r="AJ6" i="8"/>
  <c r="AM6" i="8" s="1"/>
  <c r="E33" i="8"/>
  <c r="AJ7" i="8"/>
  <c r="E32" i="8"/>
  <c r="AJ5" i="8"/>
  <c r="AJ17" i="8"/>
  <c r="AM17" i="8" s="1"/>
  <c r="AJ4" i="8"/>
  <c r="AJ8" i="8"/>
  <c r="AM8" i="8" s="1"/>
  <c r="AK10" i="8"/>
  <c r="AM10" i="8" s="1"/>
  <c r="AK16" i="8"/>
  <c r="AM9" i="8"/>
  <c r="AM2" i="8"/>
  <c r="AK26" i="8"/>
  <c r="E31" i="8"/>
  <c r="AM13" i="8"/>
  <c r="AM16" i="8"/>
  <c r="AM3" i="8"/>
  <c r="AM19" i="8"/>
  <c r="AJ25" i="8"/>
  <c r="AL10" i="25"/>
  <c r="AJ8" i="25"/>
  <c r="AN8" i="25" s="1"/>
  <c r="AJ9" i="25"/>
  <c r="AJ9" i="26"/>
  <c r="AJ14" i="26"/>
  <c r="AK14" i="26"/>
  <c r="AJ2" i="26"/>
  <c r="AL14" i="26"/>
  <c r="AJ11" i="26"/>
  <c r="AK11" i="26"/>
  <c r="AL26" i="26"/>
  <c r="AK9" i="26"/>
  <c r="AL9" i="26"/>
  <c r="AL24" i="26"/>
  <c r="AK17" i="25"/>
  <c r="AK21" i="26"/>
  <c r="AK26" i="26"/>
  <c r="AL10" i="26"/>
  <c r="AL8" i="26"/>
  <c r="AL16" i="26"/>
  <c r="AJ3" i="26"/>
  <c r="AJ6" i="26"/>
  <c r="AL15" i="26"/>
  <c r="AK15" i="26"/>
  <c r="AL12" i="26"/>
  <c r="AJ24" i="26"/>
  <c r="AK24" i="26"/>
  <c r="AL4" i="26"/>
  <c r="AJ21" i="26"/>
  <c r="AL19" i="26"/>
  <c r="AJ26" i="26"/>
  <c r="AL25" i="26"/>
  <c r="AL2" i="26"/>
  <c r="AL3" i="26"/>
  <c r="AL20" i="26"/>
  <c r="AJ22" i="26"/>
  <c r="AJ8" i="26"/>
  <c r="AK10" i="26"/>
  <c r="AL17" i="26"/>
  <c r="AJ20" i="26"/>
  <c r="AJ5" i="26"/>
  <c r="AL6" i="26"/>
  <c r="AJ18" i="26"/>
  <c r="AK16" i="26"/>
  <c r="AJ17" i="26"/>
  <c r="AK13" i="26"/>
  <c r="AK18" i="26"/>
  <c r="AJ15" i="26"/>
  <c r="AK8" i="26"/>
  <c r="AK23" i="26"/>
  <c r="AJ4" i="26"/>
  <c r="AK5" i="26"/>
  <c r="AJ7" i="26"/>
  <c r="AM7" i="26" s="1"/>
  <c r="AJ10" i="26"/>
  <c r="AK17" i="26"/>
  <c r="AL13" i="26"/>
  <c r="AJ25" i="26"/>
  <c r="AJ19" i="26"/>
  <c r="AK6" i="26"/>
  <c r="AK25" i="26"/>
  <c r="AJ12" i="26"/>
  <c r="AL23" i="26"/>
  <c r="AK2" i="26"/>
  <c r="AK12" i="26"/>
  <c r="AJ16" i="26"/>
  <c r="AJ13" i="26"/>
  <c r="AK8" i="25"/>
  <c r="AJ16" i="25"/>
  <c r="AK12" i="25"/>
  <c r="AJ20" i="25"/>
  <c r="AN20" i="25" s="1"/>
  <c r="AK21" i="25"/>
  <c r="AJ15" i="25"/>
  <c r="AN15" i="25" s="1"/>
  <c r="AK16" i="25"/>
  <c r="AK20" i="25"/>
  <c r="AL8" i="25"/>
  <c r="AK2" i="25"/>
  <c r="AL13" i="25"/>
  <c r="AL12" i="25"/>
  <c r="AL21" i="25"/>
  <c r="AL11" i="25"/>
  <c r="AL17" i="25"/>
  <c r="AK3" i="25"/>
  <c r="AK5" i="25"/>
  <c r="AJ13" i="25"/>
  <c r="AN13" i="25" s="1"/>
  <c r="AK6" i="25"/>
  <c r="AK18" i="25"/>
  <c r="AK4" i="25"/>
  <c r="AL3" i="25"/>
  <c r="AL5" i="25"/>
  <c r="AL2" i="25"/>
  <c r="AJ17" i="25"/>
  <c r="AK14" i="25"/>
  <c r="AL4" i="25"/>
  <c r="AJ5" i="25"/>
  <c r="AL16" i="25"/>
  <c r="AJ12" i="25"/>
  <c r="AL15" i="25"/>
  <c r="AJ2" i="25"/>
  <c r="AK19" i="25"/>
  <c r="AN19" i="25" s="1"/>
  <c r="AL9" i="25"/>
  <c r="AK7" i="25"/>
  <c r="AL7" i="25"/>
  <c r="AK15" i="25"/>
  <c r="AJ7" i="25"/>
  <c r="AJ10" i="25"/>
  <c r="AK10" i="25"/>
  <c r="AL14" i="25"/>
  <c r="AJ18" i="25"/>
  <c r="AN18" i="25" s="1"/>
  <c r="AL20" i="25"/>
  <c r="AJ21" i="25"/>
  <c r="AN21" i="25" s="1"/>
  <c r="AJ14" i="25"/>
  <c r="AN14" i="25" s="1"/>
  <c r="AJ4" i="25"/>
  <c r="AN4" i="25" s="1"/>
  <c r="AL19" i="25"/>
  <c r="AJ11" i="25"/>
  <c r="AN11" i="25" s="1"/>
  <c r="AJ6" i="25"/>
  <c r="AN6" i="25" s="1"/>
  <c r="AK3" i="26"/>
  <c r="AL20" i="16"/>
  <c r="AL13" i="16"/>
  <c r="AL5" i="16"/>
  <c r="AM5" i="16" s="1"/>
  <c r="AJ12" i="17"/>
  <c r="AM9" i="17"/>
  <c r="AK20" i="17"/>
  <c r="AL15" i="17"/>
  <c r="AL21" i="17"/>
  <c r="AL14" i="17"/>
  <c r="AJ10" i="17"/>
  <c r="AK17" i="17"/>
  <c r="AJ4" i="17"/>
  <c r="AK16" i="17"/>
  <c r="AL4" i="17"/>
  <c r="AJ5" i="17"/>
  <c r="AL7" i="17"/>
  <c r="AJ8" i="17"/>
  <c r="AL12" i="17"/>
  <c r="AL19" i="17"/>
  <c r="AL6" i="17"/>
  <c r="AL16" i="17"/>
  <c r="AJ21" i="17"/>
  <c r="AL10" i="17"/>
  <c r="AK5" i="17"/>
  <c r="AK8" i="17"/>
  <c r="AL11" i="17"/>
  <c r="AK23" i="17"/>
  <c r="AM23" i="17" s="1"/>
  <c r="AK4" i="17"/>
  <c r="AK7" i="17"/>
  <c r="AK21" i="17"/>
  <c r="AL20" i="17"/>
  <c r="AL8" i="17"/>
  <c r="AJ6" i="17"/>
  <c r="AK12" i="17"/>
  <c r="AK19" i="17"/>
  <c r="AJ14" i="17"/>
  <c r="AK10" i="17"/>
  <c r="AJ18" i="17"/>
  <c r="AL5" i="17"/>
  <c r="AJ15" i="17"/>
  <c r="AK14" i="17"/>
  <c r="AL22" i="17"/>
  <c r="AJ16" i="17"/>
  <c r="AK6" i="17"/>
  <c r="AL2" i="17"/>
  <c r="AJ11" i="17"/>
  <c r="AJ22" i="17"/>
  <c r="AK18" i="17"/>
  <c r="AK11" i="17"/>
  <c r="AL17" i="17"/>
  <c r="AJ2" i="17"/>
  <c r="AJ20" i="17"/>
  <c r="AJ7" i="17"/>
  <c r="AL13" i="17"/>
  <c r="AJ17" i="17"/>
  <c r="AL18" i="17"/>
  <c r="AJ3" i="17"/>
  <c r="AK22" i="17"/>
  <c r="AJ19" i="17"/>
  <c r="AJ13" i="17"/>
  <c r="AK2" i="17"/>
  <c r="AK19" i="16"/>
  <c r="AK4" i="16"/>
  <c r="AM4" i="16" s="1"/>
  <c r="AL8" i="16"/>
  <c r="AM8" i="16" s="1"/>
  <c r="AL19" i="16"/>
  <c r="AJ14" i="16"/>
  <c r="AK25" i="16"/>
  <c r="AL23" i="16"/>
  <c r="AL22" i="16"/>
  <c r="AL15" i="16"/>
  <c r="AL7" i="16"/>
  <c r="AK11" i="16"/>
  <c r="AL9" i="16"/>
  <c r="AL11" i="16"/>
  <c r="AL12" i="16"/>
  <c r="AL10" i="16"/>
  <c r="AM10" i="16" s="1"/>
  <c r="AK17" i="16"/>
  <c r="AK18" i="16"/>
  <c r="AK26" i="16"/>
  <c r="AK14" i="16"/>
  <c r="AL24" i="16"/>
  <c r="AL21" i="16"/>
  <c r="AL16" i="16"/>
  <c r="AJ20" i="16"/>
  <c r="AJ26" i="16"/>
  <c r="AL14" i="16"/>
  <c r="AK6" i="16"/>
  <c r="AK22" i="16"/>
  <c r="AJ15" i="16"/>
  <c r="AJ16" i="16"/>
  <c r="AL25" i="16"/>
  <c r="AK3" i="16"/>
  <c r="AK21" i="16"/>
  <c r="AJ24" i="16"/>
  <c r="AL6" i="16"/>
  <c r="AJ7" i="16"/>
  <c r="AL18" i="16"/>
  <c r="AL17" i="16"/>
  <c r="AK12" i="16"/>
  <c r="AM12" i="16" s="1"/>
  <c r="AJ19" i="16"/>
  <c r="AL26" i="16"/>
  <c r="AJ25" i="16"/>
  <c r="AL3" i="16"/>
  <c r="AJ13" i="16"/>
  <c r="AJ22" i="16"/>
  <c r="AK16" i="16"/>
  <c r="AK20" i="16"/>
  <c r="AJ6" i="16"/>
  <c r="AJ9" i="16"/>
  <c r="AL2" i="16"/>
  <c r="AM2" i="16" s="1"/>
  <c r="AK24" i="16"/>
  <c r="AK23" i="16"/>
  <c r="AJ3" i="16"/>
  <c r="AJ21" i="16"/>
  <c r="AJ11" i="16"/>
  <c r="AK3" i="17"/>
  <c r="AK15" i="17"/>
  <c r="AK14" i="9"/>
  <c r="AN14" i="9" s="1"/>
  <c r="AK13" i="9"/>
  <c r="AM13" i="9" s="1"/>
  <c r="AL16" i="9"/>
  <c r="AJ8" i="9"/>
  <c r="AN8" i="9" s="1"/>
  <c r="AL11" i="9"/>
  <c r="AL19" i="9"/>
  <c r="AN19" i="9" s="1"/>
  <c r="AJ7" i="9"/>
  <c r="AN7" i="9" s="1"/>
  <c r="AL6" i="9"/>
  <c r="AL4" i="9"/>
  <c r="AM4" i="9" s="1"/>
  <c r="AL22" i="9"/>
  <c r="AL17" i="9"/>
  <c r="AJ6" i="9"/>
  <c r="AN6" i="9" s="1"/>
  <c r="AJ5" i="9"/>
  <c r="AL18" i="9"/>
  <c r="AK16" i="9"/>
  <c r="AM16" i="9" s="1"/>
  <c r="AL14" i="9"/>
  <c r="AK18" i="9"/>
  <c r="AM10" i="9"/>
  <c r="AM22" i="28" l="1"/>
  <c r="AM13" i="28"/>
  <c r="AM8" i="28"/>
  <c r="AM26" i="28"/>
  <c r="AN11" i="42"/>
  <c r="AM22" i="42"/>
  <c r="AM19" i="42"/>
  <c r="AN9" i="42"/>
  <c r="AN15" i="42"/>
  <c r="AN20" i="42"/>
  <c r="AM2" i="42"/>
  <c r="AM3" i="42"/>
  <c r="AN4" i="42"/>
  <c r="AN21" i="42"/>
  <c r="AN17" i="42"/>
  <c r="AM4" i="42"/>
  <c r="AM11" i="42"/>
  <c r="AM9" i="28"/>
  <c r="AM20" i="42"/>
  <c r="AN3" i="42"/>
  <c r="AM18" i="42"/>
  <c r="AN14" i="42"/>
  <c r="AM15" i="42"/>
  <c r="AN13" i="42"/>
  <c r="AM9" i="42"/>
  <c r="AN6" i="42"/>
  <c r="AN19" i="42"/>
  <c r="AN5" i="42"/>
  <c r="AN8" i="42"/>
  <c r="AM12" i="42"/>
  <c r="AM5" i="42"/>
  <c r="AN10" i="42"/>
  <c r="AM6" i="42"/>
  <c r="AM14" i="42"/>
  <c r="AN16" i="42"/>
  <c r="AN7" i="42"/>
  <c r="AM17" i="42"/>
  <c r="AN9" i="25"/>
  <c r="AN2" i="25"/>
  <c r="AN12" i="25"/>
  <c r="AN10" i="25"/>
  <c r="AN7" i="25"/>
  <c r="AN16" i="25"/>
  <c r="AN5" i="25"/>
  <c r="AN17" i="25"/>
  <c r="AN5" i="9"/>
  <c r="AM2" i="9"/>
  <c r="AN15" i="9"/>
  <c r="AM22" i="9"/>
  <c r="AN13" i="9"/>
  <c r="AN23" i="9"/>
  <c r="AN9" i="9"/>
  <c r="AN18" i="9"/>
  <c r="AN16" i="9"/>
  <c r="AM21" i="9"/>
  <c r="AM9" i="9"/>
  <c r="AM17" i="9"/>
  <c r="AM6" i="25"/>
  <c r="AM9" i="25"/>
  <c r="AM15" i="9"/>
  <c r="AO2" i="9"/>
  <c r="AP2" i="9" s="1"/>
  <c r="AM8" i="9"/>
  <c r="AM6" i="9"/>
  <c r="AM23" i="9"/>
  <c r="AM8" i="42"/>
  <c r="AM7" i="42"/>
  <c r="AO17" i="42"/>
  <c r="AO5" i="42"/>
  <c r="AM10" i="42"/>
  <c r="AO19" i="42"/>
  <c r="AO11" i="42"/>
  <c r="AO22" i="42"/>
  <c r="AO4" i="42"/>
  <c r="AO2" i="42"/>
  <c r="AO8" i="42"/>
  <c r="AO9" i="42"/>
  <c r="AO13" i="42"/>
  <c r="AO18" i="42"/>
  <c r="AO12" i="42"/>
  <c r="AO6" i="42"/>
  <c r="AO10" i="42"/>
  <c r="AO21" i="42"/>
  <c r="AO15" i="42"/>
  <c r="AO7" i="42"/>
  <c r="AO14" i="42"/>
  <c r="AO16" i="42"/>
  <c r="AM16" i="42"/>
  <c r="AM21" i="42"/>
  <c r="AO20" i="42"/>
  <c r="AO3" i="42"/>
  <c r="AM9" i="27"/>
  <c r="AM22" i="26"/>
  <c r="AM14" i="26"/>
  <c r="AM18" i="36"/>
  <c r="AM15" i="36"/>
  <c r="AM2" i="36"/>
  <c r="AN5" i="36"/>
  <c r="AO5" i="36" s="1"/>
  <c r="AM19" i="36"/>
  <c r="AN16" i="36"/>
  <c r="AN10" i="36"/>
  <c r="AN20" i="36"/>
  <c r="AN4" i="36"/>
  <c r="AO4" i="36" s="1"/>
  <c r="AN18" i="36"/>
  <c r="AN15" i="36"/>
  <c r="AN7" i="36"/>
  <c r="AO7" i="36" s="1"/>
  <c r="AN12" i="36"/>
  <c r="AN13" i="36"/>
  <c r="AM8" i="36"/>
  <c r="AN11" i="36"/>
  <c r="AN6" i="36"/>
  <c r="AO6" i="36" s="1"/>
  <c r="AN9" i="36"/>
  <c r="AN17" i="36"/>
  <c r="AM11" i="36"/>
  <c r="AN2" i="36"/>
  <c r="AO2" i="36" s="1"/>
  <c r="AN21" i="36"/>
  <c r="AN8" i="36"/>
  <c r="AN19" i="36"/>
  <c r="AN22" i="36"/>
  <c r="AN3" i="36"/>
  <c r="AO3" i="36" s="1"/>
  <c r="AN14" i="36"/>
  <c r="AM11" i="28"/>
  <c r="AM23" i="28"/>
  <c r="AM7" i="28"/>
  <c r="AN24" i="28"/>
  <c r="AM3" i="28"/>
  <c r="AM20" i="28"/>
  <c r="AM6" i="28"/>
  <c r="AN9" i="28"/>
  <c r="AM19" i="28"/>
  <c r="AN5" i="28"/>
  <c r="AM10" i="27"/>
  <c r="AM13" i="27"/>
  <c r="AM25" i="27"/>
  <c r="AO21" i="27"/>
  <c r="AM21" i="27"/>
  <c r="AO13" i="27"/>
  <c r="AM6" i="27"/>
  <c r="AM16" i="27"/>
  <c r="AM17" i="27"/>
  <c r="AM2" i="27"/>
  <c r="AM11" i="27"/>
  <c r="AM12" i="27"/>
  <c r="AM23" i="27"/>
  <c r="AM18" i="27"/>
  <c r="AM8" i="27"/>
  <c r="AM3" i="27"/>
  <c r="AM22" i="27"/>
  <c r="AM20" i="27"/>
  <c r="AM24" i="27"/>
  <c r="AO7" i="27"/>
  <c r="AP7" i="27" s="1"/>
  <c r="AN10" i="28"/>
  <c r="AN6" i="28"/>
  <c r="AN18" i="28"/>
  <c r="AN11" i="28"/>
  <c r="AN15" i="28"/>
  <c r="AN3" i="28"/>
  <c r="AN13" i="28"/>
  <c r="AN7" i="28"/>
  <c r="AN8" i="28"/>
  <c r="AN16" i="28"/>
  <c r="AM5" i="28"/>
  <c r="AN2" i="28"/>
  <c r="AN14" i="28"/>
  <c r="AN19" i="28"/>
  <c r="AO15" i="27"/>
  <c r="AO20" i="27"/>
  <c r="AO6" i="27"/>
  <c r="AP6" i="27" s="1"/>
  <c r="AO11" i="27"/>
  <c r="AO25" i="27"/>
  <c r="AM5" i="27"/>
  <c r="AO22" i="27"/>
  <c r="AO8" i="27"/>
  <c r="AP8" i="27" s="1"/>
  <c r="AO23" i="27"/>
  <c r="AO3" i="27"/>
  <c r="AP3" i="27" s="1"/>
  <c r="AO9" i="27"/>
  <c r="AM14" i="27"/>
  <c r="AO10" i="27"/>
  <c r="AO14" i="27"/>
  <c r="AO19" i="27"/>
  <c r="AO24" i="27"/>
  <c r="AO5" i="27"/>
  <c r="AP5" i="27" s="1"/>
  <c r="AM19" i="27"/>
  <c r="AO2" i="27"/>
  <c r="AP2" i="27" s="1"/>
  <c r="AO12" i="27"/>
  <c r="AO16" i="27"/>
  <c r="AO18" i="27"/>
  <c r="AO4" i="27"/>
  <c r="AP4" i="27" s="1"/>
  <c r="AM15" i="27"/>
  <c r="AO17" i="27"/>
  <c r="AN17" i="28"/>
  <c r="AM17" i="28"/>
  <c r="AN4" i="28"/>
  <c r="AN21" i="28"/>
  <c r="AN26" i="28"/>
  <c r="AN12" i="28"/>
  <c r="AN25" i="28"/>
  <c r="AN23" i="28"/>
  <c r="AN20" i="28"/>
  <c r="AM19" i="9"/>
  <c r="AM11" i="9"/>
  <c r="AM14" i="9"/>
  <c r="AM12" i="9"/>
  <c r="AO18" i="9"/>
  <c r="AM3" i="9"/>
  <c r="AO8" i="9"/>
  <c r="AP8" i="9" s="1"/>
  <c r="AO10" i="9"/>
  <c r="AM7" i="9"/>
  <c r="AM18" i="9"/>
  <c r="AO9" i="9"/>
  <c r="AN13" i="8"/>
  <c r="AN4" i="8"/>
  <c r="AO4" i="8" s="1"/>
  <c r="AM5" i="8"/>
  <c r="AM4" i="8"/>
  <c r="AN7" i="8"/>
  <c r="AO7" i="8" s="1"/>
  <c r="AN5" i="8"/>
  <c r="AO5" i="8" s="1"/>
  <c r="AN20" i="8"/>
  <c r="AN23" i="8"/>
  <c r="AN18" i="8"/>
  <c r="AN10" i="8"/>
  <c r="AN21" i="8"/>
  <c r="AN22" i="8"/>
  <c r="AN24" i="8"/>
  <c r="AM26" i="8"/>
  <c r="AN19" i="8"/>
  <c r="AN16" i="8"/>
  <c r="AM25" i="8"/>
  <c r="AN25" i="8"/>
  <c r="AN2" i="8"/>
  <c r="AO2" i="8" s="1"/>
  <c r="AN9" i="8"/>
  <c r="AN15" i="8"/>
  <c r="AN26" i="8"/>
  <c r="AN14" i="8"/>
  <c r="AN8" i="8"/>
  <c r="AO8" i="8" s="1"/>
  <c r="AN12" i="8"/>
  <c r="AN17" i="8"/>
  <c r="AN6" i="8"/>
  <c r="AO6" i="8" s="1"/>
  <c r="AN3" i="8"/>
  <c r="AO3" i="8" s="1"/>
  <c r="AN11" i="8"/>
  <c r="AM23" i="16"/>
  <c r="AN11" i="26"/>
  <c r="AO11" i="26" s="1"/>
  <c r="AN14" i="26"/>
  <c r="AM11" i="26"/>
  <c r="AM9" i="26"/>
  <c r="AM25" i="26"/>
  <c r="AM26" i="26"/>
  <c r="AM15" i="26"/>
  <c r="AM13" i="26"/>
  <c r="AM2" i="26"/>
  <c r="AM6" i="26"/>
  <c r="AM21" i="26"/>
  <c r="AM23" i="26"/>
  <c r="AM10" i="26"/>
  <c r="AM4" i="26"/>
  <c r="AM24" i="26"/>
  <c r="AM8" i="26"/>
  <c r="AM18" i="26"/>
  <c r="AM20" i="26"/>
  <c r="AM16" i="26"/>
  <c r="AM18" i="25"/>
  <c r="AM12" i="25"/>
  <c r="AN25" i="26"/>
  <c r="AN10" i="26"/>
  <c r="AO10" i="26" s="1"/>
  <c r="AN19" i="26"/>
  <c r="AM12" i="26"/>
  <c r="AN8" i="26"/>
  <c r="AO8" i="26" s="1"/>
  <c r="AM17" i="26"/>
  <c r="AN9" i="26"/>
  <c r="AO9" i="26" s="1"/>
  <c r="AN7" i="26"/>
  <c r="AO7" i="26" s="1"/>
  <c r="AN12" i="26"/>
  <c r="AN6" i="26"/>
  <c r="AO6" i="26" s="1"/>
  <c r="AM5" i="26"/>
  <c r="AM19" i="26"/>
  <c r="AN15" i="26"/>
  <c r="AN26" i="26"/>
  <c r="AN13" i="26"/>
  <c r="AN17" i="26"/>
  <c r="AM3" i="25"/>
  <c r="AM20" i="25"/>
  <c r="AM13" i="25"/>
  <c r="AM5" i="25"/>
  <c r="AO21" i="25"/>
  <c r="AM10" i="25"/>
  <c r="AO7" i="25"/>
  <c r="AM16" i="25"/>
  <c r="AM8" i="25"/>
  <c r="AM15" i="25"/>
  <c r="AM11" i="25"/>
  <c r="AO17" i="25"/>
  <c r="AM19" i="25"/>
  <c r="AO9" i="25"/>
  <c r="AO14" i="25"/>
  <c r="AO11" i="25"/>
  <c r="AM21" i="25"/>
  <c r="AO19" i="25"/>
  <c r="AM7" i="25"/>
  <c r="AO18" i="25"/>
  <c r="AO5" i="25"/>
  <c r="AP5" i="25" s="1"/>
  <c r="AM14" i="25"/>
  <c r="AO10" i="25"/>
  <c r="AO20" i="25"/>
  <c r="AM17" i="25"/>
  <c r="AO3" i="25"/>
  <c r="AP3" i="25" s="1"/>
  <c r="AO16" i="25"/>
  <c r="AM4" i="25"/>
  <c r="AO4" i="25"/>
  <c r="AP4" i="25" s="1"/>
  <c r="AO8" i="25"/>
  <c r="AO13" i="25"/>
  <c r="AO12" i="25"/>
  <c r="AO2" i="25"/>
  <c r="AP2" i="25" s="1"/>
  <c r="AO6" i="25"/>
  <c r="AO15" i="25"/>
  <c r="AM2" i="25"/>
  <c r="AN18" i="26"/>
  <c r="AN22" i="26"/>
  <c r="AN23" i="26"/>
  <c r="AN24" i="26"/>
  <c r="AN4" i="26"/>
  <c r="AN5" i="26"/>
  <c r="AN3" i="26"/>
  <c r="AN21" i="26"/>
  <c r="AN20" i="26"/>
  <c r="AN16" i="26"/>
  <c r="AM3" i="26"/>
  <c r="AN2" i="26"/>
  <c r="AM19" i="16"/>
  <c r="AM13" i="16"/>
  <c r="AN9" i="17"/>
  <c r="AO9" i="17" s="1"/>
  <c r="AM21" i="17"/>
  <c r="AM6" i="17"/>
  <c r="AM16" i="17"/>
  <c r="AM12" i="17"/>
  <c r="AM10" i="17"/>
  <c r="AM8" i="17"/>
  <c r="AM4" i="17"/>
  <c r="AM2" i="17"/>
  <c r="AM13" i="17"/>
  <c r="AM18" i="17"/>
  <c r="AM20" i="17"/>
  <c r="AM7" i="17"/>
  <c r="AM5" i="17"/>
  <c r="AN16" i="17"/>
  <c r="AM22" i="17"/>
  <c r="AM17" i="17"/>
  <c r="AM14" i="17"/>
  <c r="AM19" i="17"/>
  <c r="AM3" i="17"/>
  <c r="AN15" i="17"/>
  <c r="AN10" i="17"/>
  <c r="AN13" i="17"/>
  <c r="AN11" i="17"/>
  <c r="AN22" i="17"/>
  <c r="AM11" i="17"/>
  <c r="AN12" i="17"/>
  <c r="AN21" i="17"/>
  <c r="AN14" i="17"/>
  <c r="AN17" i="17"/>
  <c r="AN3" i="17"/>
  <c r="AM17" i="16"/>
  <c r="AM18" i="16"/>
  <c r="AM26" i="16"/>
  <c r="AM11" i="16"/>
  <c r="AM15" i="16"/>
  <c r="AM20" i="16"/>
  <c r="AM14" i="16"/>
  <c r="AM25" i="16"/>
  <c r="AM16" i="16"/>
  <c r="AM24" i="16"/>
  <c r="AM22" i="16"/>
  <c r="AN7" i="16"/>
  <c r="AO7" i="16" s="1"/>
  <c r="AN10" i="16"/>
  <c r="AO10" i="16" s="1"/>
  <c r="AN24" i="16"/>
  <c r="AN9" i="16"/>
  <c r="AO9" i="16" s="1"/>
  <c r="AM6" i="16"/>
  <c r="AM3" i="16"/>
  <c r="AN2" i="16"/>
  <c r="AO2" i="16" s="1"/>
  <c r="AN21" i="16"/>
  <c r="AN16" i="16"/>
  <c r="AN15" i="16"/>
  <c r="AN22" i="16"/>
  <c r="AN6" i="16"/>
  <c r="AO6" i="16" s="1"/>
  <c r="AN4" i="16"/>
  <c r="AO4" i="16" s="1"/>
  <c r="AN5" i="16"/>
  <c r="AO5" i="16" s="1"/>
  <c r="AN20" i="16"/>
  <c r="AN26" i="16"/>
  <c r="AN8" i="16"/>
  <c r="AO8" i="16" s="1"/>
  <c r="AN25" i="16"/>
  <c r="AN14" i="16"/>
  <c r="AN18" i="16"/>
  <c r="AN11" i="16"/>
  <c r="AO11" i="16" s="1"/>
  <c r="AN19" i="16"/>
  <c r="AN12" i="16"/>
  <c r="AN13" i="16"/>
  <c r="AN3" i="16"/>
  <c r="AO3" i="16" s="1"/>
  <c r="AM21" i="16"/>
  <c r="AM7" i="16"/>
  <c r="AN23" i="16"/>
  <c r="AN17" i="16"/>
  <c r="AM9" i="16"/>
  <c r="AN6" i="17"/>
  <c r="AN4" i="17"/>
  <c r="AN20" i="17"/>
  <c r="AN23" i="17"/>
  <c r="AN5" i="17"/>
  <c r="AN19" i="17"/>
  <c r="AN7" i="17"/>
  <c r="AN8" i="17"/>
  <c r="AM15" i="17"/>
  <c r="AN2" i="17"/>
  <c r="AN18" i="17"/>
  <c r="AO23" i="9"/>
  <c r="AO20" i="9"/>
  <c r="AO7" i="9"/>
  <c r="AP7" i="9" s="1"/>
  <c r="AO19" i="9"/>
  <c r="AO14" i="9"/>
  <c r="AO15" i="9"/>
  <c r="AO3" i="9"/>
  <c r="AP3" i="9" s="1"/>
  <c r="AO4" i="9"/>
  <c r="AP4" i="9" s="1"/>
  <c r="AO17" i="9"/>
  <c r="AO5" i="9"/>
  <c r="AP5" i="9" s="1"/>
  <c r="AO21" i="9"/>
  <c r="AO6" i="9"/>
  <c r="AP6" i="9" s="1"/>
  <c r="AO12" i="9"/>
  <c r="AO16" i="9"/>
  <c r="AO22" i="9"/>
  <c r="AM5" i="9"/>
  <c r="AO13" i="9"/>
  <c r="AO11" i="9"/>
  <c r="AO22" i="28" l="1"/>
  <c r="AO27" i="28"/>
  <c r="AP19" i="25"/>
  <c r="AP17" i="9"/>
  <c r="AP17" i="42"/>
  <c r="AP5" i="42"/>
  <c r="AP16" i="42"/>
  <c r="AP9" i="42"/>
  <c r="AP13" i="42"/>
  <c r="AP14" i="42"/>
  <c r="AP7" i="42"/>
  <c r="AP8" i="42"/>
  <c r="AP10" i="42"/>
  <c r="AP19" i="42"/>
  <c r="AP4" i="42"/>
  <c r="AP3" i="42"/>
  <c r="AP11" i="42"/>
  <c r="AP18" i="42"/>
  <c r="AP15" i="42"/>
  <c r="AP20" i="42"/>
  <c r="AP12" i="42"/>
  <c r="AP2" i="42"/>
  <c r="AP21" i="42"/>
  <c r="AP6" i="42"/>
  <c r="AP22" i="42"/>
  <c r="AO11" i="36"/>
  <c r="AO14" i="36"/>
  <c r="AO12" i="36"/>
  <c r="AO21" i="36"/>
  <c r="AO18" i="36"/>
  <c r="AO19" i="36"/>
  <c r="AO20" i="36"/>
  <c r="AO9" i="36"/>
  <c r="AO22" i="36"/>
  <c r="AO17" i="36"/>
  <c r="AO13" i="36"/>
  <c r="AO15" i="36"/>
  <c r="AO16" i="36"/>
  <c r="AO10" i="36"/>
  <c r="AO8" i="36"/>
  <c r="AO25" i="28"/>
  <c r="AO13" i="28"/>
  <c r="AO17" i="28"/>
  <c r="AO19" i="28"/>
  <c r="AO9" i="28"/>
  <c r="AO20" i="28"/>
  <c r="AO24" i="28"/>
  <c r="AP21" i="27"/>
  <c r="AP23" i="27"/>
  <c r="AP13" i="27"/>
  <c r="AP12" i="27"/>
  <c r="AP18" i="27"/>
  <c r="AP11" i="27"/>
  <c r="AP17" i="27"/>
  <c r="AP10" i="27"/>
  <c r="AP22" i="27"/>
  <c r="AP19" i="27"/>
  <c r="AP25" i="27"/>
  <c r="AP14" i="27"/>
  <c r="AP15" i="27"/>
  <c r="AP20" i="27"/>
  <c r="AP9" i="27"/>
  <c r="AP16" i="27"/>
  <c r="AP24" i="27"/>
  <c r="AO8" i="28"/>
  <c r="AO10" i="28"/>
  <c r="AO12" i="28"/>
  <c r="AO7" i="28"/>
  <c r="AO6" i="28"/>
  <c r="AO15" i="28"/>
  <c r="AO18" i="28"/>
  <c r="AO23" i="28"/>
  <c r="AO14" i="28"/>
  <c r="AO2" i="28"/>
  <c r="AO3" i="28"/>
  <c r="AO21" i="28"/>
  <c r="AO16" i="28"/>
  <c r="AO11" i="28"/>
  <c r="AO26" i="28"/>
  <c r="AO5" i="28"/>
  <c r="AO4" i="28"/>
  <c r="AP22" i="9"/>
  <c r="AP16" i="9"/>
  <c r="AP23" i="9"/>
  <c r="AP12" i="9"/>
  <c r="AP20" i="9"/>
  <c r="AP19" i="9"/>
  <c r="AO16" i="8"/>
  <c r="AO9" i="8"/>
  <c r="AO12" i="8"/>
  <c r="AO10" i="8"/>
  <c r="AO14" i="8"/>
  <c r="AO24" i="8"/>
  <c r="AO26" i="8"/>
  <c r="AO18" i="8"/>
  <c r="AO15" i="8"/>
  <c r="AO20" i="8"/>
  <c r="AO25" i="8"/>
  <c r="AO11" i="8"/>
  <c r="AO13" i="8"/>
  <c r="AO17" i="8"/>
  <c r="AO19" i="8"/>
  <c r="AO23" i="8"/>
  <c r="AO21" i="8"/>
  <c r="AO22" i="8"/>
  <c r="AO14" i="26"/>
  <c r="AO26" i="26"/>
  <c r="AO19" i="26"/>
  <c r="AO25" i="26"/>
  <c r="AO23" i="26"/>
  <c r="AP16" i="25"/>
  <c r="AO17" i="26"/>
  <c r="AP14" i="25"/>
  <c r="AP20" i="25"/>
  <c r="AP17" i="25"/>
  <c r="AP10" i="25"/>
  <c r="AP15" i="25"/>
  <c r="AP6" i="25"/>
  <c r="AP12" i="25"/>
  <c r="AP13" i="25"/>
  <c r="AP7" i="25"/>
  <c r="AP8" i="25"/>
  <c r="AP18" i="25"/>
  <c r="AP21" i="25"/>
  <c r="AP9" i="25"/>
  <c r="AP11" i="25"/>
  <c r="AO16" i="26"/>
  <c r="AO13" i="26"/>
  <c r="AO15" i="26"/>
  <c r="AO20" i="26"/>
  <c r="AO22" i="26"/>
  <c r="AO21" i="26"/>
  <c r="AO5" i="26"/>
  <c r="AO18" i="26"/>
  <c r="AO3" i="26"/>
  <c r="AO4" i="26"/>
  <c r="AO2" i="26"/>
  <c r="AO12" i="26"/>
  <c r="AO24" i="26"/>
  <c r="AO12" i="17"/>
  <c r="AO17" i="17"/>
  <c r="AO14" i="17"/>
  <c r="AO10" i="17"/>
  <c r="AO22" i="17"/>
  <c r="AO11" i="17"/>
  <c r="AO21" i="17"/>
  <c r="AO16" i="17"/>
  <c r="AO18" i="17"/>
  <c r="AO13" i="17"/>
  <c r="AO21" i="16"/>
  <c r="AO25" i="16"/>
  <c r="AO12" i="16"/>
  <c r="AO17" i="16"/>
  <c r="AO13" i="16"/>
  <c r="AO16" i="16"/>
  <c r="AO23" i="16"/>
  <c r="AO26" i="16"/>
  <c r="AO20" i="16"/>
  <c r="AO15" i="16"/>
  <c r="AO19" i="16"/>
  <c r="AO22" i="16"/>
  <c r="AO18" i="16"/>
  <c r="AO24" i="16"/>
  <c r="AO14" i="16"/>
  <c r="AO8" i="17"/>
  <c r="AO4" i="17"/>
  <c r="AO7" i="17"/>
  <c r="AO2" i="17"/>
  <c r="AO15" i="17"/>
  <c r="AO5" i="17"/>
  <c r="AO3" i="17"/>
  <c r="AO20" i="17"/>
  <c r="AO19" i="17"/>
  <c r="AO23" i="17"/>
  <c r="AO6" i="17"/>
  <c r="AP11" i="9"/>
  <c r="AP21" i="9"/>
  <c r="AP9" i="9"/>
  <c r="AP10" i="9"/>
  <c r="AP13" i="9"/>
  <c r="AP15" i="9"/>
  <c r="AP14" i="9"/>
  <c r="AP18" i="9"/>
</calcChain>
</file>

<file path=xl/sharedStrings.xml><?xml version="1.0" encoding="utf-8"?>
<sst xmlns="http://schemas.openxmlformats.org/spreadsheetml/2006/main" count="2782" uniqueCount="360">
  <si>
    <t>POS</t>
  </si>
  <si>
    <t>Player</t>
  </si>
  <si>
    <t>Pts</t>
  </si>
  <si>
    <t>Mat</t>
  </si>
  <si>
    <t>Wkts</t>
  </si>
  <si>
    <t>Dots</t>
  </si>
  <si>
    <t>4s</t>
  </si>
  <si>
    <t>6s</t>
  </si>
  <si>
    <t>Catches</t>
  </si>
  <si>
    <t>Run outs</t>
  </si>
  <si>
    <t>Stumpings</t>
  </si>
  <si>
    <t>Phil Salt</t>
  </si>
  <si>
    <t>RCB</t>
  </si>
  <si>
    <t>Josh Hazlewood</t>
  </si>
  <si>
    <t>Virat Kohli</t>
  </si>
  <si>
    <t>Rajat Patidar</t>
  </si>
  <si>
    <t>Bhuvneshwar Kumar</t>
  </si>
  <si>
    <t>Yash Dayal</t>
  </si>
  <si>
    <t>Krunal Pandya</t>
  </si>
  <si>
    <t>Jitesh Sharma</t>
  </si>
  <si>
    <t>Liam Livingstone</t>
  </si>
  <si>
    <t>Tim David</t>
  </si>
  <si>
    <t>Suyash Sharma</t>
  </si>
  <si>
    <t>Devdutt Padikkal</t>
  </si>
  <si>
    <t>Rasikh Dar</t>
  </si>
  <si>
    <t>Shreyas Iyer</t>
  </si>
  <si>
    <t>PBKS</t>
  </si>
  <si>
    <t>Priyansh Arya</t>
  </si>
  <si>
    <t>Arshdeep Singh</t>
  </si>
  <si>
    <t>Prabhsimran Singh</t>
  </si>
  <si>
    <t>Marco Jansen</t>
  </si>
  <si>
    <t>Glenn Maxwell</t>
  </si>
  <si>
    <t>Nehal Wadhera</t>
  </si>
  <si>
    <t>Yuzvendra Chahal</t>
  </si>
  <si>
    <t>Shashank Singh</t>
  </si>
  <si>
    <t>Lockie Ferguson</t>
  </si>
  <si>
    <t>Marcus Stoinis</t>
  </si>
  <si>
    <t>Xavier Bartlett</t>
  </si>
  <si>
    <t>Yash Thakur</t>
  </si>
  <si>
    <t>Azmatullah Omarzai</t>
  </si>
  <si>
    <t>Vyshak Vijay kumar</t>
  </si>
  <si>
    <t>Josh Inglis</t>
  </si>
  <si>
    <t>Suryansh Shedge</t>
  </si>
  <si>
    <t>Runs</t>
  </si>
  <si>
    <t>Inns</t>
  </si>
  <si>
    <t>NO</t>
  </si>
  <si>
    <t>HS</t>
  </si>
  <si>
    <t>Avg</t>
  </si>
  <si>
    <t>BF</t>
  </si>
  <si>
    <t>SR</t>
  </si>
  <si>
    <t>40*</t>
  </si>
  <si>
    <t>1*</t>
  </si>
  <si>
    <t>-</t>
  </si>
  <si>
    <t>Ov</t>
  </si>
  <si>
    <t>BBI</t>
  </si>
  <si>
    <t>Econ</t>
  </si>
  <si>
    <t>4w</t>
  </si>
  <si>
    <t>5w</t>
  </si>
  <si>
    <t>45/4</t>
  </si>
  <si>
    <t>35/1</t>
  </si>
  <si>
    <t>97*</t>
  </si>
  <si>
    <t>52*</t>
  </si>
  <si>
    <t>34*</t>
  </si>
  <si>
    <t>4*</t>
  </si>
  <si>
    <t>43/3</t>
  </si>
  <si>
    <t>37/2</t>
  </si>
  <si>
    <t>39/1</t>
  </si>
  <si>
    <t>Players</t>
  </si>
  <si>
    <t>Team</t>
  </si>
  <si>
    <t>Type</t>
  </si>
  <si>
    <t>BAT</t>
  </si>
  <si>
    <t>BOWL</t>
  </si>
  <si>
    <t>AR</t>
  </si>
  <si>
    <t>Romario Shepherd</t>
  </si>
  <si>
    <t>Harpreet Brar</t>
  </si>
  <si>
    <t>Vishnu Vinod</t>
  </si>
  <si>
    <t>Swastik Chikara</t>
  </si>
  <si>
    <t>Swapnil Singh</t>
  </si>
  <si>
    <t>Nuwan Thushara</t>
  </si>
  <si>
    <t>Harnoor Singh</t>
  </si>
  <si>
    <t>Kuldeep Sen</t>
  </si>
  <si>
    <t>Manoj Bhandage</t>
  </si>
  <si>
    <t>Praveen Dubey</t>
  </si>
  <si>
    <t>Mohit Rathee</t>
  </si>
  <si>
    <t>Jacob Bethell</t>
  </si>
  <si>
    <t>Aaron Hardie</t>
  </si>
  <si>
    <t>Musheer Khan</t>
  </si>
  <si>
    <t>Lungi Ngidi</t>
  </si>
  <si>
    <t>Abhinandan Singh</t>
  </si>
  <si>
    <t>Pyla Avinash</t>
  </si>
  <si>
    <t>consistency</t>
  </si>
  <si>
    <t>wkt_avg</t>
  </si>
  <si>
    <t>catch_avg</t>
  </si>
  <si>
    <t>indicative_pts</t>
  </si>
  <si>
    <t>rank_avg</t>
  </si>
  <si>
    <t>prefer</t>
  </si>
  <si>
    <t>GT</t>
  </si>
  <si>
    <t>Mohammed Siraj</t>
  </si>
  <si>
    <t>Prasidh Krishna</t>
  </si>
  <si>
    <t>Jos Buttler</t>
  </si>
  <si>
    <t>Shubman Gill</t>
  </si>
  <si>
    <t>Sai Kishore</t>
  </si>
  <si>
    <t>Rashid Khan</t>
  </si>
  <si>
    <t>Sherfane Rutherford</t>
  </si>
  <si>
    <t>Washington Sundar</t>
  </si>
  <si>
    <t>Mohd Arshad Khan</t>
  </si>
  <si>
    <t>Shahrukh Khan</t>
  </si>
  <si>
    <t>Kagiso Rabada</t>
  </si>
  <si>
    <t>Rahul Tewatia</t>
  </si>
  <si>
    <t>Ishant Sharma</t>
  </si>
  <si>
    <t>Kulwant Khejroliya</t>
  </si>
  <si>
    <t>Kuldeep Yadav</t>
  </si>
  <si>
    <t>DC</t>
  </si>
  <si>
    <t>Mitchell Starc</t>
  </si>
  <si>
    <t>Axar Patel</t>
  </si>
  <si>
    <t>K L Rahul</t>
  </si>
  <si>
    <t>Vipraj Nigam</t>
  </si>
  <si>
    <t>Tristan Stubbs</t>
  </si>
  <si>
    <t>Abishek Porel</t>
  </si>
  <si>
    <t>Mukesh Kumar</t>
  </si>
  <si>
    <t>Karun Nair</t>
  </si>
  <si>
    <t>Ashutosh Sharma</t>
  </si>
  <si>
    <t>Faf Du Plessis</t>
  </si>
  <si>
    <t>Mohit Sharma</t>
  </si>
  <si>
    <t>Jake Fraser-McGurk</t>
  </si>
  <si>
    <t>Sameer Rizvi</t>
  </si>
  <si>
    <t>Sai Sudharsan</t>
  </si>
  <si>
    <t>73*</t>
  </si>
  <si>
    <t>61*</t>
  </si>
  <si>
    <t>24*</t>
  </si>
  <si>
    <t>7*</t>
  </si>
  <si>
    <t>41/1</t>
  </si>
  <si>
    <t>93*</t>
  </si>
  <si>
    <t>38*</t>
  </si>
  <si>
    <t>66*</t>
  </si>
  <si>
    <t>35/5</t>
  </si>
  <si>
    <t>Faf du Plessis</t>
  </si>
  <si>
    <t>Anuj Rawat</t>
  </si>
  <si>
    <t>Glenn Phillips</t>
  </si>
  <si>
    <t>T Natarajan</t>
  </si>
  <si>
    <t>Mahipal Lomror</t>
  </si>
  <si>
    <t>Nishant Sindhu</t>
  </si>
  <si>
    <t>Kumar Kushagra</t>
  </si>
  <si>
    <t>Manav Suthar</t>
  </si>
  <si>
    <t>Donovan Ferreira</t>
  </si>
  <si>
    <t>Gerald Coetzee</t>
  </si>
  <si>
    <t>Darshan Nalkande</t>
  </si>
  <si>
    <t>Gurnoor Brar</t>
  </si>
  <si>
    <t>Jayant Yadav</t>
  </si>
  <si>
    <t>Ajay Mandal</t>
  </si>
  <si>
    <t>Dushmantha Chameera</t>
  </si>
  <si>
    <t>Manvanth Kumar</t>
  </si>
  <si>
    <t>Karim Janat</t>
  </si>
  <si>
    <t>Tripurana Vijay</t>
  </si>
  <si>
    <t>Madhav Tiwari</t>
  </si>
  <si>
    <t>Yashasvi Jaiswal</t>
  </si>
  <si>
    <t>RR</t>
  </si>
  <si>
    <t>Sanju Samson</t>
  </si>
  <si>
    <t>Nicholas Pooran</t>
  </si>
  <si>
    <t>LSG</t>
  </si>
  <si>
    <t>Mayank Yadav</t>
  </si>
  <si>
    <t>Rishabh Pant</t>
  </si>
  <si>
    <t>David Miller</t>
  </si>
  <si>
    <t>Avesh Khan</t>
  </si>
  <si>
    <t>Riyan Parag</t>
  </si>
  <si>
    <t>Shimron Hetmyer</t>
  </si>
  <si>
    <t>Sandeep Sharma</t>
  </si>
  <si>
    <t>Akash Madhwal</t>
  </si>
  <si>
    <t>Nitish Rana</t>
  </si>
  <si>
    <t>Mohsin Khan</t>
  </si>
  <si>
    <t>Mitchell Marsh</t>
  </si>
  <si>
    <t>Dhruv Jurel</t>
  </si>
  <si>
    <t>Ravi Bishnoi</t>
  </si>
  <si>
    <t>Ayush Badoni</t>
  </si>
  <si>
    <t>Aiden Markram</t>
  </si>
  <si>
    <t>Wanindu Hasaranga</t>
  </si>
  <si>
    <t>Maheesh Theekshana</t>
  </si>
  <si>
    <t>Abdul Samad</t>
  </si>
  <si>
    <t>Aryan Juyal</t>
  </si>
  <si>
    <t>Akash Deep</t>
  </si>
  <si>
    <t>Tushar Deshpande</t>
  </si>
  <si>
    <t>Shubham Dubey</t>
  </si>
  <si>
    <t>Himmat Singh</t>
  </si>
  <si>
    <t>Kunal Singh Rathore</t>
  </si>
  <si>
    <t>Digvesh Singh</t>
  </si>
  <si>
    <t>Shahbaz Ahmed</t>
  </si>
  <si>
    <t>Yudhvir Singh</t>
  </si>
  <si>
    <t>Rajvardhan Hangargekar</t>
  </si>
  <si>
    <t>Arshin Kulkarni</t>
  </si>
  <si>
    <t>Akash Singh</t>
  </si>
  <si>
    <t>Matthew Breetzke</t>
  </si>
  <si>
    <t>Fazalhaq Farooqi</t>
  </si>
  <si>
    <t>Kwena Maphaka</t>
  </si>
  <si>
    <t>Shamar Joseph</t>
  </si>
  <si>
    <t>Prince Yadav</t>
  </si>
  <si>
    <t>Yuvraj Chaudhary</t>
  </si>
  <si>
    <t>Ashok Sharma</t>
  </si>
  <si>
    <t>Vaibhav Suryavanshi</t>
  </si>
  <si>
    <t>Jofra Archer</t>
  </si>
  <si>
    <t>Kumar Kartikeya Singh</t>
  </si>
  <si>
    <t>Shardul Thakur</t>
  </si>
  <si>
    <t>M Siddharth</t>
  </si>
  <si>
    <t>43*</t>
  </si>
  <si>
    <t>6*</t>
  </si>
  <si>
    <t>87*</t>
  </si>
  <si>
    <t>27*</t>
  </si>
  <si>
    <t>2*</t>
  </si>
  <si>
    <t>34/4</t>
  </si>
  <si>
    <t>30/2</t>
  </si>
  <si>
    <t>55/2</t>
  </si>
  <si>
    <t>39/2</t>
  </si>
  <si>
    <t>35/4</t>
  </si>
  <si>
    <t>44/3</t>
  </si>
  <si>
    <t>Check</t>
  </si>
  <si>
    <t>mvp</t>
  </si>
  <si>
    <t>batting</t>
  </si>
  <si>
    <t>bowling</t>
  </si>
  <si>
    <t>50*</t>
  </si>
  <si>
    <t>**</t>
  </si>
  <si>
    <t>??</t>
  </si>
  <si>
    <t>Hardik Pandya</t>
  </si>
  <si>
    <t>MI</t>
  </si>
  <si>
    <t>Suryakumar Yadav</t>
  </si>
  <si>
    <t>Ryan Rickelton</t>
  </si>
  <si>
    <t>N Tilak Varma</t>
  </si>
  <si>
    <t>Naman Dhir</t>
  </si>
  <si>
    <t>Mitchell Santner</t>
  </si>
  <si>
    <t>Deepak Chahar</t>
  </si>
  <si>
    <t>Trent Boult</t>
  </si>
  <si>
    <t>Will Jacks</t>
  </si>
  <si>
    <t>Vignesh Puthur</t>
  </si>
  <si>
    <t>Rohit Sharma</t>
  </si>
  <si>
    <t>Ashwani Kumar</t>
  </si>
  <si>
    <t>Jasprit Bumrah</t>
  </si>
  <si>
    <t>Karn Sharma</t>
  </si>
  <si>
    <t>Mujeeb Ur Rahman</t>
  </si>
  <si>
    <t>Raj Bawa</t>
  </si>
  <si>
    <t>62*</t>
  </si>
  <si>
    <t>18*</t>
  </si>
  <si>
    <t>28*</t>
  </si>
  <si>
    <t>Robin Minz</t>
  </si>
  <si>
    <t>36/5</t>
  </si>
  <si>
    <t>32/3</t>
  </si>
  <si>
    <t>57/2</t>
  </si>
  <si>
    <t>36/3</t>
  </si>
  <si>
    <t>43/2</t>
  </si>
  <si>
    <t>40/1</t>
  </si>
  <si>
    <t>AM Ghazanfar</t>
  </si>
  <si>
    <t>Arjun Tendulkar</t>
  </si>
  <si>
    <t>Reece Topley</t>
  </si>
  <si>
    <t>Lizaad Williams</t>
  </si>
  <si>
    <t>Krishnan Shrijith</t>
  </si>
  <si>
    <t>Satyanarayana Raju</t>
  </si>
  <si>
    <t>Bevon Jacobs</t>
  </si>
  <si>
    <t>Ruturaj Gaikwad</t>
  </si>
  <si>
    <t>CSK</t>
  </si>
  <si>
    <t>Ravindra Jadeja</t>
  </si>
  <si>
    <t>Devon Conway</t>
  </si>
  <si>
    <t>MS Dhoni</t>
  </si>
  <si>
    <t>Rahul Tripathi</t>
  </si>
  <si>
    <t>Sam Curran</t>
  </si>
  <si>
    <t>Ravichandran Ashwin</t>
  </si>
  <si>
    <t>Matheesha Pathirana</t>
  </si>
  <si>
    <t>Shivam Dube</t>
  </si>
  <si>
    <t>Khaleel Ahmed</t>
  </si>
  <si>
    <t>Shreyas Gopal</t>
  </si>
  <si>
    <t>Mukesh Choudhary</t>
  </si>
  <si>
    <t>Deepak Hooda</t>
  </si>
  <si>
    <t>Nathan Ellis</t>
  </si>
  <si>
    <t>Rachin Ravindra</t>
  </si>
  <si>
    <t>Noor Ahmad</t>
  </si>
  <si>
    <t>Vijay Shankar</t>
  </si>
  <si>
    <t>Shaik Rasheed</t>
  </si>
  <si>
    <t>Anshul Kamboj</t>
  </si>
  <si>
    <t>Vansh Bedi</t>
  </si>
  <si>
    <t>C Andre Siddarth</t>
  </si>
  <si>
    <t>Gurjapneet Singh</t>
  </si>
  <si>
    <t>Jamie Overton</t>
  </si>
  <si>
    <t>Kamlesh Nagarkoti</t>
  </si>
  <si>
    <t>Ramakrishna Ghosh</t>
  </si>
  <si>
    <t>65*</t>
  </si>
  <si>
    <t>30*</t>
  </si>
  <si>
    <t>69*</t>
  </si>
  <si>
    <t>11*</t>
  </si>
  <si>
    <t>3*</t>
  </si>
  <si>
    <t>48/2</t>
  </si>
  <si>
    <t>38/1</t>
  </si>
  <si>
    <t>Sunil Narine</t>
  </si>
  <si>
    <t>KKR</t>
  </si>
  <si>
    <t>Harshit Rana</t>
  </si>
  <si>
    <t>Ajinkya Rahane</t>
  </si>
  <si>
    <t>Vaibhav Arora</t>
  </si>
  <si>
    <t>Quinton De Kock</t>
  </si>
  <si>
    <t>Angkrish Raghuvanshi</t>
  </si>
  <si>
    <t>Venkatesh Iyer</t>
  </si>
  <si>
    <t>Rinku Singh</t>
  </si>
  <si>
    <t>Andre Russell</t>
  </si>
  <si>
    <t>Spencer Johnson</t>
  </si>
  <si>
    <t>Moeen Ali</t>
  </si>
  <si>
    <t>Ramandeep Singh</t>
  </si>
  <si>
    <t>Anrich Nortje</t>
  </si>
  <si>
    <t>Manish Pandey</t>
  </si>
  <si>
    <t>10*</t>
  </si>
  <si>
    <t>Varun Chakravarthy</t>
  </si>
  <si>
    <t>Quinton de Kock</t>
  </si>
  <si>
    <t>Umran Malik</t>
  </si>
  <si>
    <t>Rahmanullah Gurbaz</t>
  </si>
  <si>
    <t>Luvnith Sisodia</t>
  </si>
  <si>
    <t>Mayank Markande</t>
  </si>
  <si>
    <t>Rovman Powell</t>
  </si>
  <si>
    <t>Anukul Roy</t>
  </si>
  <si>
    <t>42/1</t>
  </si>
  <si>
    <t>37/3</t>
  </si>
  <si>
    <t>up</t>
  </si>
  <si>
    <t>down</t>
  </si>
  <si>
    <t>field</t>
  </si>
  <si>
    <t/>
  </si>
  <si>
    <t>date</t>
  </si>
  <si>
    <t>68*</t>
  </si>
  <si>
    <t>76*</t>
  </si>
  <si>
    <t>Abhishek Sharma</t>
  </si>
  <si>
    <t>SRH</t>
  </si>
  <si>
    <t>Travis Head</t>
  </si>
  <si>
    <t>Pat Cummins</t>
  </si>
  <si>
    <t>Heinrich Klaasen</t>
  </si>
  <si>
    <t>Aniket Verma</t>
  </si>
  <si>
    <t>Mohammed Shami</t>
  </si>
  <si>
    <t>Harshal Patel</t>
  </si>
  <si>
    <t>Ishan Kishan</t>
  </si>
  <si>
    <t>Zeeshan Ansari</t>
  </si>
  <si>
    <t>Nitish Kumar Reddy</t>
  </si>
  <si>
    <t>Simarjeet Singh</t>
  </si>
  <si>
    <t>Eshan Malinga</t>
  </si>
  <si>
    <t>Adam Zampa</t>
  </si>
  <si>
    <t>Kamindu Mendis</t>
  </si>
  <si>
    <t>Wiaan Mulder</t>
  </si>
  <si>
    <t>Abhinav Manohar</t>
  </si>
  <si>
    <t>Rahul Chahar</t>
  </si>
  <si>
    <t>Jaydev Unadkat</t>
  </si>
  <si>
    <t>106*</t>
  </si>
  <si>
    <t>22*</t>
  </si>
  <si>
    <t>12*</t>
  </si>
  <si>
    <t>42/4</t>
  </si>
  <si>
    <t>42/3</t>
  </si>
  <si>
    <t>36/2</t>
  </si>
  <si>
    <t>46/1</t>
  </si>
  <si>
    <t>46/2</t>
  </si>
  <si>
    <t>Atharva Taide</t>
  </si>
  <si>
    <t>Sachin Baby</t>
  </si>
  <si>
    <t>Brydon Carse</t>
  </si>
  <si>
    <t>Column Labels</t>
  </si>
  <si>
    <t>Row Labels</t>
  </si>
  <si>
    <t>Sum of indicative_pts</t>
  </si>
  <si>
    <t>Latest Rank</t>
  </si>
  <si>
    <t>Points</t>
  </si>
  <si>
    <t>indicative_pts2</t>
  </si>
  <si>
    <t>matches</t>
  </si>
  <si>
    <t>players</t>
  </si>
  <si>
    <t>Ayush Mhatre</t>
  </si>
  <si>
    <t>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</si>
</sst>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9"/>
      <color theme="1"/>
      <name val="Calibri"/>
      <family val="2"/>
      <scheme val="minor"/>
    </font>
    <font>
      <b/>
      <sz val="9"/>
      <color theme="0"/>
      <name val="Calibri"/>
      <family val="2"/>
      <scheme val="minor"/>
    </font>
    <font>
      <sz val="9"/>
      <color theme="0" tint="-0.499984740745262"/>
      <name val="Calibri"/>
      <family val="2"/>
      <scheme val="minor"/>
    </font>
    <font>
      <sz val="9"/>
      <color theme="0"/>
      <name val="Calibri"/>
      <family val="2"/>
      <scheme val="minor"/>
    </font>
    <font>
      <sz val="9"/>
      <color rgb="FF000000"/>
      <name val="Calibri"/>
      <family val="2"/>
      <scheme val="minor"/>
    </font>
    <font>
      <sz val="11"/>
      <color theme="1"/>
      <name val="Calibri"/>
      <family val="2"/>
      <scheme val="minor"/>
    </font>
    <font>
      <b/>
      <sz val="9"/>
      <color theme="1"/>
      <name val="Calibri"/>
      <family val="2"/>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499984740745262"/>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85">
    <xf numFmtId="0" fontId="0" fillId="0" borderId="0" xfId="0"/>
    <xf numFmtId="0" fontId="1" fillId="0" borderId="0" xfId="0" applyFont="1"/>
    <xf numFmtId="16"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4" borderId="6" xfId="0" applyFont="1" applyFill="1" applyBorder="1"/>
    <xf numFmtId="0" fontId="1" fillId="4" borderId="7" xfId="0" applyFont="1" applyFill="1" applyBorder="1"/>
    <xf numFmtId="0" fontId="1" fillId="0" borderId="10" xfId="0" applyFont="1" applyBorder="1"/>
    <xf numFmtId="0" fontId="1" fillId="0" borderId="11" xfId="0" applyFont="1" applyBorder="1"/>
    <xf numFmtId="0" fontId="1" fillId="0" borderId="12" xfId="0" applyFont="1" applyBorder="1"/>
    <xf numFmtId="164" fontId="1" fillId="0" borderId="0" xfId="0" applyNumberFormat="1" applyFont="1"/>
    <xf numFmtId="164" fontId="1" fillId="0" borderId="1" xfId="0" applyNumberFormat="1" applyFont="1" applyBorder="1"/>
    <xf numFmtId="164" fontId="1" fillId="0" borderId="3" xfId="0" applyNumberFormat="1" applyFont="1" applyBorder="1"/>
    <xf numFmtId="164" fontId="1" fillId="0" borderId="4" xfId="0" applyNumberFormat="1" applyFont="1" applyBorder="1"/>
    <xf numFmtId="0" fontId="1" fillId="5" borderId="6" xfId="0" applyFont="1" applyFill="1" applyBorder="1"/>
    <xf numFmtId="0" fontId="1" fillId="5" borderId="7" xfId="0" applyFont="1" applyFill="1" applyBorder="1"/>
    <xf numFmtId="0" fontId="1" fillId="5" borderId="8" xfId="0" applyFont="1" applyFill="1" applyBorder="1"/>
    <xf numFmtId="2" fontId="1" fillId="0" borderId="2" xfId="0" applyNumberFormat="1" applyFont="1" applyBorder="1"/>
    <xf numFmtId="2" fontId="1" fillId="0" borderId="5" xfId="0" applyNumberFormat="1" applyFont="1" applyBorder="1"/>
    <xf numFmtId="164" fontId="1" fillId="0" borderId="2" xfId="0" applyNumberFormat="1" applyFont="1" applyBorder="1"/>
    <xf numFmtId="164" fontId="1" fillId="0" borderId="5" xfId="0" applyNumberFormat="1" applyFont="1" applyBorder="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0" borderId="0" xfId="0" applyFont="1" applyAlignment="1">
      <alignment horizontal="center" vertical="center"/>
    </xf>
    <xf numFmtId="0" fontId="2" fillId="6" borderId="9" xfId="0" applyFont="1" applyFill="1" applyBorder="1" applyAlignment="1">
      <alignment horizontal="center" vertical="center"/>
    </xf>
    <xf numFmtId="0" fontId="3" fillId="0" borderId="0" xfId="0" applyFont="1"/>
    <xf numFmtId="0" fontId="1" fillId="0" borderId="0" xfId="0" quotePrefix="1" applyFont="1"/>
    <xf numFmtId="0" fontId="1" fillId="0" borderId="13" xfId="0" applyFont="1" applyBorder="1"/>
    <xf numFmtId="0" fontId="4" fillId="7" borderId="13" xfId="0" applyFont="1" applyFill="1" applyBorder="1"/>
    <xf numFmtId="0" fontId="5" fillId="0" borderId="1" xfId="0" applyFont="1" applyBorder="1"/>
    <xf numFmtId="14" fontId="1" fillId="0" borderId="0" xfId="0" applyNumberFormat="1" applyFont="1"/>
    <xf numFmtId="2" fontId="1" fillId="0" borderId="0" xfId="0" applyNumberFormat="1" applyFont="1"/>
    <xf numFmtId="0" fontId="1" fillId="0" borderId="14" xfId="0" applyFont="1" applyBorder="1"/>
    <xf numFmtId="0" fontId="1" fillId="0" borderId="15" xfId="0" applyFont="1" applyBorder="1"/>
    <xf numFmtId="0" fontId="2" fillId="7" borderId="1" xfId="0" applyFont="1" applyFill="1" applyBorder="1"/>
    <xf numFmtId="14" fontId="1" fillId="0" borderId="2" xfId="0" applyNumberFormat="1" applyFont="1" applyBorder="1"/>
    <xf numFmtId="0" fontId="1" fillId="0" borderId="16" xfId="0" applyFont="1" applyBorder="1"/>
    <xf numFmtId="0" fontId="1" fillId="0" borderId="17" xfId="0" applyFont="1" applyBorder="1"/>
    <xf numFmtId="0" fontId="3" fillId="0" borderId="0" xfId="0" applyFont="1" applyAlignment="1">
      <alignment horizontal="center" vertical="center"/>
    </xf>
    <xf numFmtId="0" fontId="2" fillId="7" borderId="2" xfId="0" applyFont="1" applyFill="1" applyBorder="1"/>
    <xf numFmtId="0" fontId="1" fillId="0" borderId="18" xfId="0" applyFont="1" applyBorder="1"/>
    <xf numFmtId="0" fontId="1" fillId="0" borderId="19" xfId="0" applyFont="1" applyBorder="1"/>
    <xf numFmtId="1" fontId="1" fillId="0" borderId="0" xfId="0" applyNumberFormat="1" applyFont="1"/>
    <xf numFmtId="0" fontId="1" fillId="0" borderId="20" xfId="0" applyFont="1" applyBorder="1"/>
    <xf numFmtId="0" fontId="1" fillId="0" borderId="21" xfId="0" applyFont="1" applyBorder="1"/>
    <xf numFmtId="0" fontId="1" fillId="0" borderId="6" xfId="0" pivotButton="1" applyFont="1" applyBorder="1"/>
    <xf numFmtId="0" fontId="1" fillId="0" borderId="1" xfId="0" applyFont="1" applyBorder="1" applyAlignment="1">
      <alignment horizontal="left"/>
    </xf>
    <xf numFmtId="0" fontId="1" fillId="0" borderId="3" xfId="0" applyFont="1" applyBorder="1" applyAlignment="1">
      <alignment horizontal="left"/>
    </xf>
    <xf numFmtId="0" fontId="1" fillId="0" borderId="9" xfId="0" pivotButton="1" applyFont="1" applyBorder="1"/>
    <xf numFmtId="14" fontId="1" fillId="0" borderId="9" xfId="0" applyNumberFormat="1" applyFont="1" applyBorder="1"/>
    <xf numFmtId="2" fontId="1" fillId="0" borderId="14" xfId="0" applyNumberFormat="1" applyFont="1" applyBorder="1"/>
    <xf numFmtId="2" fontId="1" fillId="0" borderId="15" xfId="0" applyNumberFormat="1" applyFont="1" applyBorder="1"/>
    <xf numFmtId="2" fontId="1" fillId="0" borderId="1" xfId="0" applyNumberFormat="1" applyFont="1" applyBorder="1"/>
    <xf numFmtId="2" fontId="1" fillId="0" borderId="3" xfId="0" applyNumberFormat="1" applyFont="1" applyBorder="1"/>
    <xf numFmtId="0" fontId="1" fillId="0" borderId="9" xfId="0" applyFont="1" applyBorder="1"/>
    <xf numFmtId="2" fontId="1" fillId="0" borderId="4" xfId="0" applyNumberFormat="1" applyFont="1" applyBorder="1"/>
    <xf numFmtId="9" fontId="3" fillId="0" borderId="0" xfId="1" applyFont="1"/>
    <xf numFmtId="0" fontId="3" fillId="0" borderId="15" xfId="0" applyFont="1" applyBorder="1"/>
    <xf numFmtId="0" fontId="7" fillId="0" borderId="0" xfId="0" applyFont="1"/>
    <xf numFmtId="14" fontId="7" fillId="0" borderId="0" xfId="0" applyNumberFormat="1" applyFont="1"/>
    <xf numFmtId="2" fontId="7" fillId="0" borderId="0" xfId="0" applyNumberFormat="1" applyFont="1"/>
  </cellXfs>
  <cellStyles count="2">
    <cellStyle name="Normal" xfId="0" builtinId="0"/>
    <cellStyle name="Percent" xfId="1" builtinId="5"/>
  </cellStyles>
  <dxfs count="273">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8"/>
      </font>
    </dxf>
    <dxf>
      <font>
        <sz val="9"/>
      </font>
    </dxf>
    <dxf>
      <font>
        <sz val="9"/>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8"/>
      </font>
    </dxf>
    <dxf>
      <font>
        <sz val="9"/>
      </font>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8" tint="0.599963377788628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1.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07/relationships/slicerCache" Target="slicerCaches/slicerCache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8</xdr:col>
      <xdr:colOff>600075</xdr:colOff>
      <xdr:row>19</xdr:row>
      <xdr:rowOff>9525</xdr:rowOff>
    </xdr:to>
    <mc:AlternateContent xmlns:mc="http://schemas.openxmlformats.org/markup-compatibility/2006">
      <mc:Choice xmlns:a14="http://schemas.microsoft.com/office/drawing/2010/main" Requires="a14">
        <xdr:graphicFrame macro="">
          <xdr:nvGraphicFramePr>
            <xdr:cNvPr id="3" name="Team">
              <a:extLst>
                <a:ext uri="{FF2B5EF4-FFF2-40B4-BE49-F238E27FC236}">
                  <a16:creationId xmlns:a16="http://schemas.microsoft.com/office/drawing/2014/main" id="{88E2E8A3-B6B6-49F2-96E3-D77C7E1397D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4514850" y="485775"/>
              <a:ext cx="120967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36</xdr:row>
      <xdr:rowOff>1</xdr:rowOff>
    </xdr:from>
    <xdr:to>
      <xdr:col>9</xdr:col>
      <xdr:colOff>9525</xdr:colOff>
      <xdr:row>51</xdr:row>
      <xdr:rowOff>114301</xdr:rowOff>
    </xdr:to>
    <mc:AlternateContent xmlns:mc="http://schemas.openxmlformats.org/markup-compatibility/2006">
      <mc:Choice xmlns:a14="http://schemas.microsoft.com/office/drawing/2010/main" Requires="a14">
        <xdr:graphicFrame macro="">
          <xdr:nvGraphicFramePr>
            <xdr:cNvPr id="5" name="Team 1">
              <a:extLst>
                <a:ext uri="{FF2B5EF4-FFF2-40B4-BE49-F238E27FC236}">
                  <a16:creationId xmlns:a16="http://schemas.microsoft.com/office/drawing/2014/main" id="{82EF0817-E704-4008-BE7C-2D889E9A7AC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4514850" y="5581651"/>
              <a:ext cx="1228725"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Prakash" refreshedDate="45772.533026157405" createdVersion="8" refreshedVersion="8" minRefreshableVersion="3" recordCount="226" xr:uid="{1BCA99E3-9EA5-45D7-979D-D98DA80ADFE4}">
  <cacheSource type="worksheet">
    <worksheetSource ref="A1:E1048576" sheet="historical"/>
  </cacheSource>
  <cacheFields count="5">
    <cacheField name="Players" numFmtId="0">
      <sharedItems containsBlank="1" count="114">
        <s v="Robin Minz"/>
        <s v="AM Ghazanfar"/>
        <s v="Arjun Tendulkar"/>
        <s v="Reece Topley"/>
        <s v="Lizaad Williams"/>
        <s v="Krishnan Shrijith"/>
        <s v="Bevon Jacobs"/>
        <s v="Ashwani Kumar"/>
        <s v="Hardik Pandya"/>
        <s v="Karn Sharma"/>
        <s v="N Tilak Varma"/>
        <s v="Vignesh Puthur"/>
        <s v="Naman Dhir"/>
        <s v="Suryakumar Yadav"/>
        <s v="Will Jacks"/>
        <s v="Ryan Rickelton"/>
        <s v="Raj Bawa"/>
        <s v="Mujeeb Ur Rahman"/>
        <s v="Trent Boult"/>
        <s v="Mitchell Santner"/>
        <s v="Jasprit Bumrah"/>
        <s v="Deepak Chahar"/>
        <s v="Satyanarayana Raju"/>
        <s v="Rohit Sharma"/>
        <s v="Atharva Taide"/>
        <s v="Sachin Baby"/>
        <s v="Brydon Carse"/>
        <s v="Eshan Malinga"/>
        <s v="Harshal Patel"/>
        <s v="Pat Cummins"/>
        <s v="Heinrich Klaasen"/>
        <s v="Travis Head"/>
        <s v="Zeeshan Ansari"/>
        <s v="Adam Zampa"/>
        <s v="Nitish Kumar Reddy"/>
        <s v="Aniket Verma"/>
        <s v="Mohammed Shami"/>
        <s v="Abhishek Sharma"/>
        <s v="Wiaan Mulder"/>
        <s v="Kamindu Mendis"/>
        <s v="Simarjeet Singh"/>
        <s v="Ishan Kishan"/>
        <s v="Abhinav Manohar"/>
        <s v="Rahul Chahar"/>
        <s v="Jaydev Unadkat"/>
        <s v="Romario Shepherd"/>
        <s v="Swastik Chikara"/>
        <s v="Swapnil Singh"/>
        <s v="Nuwan Thushara"/>
        <s v="Mohit Rathee"/>
        <s v="Jacob Bethell"/>
        <s v="Lungi Ngidi"/>
        <s v="Abhinandan Singh"/>
        <s v="Josh Hazlewood"/>
        <s v="Phil Salt"/>
        <s v="Virat Kohli"/>
        <s v="Bhuvneshwar Kumar"/>
        <s v="Tim David"/>
        <s v="Krunal Pandya"/>
        <s v="Jitesh Sharma"/>
        <s v="Rajat Patidar"/>
        <s v="Yash Dayal"/>
        <s v="Liam Livingstone"/>
        <s v="Rasikh Dar"/>
        <s v="Devdutt Padikkal"/>
        <s v="Manoj Bhandage"/>
        <s v="Suyash Sharma"/>
        <s v="Akash Madhwal"/>
        <s v="Kunal Singh Rathore"/>
        <s v="Kwena Maphaka"/>
        <s v="Ashok Sharma"/>
        <s v="Vaibhav Suryavanshi"/>
        <s v="Wanindu Hasaranga"/>
        <s v="Yashasvi Jaiswal"/>
        <s v="Shimron Hetmyer"/>
        <s v="Sanju Samson"/>
        <s v="Riyan Parag"/>
        <s v="Jofra Archer"/>
        <s v="Maheesh Theekshana"/>
        <s v="Dhruv Jurel"/>
        <s v="Tushar Deshpande"/>
        <s v="Sandeep Sharma"/>
        <s v="Kumar Kartikeya Singh"/>
        <s v="Nitish Rana"/>
        <s v="Shubham Dubey"/>
        <s v="Yudhvir Singh"/>
        <s v="Fazalhaq Farooqi"/>
        <s v="Shreyas Gopal"/>
        <s v="Vansh Bedi"/>
        <s v="C Andre Siddarth"/>
        <s v="Gurjapneet Singh"/>
        <s v="Kamlesh Nagarkoti"/>
        <s v="Ramakrishna Ghosh"/>
        <s v="Noor Ahmad"/>
        <s v="Matheesha Pathirana"/>
        <s v="Khaleel Ahmed"/>
        <s v="Ravichandran Ashwin"/>
        <s v="Ravindra Jadeja"/>
        <s v="Shivam Dube"/>
        <s v="Nathan Ellis"/>
        <s v="Anshul Kamboj"/>
        <s v="Rachin Ravindra"/>
        <s v="Ruturaj Gaikwad"/>
        <s v="MS Dhoni"/>
        <s v="Vijay Shankar"/>
        <s v="Devon Conway"/>
        <s v="Shaik Rasheed"/>
        <s v="Mukesh Choudhary"/>
        <s v="Sam Curran"/>
        <s v="Rahul Tripathi"/>
        <s v="Deepak Hooda"/>
        <s v="Jamie Overton"/>
        <s v="Ayush Mhatre"/>
        <m/>
      </sharedItems>
    </cacheField>
    <cacheField name="Team" numFmtId="0">
      <sharedItems containsBlank="1" count="6">
        <s v="MI"/>
        <s v="SRH"/>
        <s v="RCB"/>
        <s v="RR"/>
        <s v="CSK"/>
        <m/>
      </sharedItems>
    </cacheField>
    <cacheField name="Type" numFmtId="0">
      <sharedItems containsBlank="1"/>
    </cacheField>
    <cacheField name="date" numFmtId="14">
      <sharedItems containsNonDate="0" containsDate="1" containsString="0" containsBlank="1" minDate="2025-04-22T00:00:00" maxDate="2025-04-26T00:00:00" count="5">
        <d v="2025-04-22T00:00:00"/>
        <d v="2025-04-23T00:00:00"/>
        <d v="2025-04-24T00:00:00"/>
        <d v="2025-04-25T00:00:00"/>
        <m/>
      </sharedItems>
    </cacheField>
    <cacheField name="indicative_pts" numFmtId="2">
      <sharedItems containsBlank="1" containsMixedTypes="1" containsNumber="1" minValue="0" maxValue="70"/>
    </cacheField>
  </cacheFields>
  <extLst>
    <ext xmlns:x14="http://schemas.microsoft.com/office/spreadsheetml/2009/9/main" uri="{725AE2AE-9491-48be-B2B4-4EB974FC3084}">
      <x14:pivotCacheDefinition pivotCacheId="67895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x v="0"/>
    <x v="0"/>
    <s v="BAT"/>
    <x v="0"/>
    <s v=""/>
  </r>
  <r>
    <x v="1"/>
    <x v="0"/>
    <s v="BOWL"/>
    <x v="0"/>
    <s v=""/>
  </r>
  <r>
    <x v="2"/>
    <x v="0"/>
    <s v="BOWL"/>
    <x v="0"/>
    <s v=""/>
  </r>
  <r>
    <x v="3"/>
    <x v="0"/>
    <s v="BOWL"/>
    <x v="0"/>
    <s v=""/>
  </r>
  <r>
    <x v="4"/>
    <x v="0"/>
    <s v="BOWL"/>
    <x v="0"/>
    <s v=""/>
  </r>
  <r>
    <x v="5"/>
    <x v="0"/>
    <s v="BAT"/>
    <x v="0"/>
    <s v=""/>
  </r>
  <r>
    <x v="6"/>
    <x v="0"/>
    <s v="BAT"/>
    <x v="0"/>
    <s v=""/>
  </r>
  <r>
    <x v="7"/>
    <x v="0"/>
    <s v="BOWL"/>
    <x v="0"/>
    <n v="70"/>
  </r>
  <r>
    <x v="8"/>
    <x v="0"/>
    <s v="AR"/>
    <x v="0"/>
    <n v="66.333333333333329"/>
  </r>
  <r>
    <x v="9"/>
    <x v="0"/>
    <s v="BOWL"/>
    <x v="0"/>
    <n v="45"/>
  </r>
  <r>
    <x v="10"/>
    <x v="0"/>
    <s v="AR"/>
    <x v="0"/>
    <n v="42.971428571428568"/>
  </r>
  <r>
    <x v="11"/>
    <x v="0"/>
    <s v="AR"/>
    <x v="0"/>
    <n v="41.25"/>
  </r>
  <r>
    <x v="12"/>
    <x v="0"/>
    <s v="AR"/>
    <x v="0"/>
    <n v="36.085714285714289"/>
  </r>
  <r>
    <x v="13"/>
    <x v="0"/>
    <s v="BAT"/>
    <x v="0"/>
    <n v="35.142857142857146"/>
  </r>
  <r>
    <x v="14"/>
    <x v="0"/>
    <s v="AR"/>
    <x v="0"/>
    <n v="31"/>
  </r>
  <r>
    <x v="15"/>
    <x v="0"/>
    <s v="BAT"/>
    <x v="0"/>
    <n v="30.380952380952383"/>
  </r>
  <r>
    <x v="16"/>
    <x v="0"/>
    <s v="AR"/>
    <x v="0"/>
    <n v="30"/>
  </r>
  <r>
    <x v="17"/>
    <x v="0"/>
    <m/>
    <x v="0"/>
    <n v="25"/>
  </r>
  <r>
    <x v="18"/>
    <x v="0"/>
    <s v="BOWL"/>
    <x v="0"/>
    <n v="22.428571428571427"/>
  </r>
  <r>
    <x v="19"/>
    <x v="0"/>
    <s v="AR"/>
    <x v="0"/>
    <n v="22.392857142857142"/>
  </r>
  <r>
    <x v="20"/>
    <x v="0"/>
    <s v="BOWL"/>
    <x v="0"/>
    <n v="21.666666666666664"/>
  </r>
  <r>
    <x v="21"/>
    <x v="0"/>
    <s v="BOWL"/>
    <x v="0"/>
    <n v="20"/>
  </r>
  <r>
    <x v="22"/>
    <x v="0"/>
    <s v="BOWL"/>
    <x v="0"/>
    <n v="20"/>
  </r>
  <r>
    <x v="23"/>
    <x v="0"/>
    <s v="BAT"/>
    <x v="0"/>
    <n v="11.2"/>
  </r>
  <r>
    <x v="0"/>
    <x v="0"/>
    <s v="BAT"/>
    <x v="1"/>
    <s v=""/>
  </r>
  <r>
    <x v="1"/>
    <x v="0"/>
    <s v="BOWL"/>
    <x v="1"/>
    <s v=""/>
  </r>
  <r>
    <x v="2"/>
    <x v="0"/>
    <s v="BOWL"/>
    <x v="1"/>
    <s v=""/>
  </r>
  <r>
    <x v="3"/>
    <x v="0"/>
    <s v="BOWL"/>
    <x v="1"/>
    <s v=""/>
  </r>
  <r>
    <x v="4"/>
    <x v="0"/>
    <s v="BOWL"/>
    <x v="1"/>
    <s v=""/>
  </r>
  <r>
    <x v="5"/>
    <x v="0"/>
    <s v="BAT"/>
    <x v="1"/>
    <s v=""/>
  </r>
  <r>
    <x v="6"/>
    <x v="0"/>
    <s v="BAT"/>
    <x v="1"/>
    <s v=""/>
  </r>
  <r>
    <x v="8"/>
    <x v="0"/>
    <s v="AR"/>
    <x v="1"/>
    <n v="59.071428571428569"/>
  </r>
  <r>
    <x v="7"/>
    <x v="0"/>
    <s v="BOWL"/>
    <x v="1"/>
    <n v="55"/>
  </r>
  <r>
    <x v="9"/>
    <x v="0"/>
    <s v="BOWL"/>
    <x v="1"/>
    <n v="45"/>
  </r>
  <r>
    <x v="10"/>
    <x v="0"/>
    <s v="AR"/>
    <x v="1"/>
    <n v="43.774999999999999"/>
  </r>
  <r>
    <x v="11"/>
    <x v="0"/>
    <s v="AR"/>
    <x v="1"/>
    <n v="41.25"/>
  </r>
  <r>
    <x v="13"/>
    <x v="0"/>
    <s v="BAT"/>
    <x v="1"/>
    <n v="39.732142857142854"/>
  </r>
  <r>
    <x v="12"/>
    <x v="0"/>
    <s v="AR"/>
    <x v="1"/>
    <n v="33.674999999999997"/>
  </r>
  <r>
    <x v="15"/>
    <x v="0"/>
    <s v="BAT"/>
    <x v="1"/>
    <n v="31.535714285714285"/>
  </r>
  <r>
    <x v="14"/>
    <x v="0"/>
    <s v="AR"/>
    <x v="1"/>
    <n v="30.285714285714285"/>
  </r>
  <r>
    <x v="16"/>
    <x v="0"/>
    <s v="AR"/>
    <x v="1"/>
    <n v="30"/>
  </r>
  <r>
    <x v="20"/>
    <x v="0"/>
    <s v="BOWL"/>
    <x v="1"/>
    <n v="28.75"/>
  </r>
  <r>
    <x v="19"/>
    <x v="0"/>
    <s v="AR"/>
    <x v="1"/>
    <n v="25.25"/>
  </r>
  <r>
    <x v="17"/>
    <x v="0"/>
    <m/>
    <x v="1"/>
    <n v="25"/>
  </r>
  <r>
    <x v="21"/>
    <x v="0"/>
    <s v="BOWL"/>
    <x v="1"/>
    <n v="20.625"/>
  </r>
  <r>
    <x v="22"/>
    <x v="0"/>
    <s v="BOWL"/>
    <x v="1"/>
    <n v="20"/>
  </r>
  <r>
    <x v="18"/>
    <x v="0"/>
    <s v="BOWL"/>
    <x v="1"/>
    <n v="19.75"/>
  </r>
  <r>
    <x v="23"/>
    <x v="0"/>
    <s v="BAT"/>
    <x v="1"/>
    <n v="13.666666666666666"/>
  </r>
  <r>
    <x v="24"/>
    <x v="1"/>
    <s v="BAT"/>
    <x v="1"/>
    <s v=""/>
  </r>
  <r>
    <x v="25"/>
    <x v="1"/>
    <s v="BAT"/>
    <x v="1"/>
    <s v=""/>
  </r>
  <r>
    <x v="26"/>
    <x v="1"/>
    <s v="AR"/>
    <x v="1"/>
    <s v=""/>
  </r>
  <r>
    <x v="27"/>
    <x v="1"/>
    <s v="BOWL"/>
    <x v="1"/>
    <n v="50"/>
  </r>
  <r>
    <x v="28"/>
    <x v="1"/>
    <s v="AR"/>
    <x v="1"/>
    <n v="46.5"/>
  </r>
  <r>
    <x v="29"/>
    <x v="1"/>
    <s v="AR"/>
    <x v="1"/>
    <n v="41.971428571428568"/>
  </r>
  <r>
    <x v="30"/>
    <x v="1"/>
    <s v="BAT"/>
    <x v="1"/>
    <n v="37.404761904761905"/>
  </r>
  <r>
    <x v="31"/>
    <x v="1"/>
    <s v="BAT"/>
    <x v="1"/>
    <n v="35.595238095238095"/>
  </r>
  <r>
    <x v="32"/>
    <x v="1"/>
    <s v="BOWL"/>
    <x v="1"/>
    <n v="32"/>
  </r>
  <r>
    <x v="33"/>
    <x v="1"/>
    <s v="BOWL"/>
    <x v="1"/>
    <n v="25"/>
  </r>
  <r>
    <x v="34"/>
    <x v="1"/>
    <s v="AR"/>
    <x v="1"/>
    <n v="24.085714285714285"/>
  </r>
  <r>
    <x v="35"/>
    <x v="1"/>
    <s v="BAT"/>
    <x v="1"/>
    <n v="23.428571428571427"/>
  </r>
  <r>
    <x v="36"/>
    <x v="1"/>
    <s v="BOWL"/>
    <x v="1"/>
    <n v="21.333333333333332"/>
  </r>
  <r>
    <x v="37"/>
    <x v="1"/>
    <s v="AR"/>
    <x v="1"/>
    <n v="15.166666666666666"/>
  </r>
  <r>
    <x v="38"/>
    <x v="1"/>
    <m/>
    <x v="1"/>
    <n v="15"/>
  </r>
  <r>
    <x v="39"/>
    <x v="1"/>
    <s v="AR"/>
    <x v="1"/>
    <n v="13.5"/>
  </r>
  <r>
    <x v="40"/>
    <x v="1"/>
    <s v="BOWL"/>
    <x v="1"/>
    <n v="12.5"/>
  </r>
  <r>
    <x v="41"/>
    <x v="1"/>
    <s v="BAT"/>
    <x v="1"/>
    <n v="9.6190476190476186"/>
  </r>
  <r>
    <x v="42"/>
    <x v="1"/>
    <s v="BAT"/>
    <x v="1"/>
    <n v="8.5"/>
  </r>
  <r>
    <x v="43"/>
    <x v="1"/>
    <s v="BOWL"/>
    <x v="1"/>
    <n v="0"/>
  </r>
  <r>
    <x v="44"/>
    <x v="1"/>
    <s v="BOWL"/>
    <x v="1"/>
    <n v="0"/>
  </r>
  <r>
    <x v="45"/>
    <x v="2"/>
    <s v="AR"/>
    <x v="1"/>
    <s v=""/>
  </r>
  <r>
    <x v="46"/>
    <x v="2"/>
    <s v="BAT"/>
    <x v="1"/>
    <s v=""/>
  </r>
  <r>
    <x v="47"/>
    <x v="2"/>
    <s v="AR"/>
    <x v="1"/>
    <s v=""/>
  </r>
  <r>
    <x v="48"/>
    <x v="2"/>
    <s v="BOWL"/>
    <x v="1"/>
    <s v=""/>
  </r>
  <r>
    <x v="49"/>
    <x v="2"/>
    <s v="BOWL"/>
    <x v="1"/>
    <s v=""/>
  </r>
  <r>
    <x v="50"/>
    <x v="2"/>
    <s v="AR"/>
    <x v="1"/>
    <s v=""/>
  </r>
  <r>
    <x v="51"/>
    <x v="2"/>
    <s v="BOWL"/>
    <x v="1"/>
    <s v=""/>
  </r>
  <r>
    <x v="52"/>
    <x v="2"/>
    <s v="BOWL"/>
    <x v="1"/>
    <s v=""/>
  </r>
  <r>
    <x v="53"/>
    <x v="2"/>
    <s v="BOWL"/>
    <x v="1"/>
    <n v="42.857142857142854"/>
  </r>
  <r>
    <x v="54"/>
    <x v="2"/>
    <s v="BAT"/>
    <x v="1"/>
    <n v="35.214285714285715"/>
  </r>
  <r>
    <x v="55"/>
    <x v="2"/>
    <s v="BAT"/>
    <x v="1"/>
    <n v="34.61904761904762"/>
  </r>
  <r>
    <x v="56"/>
    <x v="2"/>
    <s v="BOWL"/>
    <x v="1"/>
    <n v="33.999999999999993"/>
  </r>
  <r>
    <x v="57"/>
    <x v="2"/>
    <s v="AR"/>
    <x v="1"/>
    <n v="33.714285714285715"/>
  </r>
  <r>
    <x v="58"/>
    <x v="2"/>
    <s v="AR"/>
    <x v="1"/>
    <n v="32.714285714285715"/>
  </r>
  <r>
    <x v="59"/>
    <x v="2"/>
    <s v="BAT"/>
    <x v="1"/>
    <n v="31.785714285714288"/>
  </r>
  <r>
    <x v="60"/>
    <x v="2"/>
    <s v="BAT"/>
    <x v="1"/>
    <n v="31.142857142857142"/>
  </r>
  <r>
    <x v="61"/>
    <x v="2"/>
    <s v="BOWL"/>
    <x v="1"/>
    <n v="27.142857142857142"/>
  </r>
  <r>
    <x v="62"/>
    <x v="2"/>
    <s v="AR"/>
    <x v="1"/>
    <n v="20.171428571428571"/>
  </r>
  <r>
    <x v="63"/>
    <x v="2"/>
    <s v="BOWL"/>
    <x v="1"/>
    <n v="20"/>
  </r>
  <r>
    <x v="64"/>
    <x v="2"/>
    <s v="BAT"/>
    <x v="1"/>
    <n v="18.3"/>
  </r>
  <r>
    <x v="65"/>
    <x v="2"/>
    <s v="AR"/>
    <x v="1"/>
    <n v="15"/>
  </r>
  <r>
    <x v="66"/>
    <x v="2"/>
    <s v="BOWL"/>
    <x v="1"/>
    <n v="10.833333333333332"/>
  </r>
  <r>
    <x v="67"/>
    <x v="3"/>
    <s v="BOWL"/>
    <x v="1"/>
    <s v=""/>
  </r>
  <r>
    <x v="68"/>
    <x v="3"/>
    <s v="BAT"/>
    <x v="1"/>
    <s v=""/>
  </r>
  <r>
    <x v="69"/>
    <x v="3"/>
    <s v="BOWL"/>
    <x v="1"/>
    <s v=""/>
  </r>
  <r>
    <x v="70"/>
    <x v="3"/>
    <s v="BOWL"/>
    <x v="1"/>
    <s v=""/>
  </r>
  <r>
    <x v="71"/>
    <x v="3"/>
    <s v="BAT"/>
    <x v="1"/>
    <s v=""/>
  </r>
  <r>
    <x v="72"/>
    <x v="3"/>
    <s v="BOWL"/>
    <x v="1"/>
    <n v="45"/>
  </r>
  <r>
    <x v="73"/>
    <x v="3"/>
    <s v="AR"/>
    <x v="1"/>
    <n v="41.333333333333329"/>
  </r>
  <r>
    <x v="74"/>
    <x v="3"/>
    <s v="BAT"/>
    <x v="1"/>
    <n v="31.523809523809526"/>
  </r>
  <r>
    <x v="75"/>
    <x v="3"/>
    <s v="BAT"/>
    <x v="1"/>
    <n v="30.619047619047617"/>
  </r>
  <r>
    <x v="76"/>
    <x v="3"/>
    <s v="AR"/>
    <x v="1"/>
    <n v="30.238095238095241"/>
  </r>
  <r>
    <x v="77"/>
    <x v="3"/>
    <s v="BOWL"/>
    <x v="1"/>
    <n v="28.80952380952381"/>
  </r>
  <r>
    <x v="78"/>
    <x v="3"/>
    <s v="BOWL"/>
    <x v="1"/>
    <n v="26.5"/>
  </r>
  <r>
    <x v="79"/>
    <x v="3"/>
    <s v="BAT"/>
    <x v="1"/>
    <n v="25.595238095238095"/>
  </r>
  <r>
    <x v="80"/>
    <x v="3"/>
    <s v="BOWL"/>
    <x v="1"/>
    <n v="24.833333333333336"/>
  </r>
  <r>
    <x v="81"/>
    <x v="3"/>
    <s v="BOWL"/>
    <x v="1"/>
    <n v="20"/>
  </r>
  <r>
    <x v="82"/>
    <x v="3"/>
    <s v="BOWL"/>
    <x v="1"/>
    <n v="16.666666666666664"/>
  </r>
  <r>
    <x v="83"/>
    <x v="3"/>
    <s v="AR"/>
    <x v="1"/>
    <n v="14.5"/>
  </r>
  <r>
    <x v="84"/>
    <x v="3"/>
    <s v="BAT"/>
    <x v="1"/>
    <n v="5"/>
  </r>
  <r>
    <x v="85"/>
    <x v="3"/>
    <s v="AR"/>
    <x v="1"/>
    <n v="0"/>
  </r>
  <r>
    <x v="86"/>
    <x v="3"/>
    <s v="BOWL"/>
    <x v="1"/>
    <n v="0"/>
  </r>
  <r>
    <x v="46"/>
    <x v="2"/>
    <s v="BAT"/>
    <x v="2"/>
    <s v=""/>
  </r>
  <r>
    <x v="47"/>
    <x v="2"/>
    <s v="AR"/>
    <x v="2"/>
    <s v=""/>
  </r>
  <r>
    <x v="48"/>
    <x v="2"/>
    <s v="BOWL"/>
    <x v="2"/>
    <s v=""/>
  </r>
  <r>
    <x v="49"/>
    <x v="2"/>
    <s v="BOWL"/>
    <x v="2"/>
    <s v=""/>
  </r>
  <r>
    <x v="50"/>
    <x v="2"/>
    <s v="AR"/>
    <x v="2"/>
    <s v=""/>
  </r>
  <r>
    <x v="51"/>
    <x v="2"/>
    <s v="BOWL"/>
    <x v="2"/>
    <s v=""/>
  </r>
  <r>
    <x v="52"/>
    <x v="2"/>
    <s v="BOWL"/>
    <x v="2"/>
    <s v=""/>
  </r>
  <r>
    <x v="55"/>
    <x v="2"/>
    <s v="BAT"/>
    <x v="2"/>
    <n v="39.321428571428569"/>
  </r>
  <r>
    <x v="53"/>
    <x v="2"/>
    <s v="BOWL"/>
    <x v="2"/>
    <n v="37.5"/>
  </r>
  <r>
    <x v="58"/>
    <x v="2"/>
    <s v="AR"/>
    <x v="2"/>
    <n v="37"/>
  </r>
  <r>
    <x v="57"/>
    <x v="2"/>
    <s v="AR"/>
    <x v="2"/>
    <n v="36.125"/>
  </r>
  <r>
    <x v="54"/>
    <x v="2"/>
    <s v="BAT"/>
    <x v="2"/>
    <n v="30.517857142857142"/>
  </r>
  <r>
    <x v="56"/>
    <x v="2"/>
    <s v="BOWL"/>
    <x v="2"/>
    <n v="29.238095238095237"/>
  </r>
  <r>
    <x v="59"/>
    <x v="2"/>
    <s v="BAT"/>
    <x v="2"/>
    <n v="29.074999999999999"/>
  </r>
  <r>
    <x v="60"/>
    <x v="2"/>
    <s v="BAT"/>
    <x v="2"/>
    <n v="28.041666666666668"/>
  </r>
  <r>
    <x v="45"/>
    <x v="2"/>
    <s v="AR"/>
    <x v="2"/>
    <n v="25"/>
  </r>
  <r>
    <x v="61"/>
    <x v="2"/>
    <s v="BOWL"/>
    <x v="2"/>
    <n v="23.75"/>
  </r>
  <r>
    <x v="64"/>
    <x v="2"/>
    <s v="BAT"/>
    <x v="2"/>
    <n v="21.976190476190474"/>
  </r>
  <r>
    <x v="62"/>
    <x v="2"/>
    <s v="AR"/>
    <x v="2"/>
    <n v="20.171428571428571"/>
  </r>
  <r>
    <x v="63"/>
    <x v="2"/>
    <s v="BOWL"/>
    <x v="2"/>
    <n v="20"/>
  </r>
  <r>
    <x v="66"/>
    <x v="2"/>
    <s v="BOWL"/>
    <x v="2"/>
    <n v="16.428571428571427"/>
  </r>
  <r>
    <x v="65"/>
    <x v="2"/>
    <s v="AR"/>
    <x v="2"/>
    <n v="15"/>
  </r>
  <r>
    <x v="67"/>
    <x v="3"/>
    <s v="BOWL"/>
    <x v="2"/>
    <s v=""/>
  </r>
  <r>
    <x v="68"/>
    <x v="3"/>
    <s v="BAT"/>
    <x v="2"/>
    <s v=""/>
  </r>
  <r>
    <x v="69"/>
    <x v="3"/>
    <s v="BOWL"/>
    <x v="2"/>
    <s v=""/>
  </r>
  <r>
    <x v="70"/>
    <x v="3"/>
    <s v="BOWL"/>
    <x v="2"/>
    <s v=""/>
  </r>
  <r>
    <x v="72"/>
    <x v="3"/>
    <s v="BOWL"/>
    <x v="2"/>
    <n v="46.5"/>
  </r>
  <r>
    <x v="73"/>
    <x v="3"/>
    <s v="AR"/>
    <x v="2"/>
    <n v="46.267857142857146"/>
  </r>
  <r>
    <x v="76"/>
    <x v="3"/>
    <s v="AR"/>
    <x v="2"/>
    <n v="33.517857142857139"/>
  </r>
  <r>
    <x v="74"/>
    <x v="3"/>
    <s v="BAT"/>
    <x v="2"/>
    <n v="30.839285714285715"/>
  </r>
  <r>
    <x v="75"/>
    <x v="3"/>
    <s v="BAT"/>
    <x v="2"/>
    <n v="30.619047619047617"/>
  </r>
  <r>
    <x v="77"/>
    <x v="3"/>
    <s v="BOWL"/>
    <x v="2"/>
    <n v="28.541666666666668"/>
  </r>
  <r>
    <x v="80"/>
    <x v="3"/>
    <s v="BOWL"/>
    <x v="2"/>
    <n v="25.071428571428569"/>
  </r>
  <r>
    <x v="79"/>
    <x v="3"/>
    <s v="BAT"/>
    <x v="2"/>
    <n v="24.785714285714285"/>
  </r>
  <r>
    <x v="78"/>
    <x v="3"/>
    <s v="BOWL"/>
    <x v="2"/>
    <n v="23.375"/>
  </r>
  <r>
    <x v="81"/>
    <x v="3"/>
    <s v="BOWL"/>
    <x v="2"/>
    <n v="20.625"/>
  </r>
  <r>
    <x v="82"/>
    <x v="3"/>
    <s v="BOWL"/>
    <x v="2"/>
    <n v="16.666666666666664"/>
  </r>
  <r>
    <x v="83"/>
    <x v="3"/>
    <s v="AR"/>
    <x v="2"/>
    <n v="13.571428571428571"/>
  </r>
  <r>
    <x v="84"/>
    <x v="3"/>
    <s v="BAT"/>
    <x v="2"/>
    <n v="7.333333333333333"/>
  </r>
  <r>
    <x v="71"/>
    <x v="3"/>
    <s v="BAT"/>
    <x v="2"/>
    <n v="0"/>
  </r>
  <r>
    <x v="85"/>
    <x v="3"/>
    <s v="AR"/>
    <x v="2"/>
    <n v="0"/>
  </r>
  <r>
    <x v="86"/>
    <x v="3"/>
    <s v="BOWL"/>
    <x v="2"/>
    <n v="0"/>
  </r>
  <r>
    <x v="24"/>
    <x v="1"/>
    <s v="BAT"/>
    <x v="3"/>
    <s v=""/>
  </r>
  <r>
    <x v="25"/>
    <x v="1"/>
    <s v="BAT"/>
    <x v="3"/>
    <s v=""/>
  </r>
  <r>
    <x v="26"/>
    <x v="1"/>
    <s v="AR"/>
    <x v="3"/>
    <s v=""/>
  </r>
  <r>
    <x v="27"/>
    <x v="1"/>
    <s v="BOWL"/>
    <x v="3"/>
    <n v="41.666666666666671"/>
  </r>
  <r>
    <x v="28"/>
    <x v="1"/>
    <s v="AR"/>
    <x v="3"/>
    <n v="39.428571428571431"/>
  </r>
  <r>
    <x v="30"/>
    <x v="1"/>
    <s v="BAT"/>
    <x v="3"/>
    <n v="37.5"/>
  </r>
  <r>
    <x v="29"/>
    <x v="1"/>
    <s v="AR"/>
    <x v="3"/>
    <n v="36.541666666666671"/>
  </r>
  <r>
    <x v="32"/>
    <x v="1"/>
    <s v="BOWL"/>
    <x v="3"/>
    <n v="30.833333333333336"/>
  </r>
  <r>
    <x v="31"/>
    <x v="1"/>
    <s v="BAT"/>
    <x v="3"/>
    <n v="30.625"/>
  </r>
  <r>
    <x v="33"/>
    <x v="1"/>
    <s v="BOWL"/>
    <x v="3"/>
    <n v="25"/>
  </r>
  <r>
    <x v="35"/>
    <x v="1"/>
    <s v="BAT"/>
    <x v="3"/>
    <n v="21.791666666666668"/>
  </r>
  <r>
    <x v="36"/>
    <x v="1"/>
    <s v="BOWL"/>
    <x v="3"/>
    <n v="21.333333333333332"/>
  </r>
  <r>
    <x v="34"/>
    <x v="1"/>
    <s v="AR"/>
    <x v="3"/>
    <n v="20.583333333333332"/>
  </r>
  <r>
    <x v="44"/>
    <x v="1"/>
    <s v="BOWL"/>
    <x v="3"/>
    <n v="20"/>
  </r>
  <r>
    <x v="37"/>
    <x v="1"/>
    <s v="AR"/>
    <x v="3"/>
    <n v="16.017857142857142"/>
  </r>
  <r>
    <x v="38"/>
    <x v="1"/>
    <m/>
    <x v="3"/>
    <n v="15"/>
  </r>
  <r>
    <x v="39"/>
    <x v="1"/>
    <s v="AR"/>
    <x v="3"/>
    <n v="13.5"/>
  </r>
  <r>
    <x v="40"/>
    <x v="1"/>
    <s v="BOWL"/>
    <x v="3"/>
    <n v="12.5"/>
  </r>
  <r>
    <x v="42"/>
    <x v="1"/>
    <s v="BAT"/>
    <x v="3"/>
    <n v="11"/>
  </r>
  <r>
    <x v="41"/>
    <x v="1"/>
    <s v="BAT"/>
    <x v="3"/>
    <n v="8.4642857142857153"/>
  </r>
  <r>
    <x v="43"/>
    <x v="1"/>
    <s v="BOWL"/>
    <x v="3"/>
    <n v="0"/>
  </r>
  <r>
    <x v="87"/>
    <x v="4"/>
    <s v="BOWL"/>
    <x v="2"/>
    <s v=""/>
  </r>
  <r>
    <x v="88"/>
    <x v="4"/>
    <s v="BAT"/>
    <x v="2"/>
    <s v=""/>
  </r>
  <r>
    <x v="89"/>
    <x v="4"/>
    <s v="BAT"/>
    <x v="2"/>
    <s v=""/>
  </r>
  <r>
    <x v="90"/>
    <x v="4"/>
    <s v="BOWL"/>
    <x v="2"/>
    <s v=""/>
  </r>
  <r>
    <x v="91"/>
    <x v="4"/>
    <s v="AR"/>
    <x v="2"/>
    <s v=""/>
  </r>
  <r>
    <x v="92"/>
    <x v="4"/>
    <s v="AR"/>
    <x v="2"/>
    <s v=""/>
  </r>
  <r>
    <x v="93"/>
    <x v="4"/>
    <s v="BOWL"/>
    <x v="2"/>
    <n v="42.857142857142854"/>
  </r>
  <r>
    <x v="94"/>
    <x v="4"/>
    <s v="BOWL"/>
    <x v="2"/>
    <n v="41"/>
  </r>
  <r>
    <x v="95"/>
    <x v="4"/>
    <s v="BOWL"/>
    <x v="2"/>
    <n v="39.285714285714285"/>
  </r>
  <r>
    <x v="96"/>
    <x v="4"/>
    <s v="AR"/>
    <x v="2"/>
    <n v="31.833333333333336"/>
  </r>
  <r>
    <x v="97"/>
    <x v="4"/>
    <s v="AR"/>
    <x v="2"/>
    <n v="30.714285714285712"/>
  </r>
  <r>
    <x v="98"/>
    <x v="4"/>
    <s v="AR"/>
    <x v="2"/>
    <n v="27.119047619047617"/>
  </r>
  <r>
    <x v="99"/>
    <x v="4"/>
    <s v="BOWL"/>
    <x v="2"/>
    <n v="25"/>
  </r>
  <r>
    <x v="100"/>
    <x v="4"/>
    <s v="AR"/>
    <x v="2"/>
    <n v="25"/>
  </r>
  <r>
    <x v="101"/>
    <x v="4"/>
    <s v="AR"/>
    <x v="2"/>
    <n v="24.452380952380953"/>
  </r>
  <r>
    <x v="102"/>
    <x v="4"/>
    <s v="BAT"/>
    <x v="2"/>
    <n v="23.75"/>
  </r>
  <r>
    <x v="103"/>
    <x v="4"/>
    <s v="BAT"/>
    <x v="2"/>
    <n v="23.095238095238095"/>
  </r>
  <r>
    <x v="104"/>
    <x v="4"/>
    <s v="AR"/>
    <x v="2"/>
    <n v="18.25"/>
  </r>
  <r>
    <x v="105"/>
    <x v="4"/>
    <s v="BAT"/>
    <x v="2"/>
    <n v="17.5"/>
  </r>
  <r>
    <x v="106"/>
    <x v="4"/>
    <s v="BAT"/>
    <x v="2"/>
    <n v="15"/>
  </r>
  <r>
    <x v="107"/>
    <x v="4"/>
    <s v="BOWL"/>
    <x v="2"/>
    <n v="12.5"/>
  </r>
  <r>
    <x v="108"/>
    <x v="4"/>
    <s v="AR"/>
    <x v="2"/>
    <n v="11.5"/>
  </r>
  <r>
    <x v="109"/>
    <x v="4"/>
    <s v="BAT"/>
    <x v="2"/>
    <n v="11"/>
  </r>
  <r>
    <x v="110"/>
    <x v="4"/>
    <s v="AR"/>
    <x v="2"/>
    <n v="6.5"/>
  </r>
  <r>
    <x v="111"/>
    <x v="4"/>
    <s v="AR"/>
    <x v="2"/>
    <n v="0"/>
  </r>
  <r>
    <x v="87"/>
    <x v="4"/>
    <s v="BOWL"/>
    <x v="3"/>
    <s v=""/>
  </r>
  <r>
    <x v="88"/>
    <x v="4"/>
    <s v="BAT"/>
    <x v="3"/>
    <s v=""/>
  </r>
  <r>
    <x v="89"/>
    <x v="4"/>
    <s v="BAT"/>
    <x v="3"/>
    <s v=""/>
  </r>
  <r>
    <x v="90"/>
    <x v="4"/>
    <s v="BOWL"/>
    <x v="3"/>
    <s v=""/>
  </r>
  <r>
    <x v="91"/>
    <x v="4"/>
    <s v="AR"/>
    <x v="3"/>
    <s v=""/>
  </r>
  <r>
    <x v="92"/>
    <x v="4"/>
    <s v="AR"/>
    <x v="3"/>
    <s v=""/>
  </r>
  <r>
    <x v="93"/>
    <x v="4"/>
    <s v="BOWL"/>
    <x v="3"/>
    <n v="37.5"/>
  </r>
  <r>
    <x v="97"/>
    <x v="4"/>
    <s v="AR"/>
    <x v="3"/>
    <n v="34.392857142857139"/>
  </r>
  <r>
    <x v="95"/>
    <x v="4"/>
    <s v="BOWL"/>
    <x v="3"/>
    <n v="34.375"/>
  </r>
  <r>
    <x v="94"/>
    <x v="4"/>
    <s v="BOWL"/>
    <x v="3"/>
    <n v="34.166666666666671"/>
  </r>
  <r>
    <x v="98"/>
    <x v="4"/>
    <s v="AR"/>
    <x v="3"/>
    <n v="29.464285714285715"/>
  </r>
  <r>
    <x v="96"/>
    <x v="4"/>
    <s v="AR"/>
    <x v="3"/>
    <n v="27.428571428571431"/>
  </r>
  <r>
    <x v="106"/>
    <x v="4"/>
    <s v="BAT"/>
    <x v="3"/>
    <n v="26.5"/>
  </r>
  <r>
    <x v="99"/>
    <x v="4"/>
    <s v="BOWL"/>
    <x v="3"/>
    <n v="25"/>
  </r>
  <r>
    <x v="100"/>
    <x v="4"/>
    <s v="AR"/>
    <x v="3"/>
    <n v="25"/>
  </r>
  <r>
    <x v="102"/>
    <x v="4"/>
    <s v="BAT"/>
    <x v="3"/>
    <n v="23.75"/>
  </r>
  <r>
    <x v="101"/>
    <x v="4"/>
    <s v="AR"/>
    <x v="3"/>
    <n v="21.75"/>
  </r>
  <r>
    <x v="103"/>
    <x v="4"/>
    <s v="BAT"/>
    <x v="3"/>
    <n v="20.482142857142858"/>
  </r>
  <r>
    <x v="105"/>
    <x v="4"/>
    <s v="BAT"/>
    <x v="3"/>
    <n v="17.5"/>
  </r>
  <r>
    <x v="104"/>
    <x v="4"/>
    <s v="AR"/>
    <x v="3"/>
    <n v="17.25"/>
  </r>
  <r>
    <x v="112"/>
    <x v="4"/>
    <m/>
    <x v="3"/>
    <n v="15"/>
  </r>
  <r>
    <x v="107"/>
    <x v="4"/>
    <s v="BOWL"/>
    <x v="3"/>
    <n v="12.5"/>
  </r>
  <r>
    <x v="108"/>
    <x v="4"/>
    <s v="AR"/>
    <x v="3"/>
    <n v="11.5"/>
  </r>
  <r>
    <x v="109"/>
    <x v="4"/>
    <s v="BAT"/>
    <x v="3"/>
    <n v="11"/>
  </r>
  <r>
    <x v="110"/>
    <x v="4"/>
    <s v="AR"/>
    <x v="3"/>
    <n v="6.5"/>
  </r>
  <r>
    <x v="111"/>
    <x v="4"/>
    <s v="AR"/>
    <x v="3"/>
    <n v="4"/>
  </r>
  <r>
    <x v="113"/>
    <x v="5"/>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A5FC6-EE57-4F0D-B1DA-C7CD7B91904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O26" firstHeaderRow="1" firstDataRow="2" firstDataCol="1" rowPageCount="1" colPageCount="1"/>
  <pivotFields count="5">
    <pivotField axis="axisRow" showAll="0">
      <items count="115">
        <item x="42"/>
        <item x="37"/>
        <item x="33"/>
        <item x="1"/>
        <item x="35"/>
        <item x="2"/>
        <item x="7"/>
        <item x="24"/>
        <item x="6"/>
        <item x="26"/>
        <item x="21"/>
        <item x="27"/>
        <item x="8"/>
        <item x="28"/>
        <item x="30"/>
        <item x="41"/>
        <item x="20"/>
        <item x="44"/>
        <item x="39"/>
        <item x="9"/>
        <item x="5"/>
        <item x="4"/>
        <item x="19"/>
        <item x="36"/>
        <item x="17"/>
        <item x="10"/>
        <item x="12"/>
        <item x="34"/>
        <item x="29"/>
        <item x="43"/>
        <item x="16"/>
        <item x="3"/>
        <item x="0"/>
        <item x="23"/>
        <item x="15"/>
        <item x="25"/>
        <item x="22"/>
        <item x="40"/>
        <item x="13"/>
        <item x="31"/>
        <item x="18"/>
        <item x="11"/>
        <item x="38"/>
        <item x="14"/>
        <item x="32"/>
        <item x="11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axis="axisPage" showAll="0">
      <items count="7">
        <item x="0"/>
        <item x="1"/>
        <item x="5"/>
        <item x="2"/>
        <item x="3"/>
        <item x="4"/>
        <item t="default"/>
      </items>
    </pivotField>
    <pivotField showAll="0"/>
    <pivotField axis="axisCol" numFmtId="14" showAll="0" sortType="ascending">
      <items count="6">
        <item x="0"/>
        <item x="1"/>
        <item x="2"/>
        <item x="3"/>
        <item x="4"/>
        <item t="default"/>
      </items>
    </pivotField>
    <pivotField dataField="1" showAll="0"/>
  </pivotFields>
  <rowFields count="1">
    <field x="0"/>
  </rowFields>
  <rowItems count="21">
    <i>
      <x/>
    </i>
    <i>
      <x v="1"/>
    </i>
    <i>
      <x v="2"/>
    </i>
    <i>
      <x v="4"/>
    </i>
    <i>
      <x v="7"/>
    </i>
    <i>
      <x v="9"/>
    </i>
    <i>
      <x v="11"/>
    </i>
    <i>
      <x v="13"/>
    </i>
    <i>
      <x v="14"/>
    </i>
    <i>
      <x v="15"/>
    </i>
    <i>
      <x v="17"/>
    </i>
    <i>
      <x v="18"/>
    </i>
    <i>
      <x v="23"/>
    </i>
    <i>
      <x v="27"/>
    </i>
    <i>
      <x v="28"/>
    </i>
    <i>
      <x v="29"/>
    </i>
    <i>
      <x v="35"/>
    </i>
    <i>
      <x v="37"/>
    </i>
    <i>
      <x v="39"/>
    </i>
    <i>
      <x v="42"/>
    </i>
    <i>
      <x v="44"/>
    </i>
  </rowItems>
  <colFields count="1">
    <field x="3"/>
  </colFields>
  <colItems count="2">
    <i>
      <x v="1"/>
    </i>
    <i>
      <x v="3"/>
    </i>
  </colItems>
  <pageFields count="1">
    <pageField fld="1" item="1" hier="-1"/>
  </pageFields>
  <dataFields count="1">
    <dataField name="Sum of indicative_pts" fld="4" baseField="0" baseItem="16" numFmtId="2"/>
  </dataFields>
  <formats count="28">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3" type="button" dataOnly="0" labelOnly="1" outline="0" axis="axisCol" fieldPosition="0"/>
    </format>
    <format dxfId="248">
      <pivotArea type="topRight" dataOnly="0" labelOnly="1" outline="0" fieldPosition="0"/>
    </format>
    <format dxfId="247">
      <pivotArea field="0" type="button" dataOnly="0" labelOnly="1" outline="0" axis="axisRow" fieldPosition="0"/>
    </format>
    <format dxfId="246">
      <pivotArea dataOnly="0" labelOnly="1" fieldPosition="0">
        <references count="1">
          <reference field="0" count="24">
            <x v="3"/>
            <x v="5"/>
            <x v="6"/>
            <x v="8"/>
            <x v="10"/>
            <x v="12"/>
            <x v="16"/>
            <x v="19"/>
            <x v="20"/>
            <x v="21"/>
            <x v="22"/>
            <x v="24"/>
            <x v="25"/>
            <x v="26"/>
            <x v="30"/>
            <x v="31"/>
            <x v="32"/>
            <x v="33"/>
            <x v="34"/>
            <x v="36"/>
            <x v="38"/>
            <x v="40"/>
            <x v="41"/>
            <x v="43"/>
          </reference>
        </references>
      </pivotArea>
    </format>
    <format dxfId="245">
      <pivotArea dataOnly="0" labelOnly="1" grandRow="1" outline="0" fieldPosition="0"/>
    </format>
    <format dxfId="244">
      <pivotArea dataOnly="0" labelOnly="1" fieldPosition="0">
        <references count="1">
          <reference field="3" count="0"/>
        </references>
      </pivotArea>
    </format>
    <format dxfId="243">
      <pivotArea dataOnly="0" labelOnly="1" grandCol="1" outline="0" fieldPosition="0"/>
    </format>
    <format dxfId="242">
      <pivotArea collapsedLevelsAreSubtotals="1" fieldPosition="0">
        <references count="2">
          <reference field="0" count="24">
            <x v="3"/>
            <x v="5"/>
            <x v="6"/>
            <x v="8"/>
            <x v="10"/>
            <x v="12"/>
            <x v="16"/>
            <x v="19"/>
            <x v="20"/>
            <x v="21"/>
            <x v="22"/>
            <x v="24"/>
            <x v="25"/>
            <x v="26"/>
            <x v="30"/>
            <x v="31"/>
            <x v="32"/>
            <x v="33"/>
            <x v="34"/>
            <x v="36"/>
            <x v="38"/>
            <x v="40"/>
            <x v="41"/>
            <x v="43"/>
          </reference>
          <reference field="3" count="0" selected="0"/>
        </references>
      </pivotArea>
    </format>
    <format dxfId="241">
      <pivotArea outline="0" collapsedLevelsAreSubtotals="1" fieldPosition="0"/>
    </format>
    <format dxfId="240">
      <pivotArea type="all" dataOnly="0" outline="0" fieldPosition="0"/>
    </format>
    <format dxfId="239">
      <pivotArea outline="0" collapsedLevelsAreSubtotals="1" fieldPosition="0"/>
    </format>
    <format dxfId="238">
      <pivotArea type="origin" dataOnly="0" labelOnly="1" outline="0" fieldPosition="0"/>
    </format>
    <format dxfId="237">
      <pivotArea field="3" type="button" dataOnly="0" labelOnly="1" outline="0" axis="axisCol" fieldPosition="0"/>
    </format>
    <format dxfId="236">
      <pivotArea type="topRight" dataOnly="0" labelOnly="1" outline="0" fieldPosition="0"/>
    </format>
    <format dxfId="235">
      <pivotArea field="0" type="button" dataOnly="0" labelOnly="1" outline="0" axis="axisRow" fieldPosition="0"/>
    </format>
    <format dxfId="234">
      <pivotArea dataOnly="0" labelOnly="1" fieldPosition="0">
        <references count="1">
          <reference field="0" count="20">
            <x v="68"/>
            <x v="69"/>
            <x v="70"/>
            <x v="71"/>
            <x v="72"/>
            <x v="73"/>
            <x v="74"/>
            <x v="75"/>
            <x v="76"/>
            <x v="77"/>
            <x v="78"/>
            <x v="79"/>
            <x v="80"/>
            <x v="81"/>
            <x v="82"/>
            <x v="83"/>
            <x v="84"/>
            <x v="85"/>
            <x v="86"/>
            <x v="87"/>
          </reference>
        </references>
      </pivotArea>
    </format>
    <format dxfId="233">
      <pivotArea dataOnly="0" labelOnly="1" fieldPosition="0">
        <references count="1">
          <reference field="3" count="2">
            <x v="1"/>
            <x v="2"/>
          </reference>
        </references>
      </pivotArea>
    </format>
    <format dxfId="199">
      <pivotArea type="all" dataOnly="0" outline="0" fieldPosition="0"/>
    </format>
    <format dxfId="190">
      <pivotArea outline="0" collapsedLevelsAreSubtotals="1" fieldPosition="0"/>
    </format>
    <format dxfId="189">
      <pivotArea type="origin" dataOnly="0" labelOnly="1" outline="0" fieldPosition="0"/>
    </format>
    <format dxfId="188">
      <pivotArea field="3" type="button" dataOnly="0" labelOnly="1" outline="0" axis="axisCol" fieldPosition="0"/>
    </format>
    <format dxfId="187">
      <pivotArea type="topRight" dataOnly="0" labelOnly="1" outline="0" fieldPosition="0"/>
    </format>
    <format dxfId="186">
      <pivotArea field="0" type="button" dataOnly="0" labelOnly="1" outline="0" axis="axisRow" fieldPosition="0"/>
    </format>
    <format dxfId="185">
      <pivotArea dataOnly="0" labelOnly="1" fieldPosition="0">
        <references count="1">
          <reference field="0" count="21">
            <x v="0"/>
            <x v="1"/>
            <x v="2"/>
            <x v="4"/>
            <x v="7"/>
            <x v="9"/>
            <x v="11"/>
            <x v="13"/>
            <x v="14"/>
            <x v="15"/>
            <x v="17"/>
            <x v="18"/>
            <x v="23"/>
            <x v="27"/>
            <x v="28"/>
            <x v="29"/>
            <x v="35"/>
            <x v="37"/>
            <x v="39"/>
            <x v="42"/>
            <x v="44"/>
          </reference>
        </references>
      </pivotArea>
    </format>
    <format dxfId="184">
      <pivotArea dataOnly="0" labelOnly="1" fieldPosition="0">
        <references count="1">
          <reference field="3" count="2">
            <x v="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02F04-1F7E-452A-8DCB-6626CFA384F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37:O64" firstHeaderRow="1" firstDataRow="2" firstDataCol="1" rowPageCount="1" colPageCount="1"/>
  <pivotFields count="5">
    <pivotField axis="axisRow" showAll="0" sortType="ascending">
      <items count="115">
        <item x="52"/>
        <item x="42"/>
        <item x="37"/>
        <item x="33"/>
        <item x="67"/>
        <item x="1"/>
        <item x="35"/>
        <item x="100"/>
        <item x="2"/>
        <item x="70"/>
        <item x="7"/>
        <item x="24"/>
        <item x="112"/>
        <item x="6"/>
        <item x="56"/>
        <item x="26"/>
        <item x="89"/>
        <item x="21"/>
        <item x="110"/>
        <item x="64"/>
        <item x="105"/>
        <item x="79"/>
        <item x="27"/>
        <item x="86"/>
        <item x="90"/>
        <item x="8"/>
        <item x="28"/>
        <item x="30"/>
        <item x="41"/>
        <item x="50"/>
        <item x="111"/>
        <item x="20"/>
        <item x="44"/>
        <item x="59"/>
        <item x="77"/>
        <item x="53"/>
        <item x="39"/>
        <item x="91"/>
        <item x="9"/>
        <item x="95"/>
        <item x="5"/>
        <item x="58"/>
        <item x="82"/>
        <item x="68"/>
        <item x="69"/>
        <item x="62"/>
        <item x="4"/>
        <item x="51"/>
        <item x="78"/>
        <item x="65"/>
        <item x="94"/>
        <item x="19"/>
        <item x="36"/>
        <item x="49"/>
        <item x="103"/>
        <item x="17"/>
        <item x="107"/>
        <item x="10"/>
        <item x="12"/>
        <item x="99"/>
        <item x="34"/>
        <item x="83"/>
        <item x="93"/>
        <item x="48"/>
        <item x="29"/>
        <item x="54"/>
        <item x="101"/>
        <item x="43"/>
        <item x="109"/>
        <item x="16"/>
        <item x="60"/>
        <item x="92"/>
        <item x="63"/>
        <item x="96"/>
        <item x="97"/>
        <item x="3"/>
        <item x="76"/>
        <item x="0"/>
        <item x="23"/>
        <item x="45"/>
        <item x="102"/>
        <item x="15"/>
        <item x="25"/>
        <item x="108"/>
        <item x="81"/>
        <item x="75"/>
        <item x="22"/>
        <item x="106"/>
        <item x="74"/>
        <item x="98"/>
        <item x="87"/>
        <item x="84"/>
        <item x="40"/>
        <item x="13"/>
        <item x="66"/>
        <item x="47"/>
        <item x="46"/>
        <item x="57"/>
        <item x="31"/>
        <item x="18"/>
        <item x="80"/>
        <item x="71"/>
        <item x="88"/>
        <item x="11"/>
        <item x="104"/>
        <item x="55"/>
        <item x="72"/>
        <item x="38"/>
        <item x="14"/>
        <item x="61"/>
        <item x="73"/>
        <item x="85"/>
        <item x="32"/>
        <item x="113"/>
        <item t="default"/>
      </items>
    </pivotField>
    <pivotField axis="axisPage" showAll="0">
      <items count="7">
        <item x="0"/>
        <item x="1"/>
        <item x="5"/>
        <item x="2"/>
        <item x="3"/>
        <item x="4"/>
        <item t="default"/>
      </items>
    </pivotField>
    <pivotField showAll="0"/>
    <pivotField axis="axisCol" numFmtId="14" showAll="0" sortType="ascending">
      <items count="6">
        <item x="0"/>
        <item x="1"/>
        <item x="2"/>
        <item x="3"/>
        <item x="4"/>
        <item t="default"/>
      </items>
    </pivotField>
    <pivotField dataField="1" showAll="0"/>
  </pivotFields>
  <rowFields count="1">
    <field x="0"/>
  </rowFields>
  <rowItems count="26">
    <i>
      <x v="7"/>
    </i>
    <i>
      <x v="12"/>
    </i>
    <i>
      <x v="16"/>
    </i>
    <i>
      <x v="18"/>
    </i>
    <i>
      <x v="20"/>
    </i>
    <i>
      <x v="24"/>
    </i>
    <i>
      <x v="30"/>
    </i>
    <i>
      <x v="37"/>
    </i>
    <i>
      <x v="39"/>
    </i>
    <i>
      <x v="50"/>
    </i>
    <i>
      <x v="54"/>
    </i>
    <i>
      <x v="56"/>
    </i>
    <i>
      <x v="59"/>
    </i>
    <i>
      <x v="62"/>
    </i>
    <i>
      <x v="66"/>
    </i>
    <i>
      <x v="68"/>
    </i>
    <i>
      <x v="71"/>
    </i>
    <i>
      <x v="73"/>
    </i>
    <i>
      <x v="74"/>
    </i>
    <i>
      <x v="80"/>
    </i>
    <i>
      <x v="83"/>
    </i>
    <i>
      <x v="87"/>
    </i>
    <i>
      <x v="89"/>
    </i>
    <i>
      <x v="90"/>
    </i>
    <i>
      <x v="102"/>
    </i>
    <i>
      <x v="104"/>
    </i>
  </rowItems>
  <colFields count="1">
    <field x="3"/>
  </colFields>
  <colItems count="2">
    <i>
      <x v="2"/>
    </i>
    <i>
      <x v="3"/>
    </i>
  </colItems>
  <pageFields count="1">
    <pageField fld="1" item="5" hier="-1"/>
  </pageFields>
  <dataFields count="1">
    <dataField name="Sum of indicative_pts" fld="4" baseField="0" baseItem="16" numFmtId="2"/>
  </dataFields>
  <formats count="28">
    <format dxfId="272">
      <pivotArea type="all" dataOnly="0" outline="0" fieldPosition="0"/>
    </format>
    <format dxfId="271">
      <pivotArea outline="0" collapsedLevelsAreSubtotals="1" fieldPosition="0"/>
    </format>
    <format dxfId="270">
      <pivotArea type="origin" dataOnly="0" labelOnly="1" outline="0" fieldPosition="0"/>
    </format>
    <format dxfId="269">
      <pivotArea field="3" type="button" dataOnly="0" labelOnly="1" outline="0" axis="axisCol" fieldPosition="0"/>
    </format>
    <format dxfId="268">
      <pivotArea type="topRight" dataOnly="0" labelOnly="1" outline="0" fieldPosition="0"/>
    </format>
    <format dxfId="267">
      <pivotArea field="0" type="button" dataOnly="0" labelOnly="1" outline="0" axis="axisRow" fieldPosition="0"/>
    </format>
    <format dxfId="266">
      <pivotArea dataOnly="0" labelOnly="1" fieldPosition="0">
        <references count="1">
          <reference field="0" count="24">
            <x v="5"/>
            <x v="8"/>
            <x v="10"/>
            <x v="13"/>
            <x v="17"/>
            <x v="25"/>
            <x v="31"/>
            <x v="38"/>
            <x v="40"/>
            <x v="46"/>
            <x v="51"/>
            <x v="55"/>
            <x v="57"/>
            <x v="58"/>
            <x v="69"/>
            <x v="75"/>
            <x v="77"/>
            <x v="78"/>
            <x v="81"/>
            <x v="86"/>
            <x v="93"/>
            <x v="99"/>
            <x v="103"/>
            <x v="108"/>
          </reference>
        </references>
      </pivotArea>
    </format>
    <format dxfId="265">
      <pivotArea dataOnly="0" labelOnly="1" grandRow="1" outline="0" fieldPosition="0"/>
    </format>
    <format dxfId="264">
      <pivotArea dataOnly="0" labelOnly="1" fieldPosition="0">
        <references count="1">
          <reference field="3" count="0"/>
        </references>
      </pivotArea>
    </format>
    <format dxfId="263">
      <pivotArea dataOnly="0" labelOnly="1" grandCol="1" outline="0" fieldPosition="0"/>
    </format>
    <format dxfId="262">
      <pivotArea collapsedLevelsAreSubtotals="1" fieldPosition="0">
        <references count="2">
          <reference field="0" count="24">
            <x v="5"/>
            <x v="8"/>
            <x v="10"/>
            <x v="13"/>
            <x v="17"/>
            <x v="25"/>
            <x v="31"/>
            <x v="38"/>
            <x v="40"/>
            <x v="46"/>
            <x v="51"/>
            <x v="55"/>
            <x v="57"/>
            <x v="58"/>
            <x v="69"/>
            <x v="75"/>
            <x v="77"/>
            <x v="78"/>
            <x v="81"/>
            <x v="86"/>
            <x v="93"/>
            <x v="99"/>
            <x v="103"/>
            <x v="108"/>
          </reference>
          <reference field="3" count="0" selected="0"/>
        </references>
      </pivotArea>
    </format>
    <format dxfId="261">
      <pivotArea outline="0" collapsedLevelsAreSubtotals="1"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3" type="button" dataOnly="0" labelOnly="1" outline="0" axis="axisCol" fieldPosition="0"/>
    </format>
    <format dxfId="256">
      <pivotArea type="topRight" dataOnly="0" labelOnly="1" outline="0" fieldPosition="0"/>
    </format>
    <format dxfId="255">
      <pivotArea field="0" type="button" dataOnly="0" labelOnly="1" outline="0" axis="axisRow" fieldPosition="0"/>
    </format>
    <format dxfId="254">
      <pivotArea dataOnly="0" labelOnly="1" fieldPosition="0">
        <references count="1">
          <reference field="0" count="22">
            <x v="0"/>
            <x v="14"/>
            <x v="19"/>
            <x v="29"/>
            <x v="33"/>
            <x v="35"/>
            <x v="41"/>
            <x v="45"/>
            <x v="47"/>
            <x v="49"/>
            <x v="53"/>
            <x v="63"/>
            <x v="65"/>
            <x v="70"/>
            <x v="72"/>
            <x v="79"/>
            <x v="94"/>
            <x v="95"/>
            <x v="96"/>
            <x v="97"/>
            <x v="105"/>
            <x v="109"/>
          </reference>
        </references>
      </pivotArea>
    </format>
    <format dxfId="253">
      <pivotArea dataOnly="0" labelOnly="1" fieldPosition="0">
        <references count="1">
          <reference field="3" count="2">
            <x v="1"/>
            <x v="2"/>
          </reference>
        </references>
      </pivotArea>
    </format>
    <format dxfId="183">
      <pivotArea type="all" dataOnly="0" outline="0" fieldPosition="0"/>
    </format>
    <format dxfId="174">
      <pivotArea outline="0" collapsedLevelsAreSubtotals="1" fieldPosition="0"/>
    </format>
    <format dxfId="173">
      <pivotArea type="origin" dataOnly="0" labelOnly="1" outline="0" fieldPosition="0"/>
    </format>
    <format dxfId="172">
      <pivotArea field="3" type="button" dataOnly="0" labelOnly="1" outline="0" axis="axisCol" fieldPosition="0"/>
    </format>
    <format dxfId="171">
      <pivotArea type="topRight" dataOnly="0" labelOnly="1" outline="0" fieldPosition="0"/>
    </format>
    <format dxfId="170">
      <pivotArea field="0" type="button" dataOnly="0" labelOnly="1" outline="0" axis="axisRow" fieldPosition="0"/>
    </format>
    <format dxfId="169">
      <pivotArea dataOnly="0" labelOnly="1" fieldPosition="0">
        <references count="1">
          <reference field="0" count="26">
            <x v="7"/>
            <x v="12"/>
            <x v="16"/>
            <x v="18"/>
            <x v="20"/>
            <x v="24"/>
            <x v="30"/>
            <x v="37"/>
            <x v="39"/>
            <x v="50"/>
            <x v="54"/>
            <x v="56"/>
            <x v="59"/>
            <x v="62"/>
            <x v="66"/>
            <x v="68"/>
            <x v="71"/>
            <x v="73"/>
            <x v="74"/>
            <x v="80"/>
            <x v="83"/>
            <x v="87"/>
            <x v="89"/>
            <x v="90"/>
            <x v="102"/>
            <x v="104"/>
          </reference>
        </references>
      </pivotArea>
    </format>
    <format dxfId="168">
      <pivotArea dataOnly="0" labelOnly="1" fieldPosition="0">
        <references count="1">
          <reference field="3" count="2">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CEF7F78-AD99-40C3-84B4-08D10CC26476}" sourceName="Team">
  <pivotTables>
    <pivotTable tabId="41" name="PivotTable1"/>
  </pivotTables>
  <data>
    <tabular pivotCacheId="678951557">
      <items count="6">
        <i x="4"/>
        <i x="0"/>
        <i x="2"/>
        <i x="3"/>
        <i x="1"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5968368-2BBE-474D-9462-A2FFF8E8606A}" sourceName="Team">
  <pivotTables>
    <pivotTable tabId="41" name="PivotTable2"/>
  </pivotTables>
  <data>
    <tabular pivotCacheId="678951557">
      <items count="6">
        <i x="4" s="1"/>
        <i x="0"/>
        <i x="2"/>
        <i x="3"/>
        <i x="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AD6A957-4C3D-4F65-AEC3-ACD295CD1B61}" cache="Slicer_Team" caption="Team 1" style="SlicerStyleDark1" rowHeight="241300"/>
  <slicer name="Team 1" xr10:uid="{22B111D4-CE0F-4059-AD24-81B03EA90687}" cache="Slicer_Team1" caption="Team 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6449-1ABC-4DC6-BBAB-2A1DB7550443}">
  <dimension ref="A1:K19"/>
  <sheetViews>
    <sheetView workbookViewId="0">
      <selection activeCell="J42" sqref="J42"/>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159</v>
      </c>
      <c r="B2" s="1" t="s">
        <v>42</v>
      </c>
      <c r="C2" s="1">
        <v>2.5</v>
      </c>
      <c r="D2" s="1">
        <v>4</v>
      </c>
      <c r="E2" s="1">
        <v>0</v>
      </c>
      <c r="F2" s="1">
        <v>0</v>
      </c>
      <c r="G2" s="1">
        <v>0</v>
      </c>
      <c r="H2" s="1">
        <v>0</v>
      </c>
      <c r="I2" s="1">
        <v>1</v>
      </c>
      <c r="J2" s="1">
        <v>0</v>
      </c>
      <c r="K2" s="1">
        <v>0</v>
      </c>
    </row>
    <row r="3" spans="1:11" x14ac:dyDescent="0.2">
      <c r="A3" s="1">
        <v>151</v>
      </c>
      <c r="B3" s="1" t="s">
        <v>40</v>
      </c>
      <c r="C3" s="1">
        <v>7</v>
      </c>
      <c r="D3" s="1">
        <v>1</v>
      </c>
      <c r="E3" s="1">
        <v>0</v>
      </c>
      <c r="F3" s="1">
        <v>7</v>
      </c>
      <c r="G3" s="1">
        <v>0</v>
      </c>
      <c r="H3" s="1">
        <v>0</v>
      </c>
      <c r="I3" s="1">
        <v>0</v>
      </c>
      <c r="J3" s="1">
        <v>0</v>
      </c>
      <c r="K3" s="1">
        <v>0</v>
      </c>
    </row>
    <row r="4" spans="1:11" x14ac:dyDescent="0.2">
      <c r="A4" s="1">
        <v>142</v>
      </c>
      <c r="B4" s="1" t="s">
        <v>39</v>
      </c>
      <c r="C4" s="1">
        <v>11.5</v>
      </c>
      <c r="D4" s="1">
        <v>1</v>
      </c>
      <c r="E4" s="1">
        <v>0</v>
      </c>
      <c r="F4" s="1">
        <v>3</v>
      </c>
      <c r="G4" s="1">
        <v>2</v>
      </c>
      <c r="H4" s="1">
        <v>1</v>
      </c>
      <c r="I4" s="1">
        <v>0</v>
      </c>
      <c r="J4" s="1">
        <v>0</v>
      </c>
      <c r="K4" s="1">
        <v>0</v>
      </c>
    </row>
    <row r="5" spans="1:11" x14ac:dyDescent="0.2">
      <c r="A5" s="1">
        <v>141</v>
      </c>
      <c r="B5" s="1" t="s">
        <v>41</v>
      </c>
      <c r="C5" s="1">
        <v>12.5</v>
      </c>
      <c r="D5" s="1">
        <v>2</v>
      </c>
      <c r="E5" s="1">
        <v>0</v>
      </c>
      <c r="F5" s="1">
        <v>0</v>
      </c>
      <c r="G5" s="1">
        <v>2</v>
      </c>
      <c r="H5" s="1">
        <v>0</v>
      </c>
      <c r="I5" s="1">
        <v>2</v>
      </c>
      <c r="J5" s="1">
        <v>0</v>
      </c>
      <c r="K5" s="1">
        <v>1</v>
      </c>
    </row>
    <row r="6" spans="1:11" x14ac:dyDescent="0.2">
      <c r="A6" s="1">
        <v>138</v>
      </c>
      <c r="B6" s="1" t="s">
        <v>38</v>
      </c>
      <c r="C6" s="1">
        <v>14.5</v>
      </c>
      <c r="D6" s="1">
        <v>2</v>
      </c>
      <c r="E6" s="1">
        <v>1</v>
      </c>
      <c r="F6" s="1">
        <v>11</v>
      </c>
      <c r="G6" s="1">
        <v>0</v>
      </c>
      <c r="H6" s="1">
        <v>0</v>
      </c>
      <c r="I6" s="1">
        <v>0</v>
      </c>
      <c r="J6" s="1">
        <v>0</v>
      </c>
      <c r="K6" s="1">
        <v>0</v>
      </c>
    </row>
    <row r="7" spans="1:11" x14ac:dyDescent="0.2">
      <c r="A7" s="1">
        <v>136</v>
      </c>
      <c r="B7" s="1" t="s">
        <v>74</v>
      </c>
      <c r="C7" s="1">
        <v>15</v>
      </c>
      <c r="D7" s="1">
        <v>1</v>
      </c>
      <c r="E7" s="1">
        <v>2</v>
      </c>
      <c r="F7" s="1">
        <v>8</v>
      </c>
      <c r="G7" s="1">
        <v>0</v>
      </c>
      <c r="H7" s="1">
        <v>0</v>
      </c>
      <c r="I7" s="1">
        <v>0</v>
      </c>
      <c r="J7" s="1">
        <v>0</v>
      </c>
      <c r="K7" s="1">
        <v>0</v>
      </c>
    </row>
    <row r="8" spans="1:11" x14ac:dyDescent="0.2">
      <c r="A8" s="1">
        <v>110</v>
      </c>
      <c r="B8" s="1" t="s">
        <v>37</v>
      </c>
      <c r="C8" s="1">
        <v>34</v>
      </c>
      <c r="D8" s="1">
        <v>2</v>
      </c>
      <c r="E8" s="1">
        <v>2</v>
      </c>
      <c r="F8" s="1">
        <v>17</v>
      </c>
      <c r="G8" s="1">
        <v>1</v>
      </c>
      <c r="H8" s="1">
        <v>0</v>
      </c>
      <c r="I8" s="1">
        <v>3</v>
      </c>
      <c r="J8" s="1">
        <v>0</v>
      </c>
      <c r="K8" s="1">
        <v>0</v>
      </c>
    </row>
    <row r="9" spans="1:11" x14ac:dyDescent="0.2">
      <c r="A9" s="1">
        <v>101</v>
      </c>
      <c r="B9" s="1" t="s">
        <v>36</v>
      </c>
      <c r="C9" s="1">
        <v>45.5</v>
      </c>
      <c r="D9" s="1">
        <v>6</v>
      </c>
      <c r="E9" s="1">
        <v>0</v>
      </c>
      <c r="F9" s="1">
        <v>16</v>
      </c>
      <c r="G9" s="1">
        <v>2</v>
      </c>
      <c r="H9" s="1">
        <v>7</v>
      </c>
      <c r="I9" s="1">
        <v>0</v>
      </c>
      <c r="J9" s="1">
        <v>0</v>
      </c>
      <c r="K9" s="1">
        <v>0</v>
      </c>
    </row>
    <row r="10" spans="1:11" x14ac:dyDescent="0.2">
      <c r="A10" s="1">
        <v>98</v>
      </c>
      <c r="B10" s="1" t="s">
        <v>35</v>
      </c>
      <c r="C10" s="1">
        <v>48</v>
      </c>
      <c r="D10" s="1">
        <v>4</v>
      </c>
      <c r="E10" s="1">
        <v>5</v>
      </c>
      <c r="F10" s="1">
        <v>28</v>
      </c>
      <c r="G10" s="1">
        <v>1</v>
      </c>
      <c r="H10" s="1">
        <v>0</v>
      </c>
      <c r="I10" s="1">
        <v>0</v>
      </c>
      <c r="J10" s="1">
        <v>0</v>
      </c>
      <c r="K10" s="1">
        <v>0</v>
      </c>
    </row>
    <row r="11" spans="1:11" x14ac:dyDescent="0.2">
      <c r="A11" s="1">
        <v>94</v>
      </c>
      <c r="B11" s="1" t="s">
        <v>34</v>
      </c>
      <c r="C11" s="1">
        <v>51.5</v>
      </c>
      <c r="D11" s="1">
        <v>7</v>
      </c>
      <c r="E11" s="1">
        <v>0</v>
      </c>
      <c r="F11" s="1">
        <v>3</v>
      </c>
      <c r="G11" s="1">
        <v>9</v>
      </c>
      <c r="H11" s="1">
        <v>6</v>
      </c>
      <c r="I11" s="1">
        <v>2</v>
      </c>
      <c r="J11" s="1">
        <v>0</v>
      </c>
      <c r="K11" s="1">
        <v>0</v>
      </c>
    </row>
    <row r="12" spans="1:11" x14ac:dyDescent="0.2">
      <c r="A12" s="1">
        <v>73</v>
      </c>
      <c r="B12" s="1" t="s">
        <v>31</v>
      </c>
      <c r="C12" s="1">
        <v>68</v>
      </c>
      <c r="D12" s="1">
        <v>6</v>
      </c>
      <c r="E12" s="1">
        <v>4</v>
      </c>
      <c r="F12" s="1">
        <v>28</v>
      </c>
      <c r="G12" s="1">
        <v>4</v>
      </c>
      <c r="H12" s="1">
        <v>1</v>
      </c>
      <c r="I12" s="1">
        <v>5</v>
      </c>
      <c r="J12" s="1">
        <v>0</v>
      </c>
      <c r="K12" s="1">
        <v>0</v>
      </c>
    </row>
    <row r="13" spans="1:11" x14ac:dyDescent="0.2">
      <c r="A13" s="1">
        <v>67</v>
      </c>
      <c r="B13" s="1" t="s">
        <v>33</v>
      </c>
      <c r="C13" s="1">
        <v>71</v>
      </c>
      <c r="D13" s="1">
        <v>7</v>
      </c>
      <c r="E13" s="1">
        <v>8</v>
      </c>
      <c r="F13" s="1">
        <v>38</v>
      </c>
      <c r="G13" s="1">
        <v>0</v>
      </c>
      <c r="H13" s="1">
        <v>0</v>
      </c>
      <c r="I13" s="1">
        <v>2</v>
      </c>
      <c r="J13" s="1">
        <v>0</v>
      </c>
      <c r="K13" s="1">
        <v>0</v>
      </c>
    </row>
    <row r="14" spans="1:11" x14ac:dyDescent="0.2">
      <c r="A14" s="1">
        <v>54</v>
      </c>
      <c r="B14" s="1" t="s">
        <v>32</v>
      </c>
      <c r="C14" s="1">
        <v>79.5</v>
      </c>
      <c r="D14" s="1">
        <v>6</v>
      </c>
      <c r="E14" s="1">
        <v>0</v>
      </c>
      <c r="F14" s="1">
        <v>0</v>
      </c>
      <c r="G14" s="1">
        <v>14</v>
      </c>
      <c r="H14" s="1">
        <v>12</v>
      </c>
      <c r="I14" s="1">
        <v>1</v>
      </c>
      <c r="J14" s="1">
        <v>0</v>
      </c>
      <c r="K14" s="1">
        <v>0</v>
      </c>
    </row>
    <row r="15" spans="1:11" x14ac:dyDescent="0.2">
      <c r="A15" s="1">
        <v>43</v>
      </c>
      <c r="B15" s="1" t="s">
        <v>29</v>
      </c>
      <c r="C15" s="1">
        <v>87</v>
      </c>
      <c r="D15" s="1">
        <v>7</v>
      </c>
      <c r="E15" s="1">
        <v>0</v>
      </c>
      <c r="F15" s="1">
        <v>0</v>
      </c>
      <c r="G15" s="1">
        <v>23</v>
      </c>
      <c r="H15" s="1">
        <v>7</v>
      </c>
      <c r="I15" s="1">
        <v>1</v>
      </c>
      <c r="J15" s="1">
        <v>0</v>
      </c>
      <c r="K15" s="1">
        <v>1</v>
      </c>
    </row>
    <row r="16" spans="1:11" x14ac:dyDescent="0.2">
      <c r="A16" s="1">
        <v>35</v>
      </c>
      <c r="B16" s="1" t="s">
        <v>30</v>
      </c>
      <c r="C16" s="1">
        <v>98.5</v>
      </c>
      <c r="D16" s="1">
        <v>7</v>
      </c>
      <c r="E16" s="1">
        <v>8</v>
      </c>
      <c r="F16" s="1">
        <v>51</v>
      </c>
      <c r="G16" s="1">
        <v>2</v>
      </c>
      <c r="H16" s="1">
        <v>2</v>
      </c>
      <c r="I16" s="1">
        <v>3</v>
      </c>
      <c r="J16" s="1">
        <v>0</v>
      </c>
      <c r="K16" s="1">
        <v>0</v>
      </c>
    </row>
    <row r="17" spans="1:11" x14ac:dyDescent="0.2">
      <c r="A17" s="1">
        <v>32</v>
      </c>
      <c r="B17" s="1" t="s">
        <v>28</v>
      </c>
      <c r="C17" s="1">
        <v>102</v>
      </c>
      <c r="D17" s="1">
        <v>7</v>
      </c>
      <c r="E17" s="1">
        <v>10</v>
      </c>
      <c r="F17" s="1">
        <v>64</v>
      </c>
      <c r="G17" s="1">
        <v>0</v>
      </c>
      <c r="H17" s="1">
        <v>0</v>
      </c>
      <c r="I17" s="1">
        <v>0</v>
      </c>
      <c r="J17" s="1">
        <v>3</v>
      </c>
      <c r="K17" s="1">
        <v>0</v>
      </c>
    </row>
    <row r="18" spans="1:11" x14ac:dyDescent="0.2">
      <c r="A18" s="1">
        <v>18</v>
      </c>
      <c r="B18" s="1" t="s">
        <v>25</v>
      </c>
      <c r="C18" s="1">
        <v>115</v>
      </c>
      <c r="D18" s="1">
        <v>7</v>
      </c>
      <c r="E18" s="1">
        <v>0</v>
      </c>
      <c r="F18" s="1">
        <v>0</v>
      </c>
      <c r="G18" s="1">
        <v>16</v>
      </c>
      <c r="H18" s="1">
        <v>20</v>
      </c>
      <c r="I18" s="1">
        <v>2</v>
      </c>
      <c r="J18" s="1">
        <v>0</v>
      </c>
      <c r="K18" s="1">
        <v>0</v>
      </c>
    </row>
    <row r="19" spans="1:11" x14ac:dyDescent="0.2">
      <c r="A19" s="1">
        <v>15</v>
      </c>
      <c r="B19" s="1" t="s">
        <v>27</v>
      </c>
      <c r="C19" s="1">
        <v>119.5</v>
      </c>
      <c r="D19" s="1">
        <v>7</v>
      </c>
      <c r="E19" s="1">
        <v>0</v>
      </c>
      <c r="F19" s="1">
        <v>0</v>
      </c>
      <c r="G19" s="1">
        <v>21</v>
      </c>
      <c r="H19" s="1">
        <v>17</v>
      </c>
      <c r="I19" s="1">
        <v>3</v>
      </c>
      <c r="J19" s="1">
        <v>0</v>
      </c>
      <c r="K19" s="1">
        <v>0</v>
      </c>
    </row>
  </sheetData>
  <sortState xmlns:xlrd2="http://schemas.microsoft.com/office/spreadsheetml/2017/richdata2" ref="A2:K19">
    <sortCondition ref="A2:A1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5A96-6BD2-43A7-A681-AB50CE5A897D}">
  <dimension ref="A1:K26"/>
  <sheetViews>
    <sheetView workbookViewId="0">
      <selection activeCell="B16" sqref="B16"/>
    </sheetView>
  </sheetViews>
  <sheetFormatPr defaultRowHeight="12" x14ac:dyDescent="0.2"/>
  <cols>
    <col min="1" max="1" width="3.85546875" style="1" bestFit="1" customWidth="1"/>
    <col min="2" max="2" width="18.140625" style="1" bestFit="1" customWidth="1"/>
    <col min="3" max="3" width="5.28515625" style="1" bestFit="1" customWidth="1"/>
    <col min="4"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22</v>
      </c>
      <c r="B2" s="1" t="s">
        <v>264</v>
      </c>
      <c r="C2" s="1">
        <v>125.5</v>
      </c>
      <c r="D2" s="1">
        <v>8</v>
      </c>
      <c r="E2" s="1">
        <v>11</v>
      </c>
      <c r="F2" s="1">
        <v>84</v>
      </c>
      <c r="G2" s="1">
        <v>0</v>
      </c>
      <c r="H2" s="1">
        <v>0</v>
      </c>
      <c r="I2" s="1">
        <v>0</v>
      </c>
      <c r="J2" s="1">
        <v>3</v>
      </c>
      <c r="K2" s="1">
        <v>0</v>
      </c>
    </row>
    <row r="3" spans="1:11" x14ac:dyDescent="0.2">
      <c r="A3" s="1">
        <v>41</v>
      </c>
      <c r="B3" s="1" t="s">
        <v>256</v>
      </c>
      <c r="C3" s="1">
        <v>105.5</v>
      </c>
      <c r="D3" s="1">
        <v>8</v>
      </c>
      <c r="E3" s="1">
        <v>5</v>
      </c>
      <c r="F3" s="1">
        <v>39</v>
      </c>
      <c r="G3" s="1">
        <v>9</v>
      </c>
      <c r="H3" s="1">
        <v>5</v>
      </c>
      <c r="I3" s="1">
        <v>3</v>
      </c>
      <c r="J3" s="1">
        <v>1.5</v>
      </c>
      <c r="K3" s="1">
        <v>0</v>
      </c>
    </row>
    <row r="4" spans="1:11" x14ac:dyDescent="0.2">
      <c r="A4" s="1">
        <v>46</v>
      </c>
      <c r="B4" s="1" t="s">
        <v>270</v>
      </c>
      <c r="C4" s="1">
        <v>99</v>
      </c>
      <c r="D4" s="1">
        <v>8</v>
      </c>
      <c r="E4" s="1">
        <v>12</v>
      </c>
      <c r="F4" s="1">
        <v>57</v>
      </c>
      <c r="G4" s="1">
        <v>0</v>
      </c>
      <c r="H4" s="1">
        <v>0</v>
      </c>
      <c r="I4" s="1">
        <v>0</v>
      </c>
      <c r="J4" s="1">
        <v>0</v>
      </c>
      <c r="K4" s="1">
        <v>0</v>
      </c>
    </row>
    <row r="5" spans="1:11" x14ac:dyDescent="0.2">
      <c r="A5" s="1">
        <v>61</v>
      </c>
      <c r="B5" s="1" t="s">
        <v>263</v>
      </c>
      <c r="C5" s="1">
        <v>88</v>
      </c>
      <c r="D5" s="1">
        <v>8</v>
      </c>
      <c r="E5" s="1">
        <v>0</v>
      </c>
      <c r="F5" s="1">
        <v>0</v>
      </c>
      <c r="G5" s="1">
        <v>15</v>
      </c>
      <c r="H5" s="1">
        <v>13</v>
      </c>
      <c r="I5" s="1">
        <v>2</v>
      </c>
      <c r="J5" s="1">
        <v>0</v>
      </c>
      <c r="K5" s="1">
        <v>0</v>
      </c>
    </row>
    <row r="6" spans="1:11" x14ac:dyDescent="0.2">
      <c r="A6" s="1">
        <v>78</v>
      </c>
      <c r="B6" s="1" t="s">
        <v>258</v>
      </c>
      <c r="C6" s="1">
        <v>75</v>
      </c>
      <c r="D6" s="1">
        <v>8</v>
      </c>
      <c r="E6" s="1">
        <v>0</v>
      </c>
      <c r="F6" s="1">
        <v>0</v>
      </c>
      <c r="G6" s="1">
        <v>10</v>
      </c>
      <c r="H6" s="1">
        <v>8</v>
      </c>
      <c r="I6" s="1">
        <v>3</v>
      </c>
      <c r="J6" s="1">
        <v>4.5</v>
      </c>
      <c r="K6" s="1">
        <v>4</v>
      </c>
    </row>
    <row r="7" spans="1:11" x14ac:dyDescent="0.2">
      <c r="A7" s="1">
        <v>81</v>
      </c>
      <c r="B7" s="1" t="s">
        <v>262</v>
      </c>
      <c r="C7" s="1">
        <v>71.5</v>
      </c>
      <c r="D7" s="1">
        <v>6</v>
      </c>
      <c r="E7" s="1">
        <v>7</v>
      </c>
      <c r="F7" s="1">
        <v>42</v>
      </c>
      <c r="G7" s="1">
        <v>0</v>
      </c>
      <c r="H7" s="1">
        <v>0</v>
      </c>
      <c r="I7" s="1">
        <v>2</v>
      </c>
      <c r="J7" s="1">
        <v>0</v>
      </c>
      <c r="K7" s="1">
        <v>0</v>
      </c>
    </row>
    <row r="8" spans="1:11" x14ac:dyDescent="0.2">
      <c r="A8" s="1">
        <v>83</v>
      </c>
      <c r="B8" s="1" t="s">
        <v>261</v>
      </c>
      <c r="C8" s="1">
        <v>70</v>
      </c>
      <c r="D8" s="1">
        <v>7</v>
      </c>
      <c r="E8" s="1">
        <v>5</v>
      </c>
      <c r="F8" s="1">
        <v>40</v>
      </c>
      <c r="G8" s="1">
        <v>1</v>
      </c>
      <c r="H8" s="1">
        <v>0</v>
      </c>
      <c r="I8" s="1">
        <v>4</v>
      </c>
      <c r="J8" s="1">
        <v>0</v>
      </c>
      <c r="K8" s="1">
        <v>0</v>
      </c>
    </row>
    <row r="9" spans="1:11" x14ac:dyDescent="0.2">
      <c r="A9" s="1">
        <v>87</v>
      </c>
      <c r="B9" s="1" t="s">
        <v>269</v>
      </c>
      <c r="C9" s="1">
        <v>64</v>
      </c>
      <c r="D9" s="1">
        <v>8</v>
      </c>
      <c r="E9" s="1">
        <v>0</v>
      </c>
      <c r="F9" s="1">
        <v>0</v>
      </c>
      <c r="G9" s="1">
        <v>18</v>
      </c>
      <c r="H9" s="1">
        <v>4</v>
      </c>
      <c r="I9" s="1">
        <v>2</v>
      </c>
      <c r="J9" s="1">
        <v>0</v>
      </c>
      <c r="K9" s="1">
        <v>0</v>
      </c>
    </row>
    <row r="10" spans="1:11" x14ac:dyDescent="0.2">
      <c r="A10" s="1">
        <v>96</v>
      </c>
      <c r="B10" s="1" t="s">
        <v>254</v>
      </c>
      <c r="C10" s="1">
        <v>56.5</v>
      </c>
      <c r="D10" s="1">
        <v>5</v>
      </c>
      <c r="E10" s="1">
        <v>0</v>
      </c>
      <c r="F10" s="1">
        <v>0</v>
      </c>
      <c r="G10" s="1">
        <v>14</v>
      </c>
      <c r="H10" s="1">
        <v>4</v>
      </c>
      <c r="I10" s="1">
        <v>3</v>
      </c>
      <c r="J10" s="1">
        <v>0</v>
      </c>
      <c r="K10" s="1">
        <v>0</v>
      </c>
    </row>
    <row r="11" spans="1:11" x14ac:dyDescent="0.2">
      <c r="A11" s="1">
        <v>115</v>
      </c>
      <c r="B11" s="1" t="s">
        <v>271</v>
      </c>
      <c r="C11" s="1">
        <v>35.5</v>
      </c>
      <c r="D11" s="1">
        <v>6</v>
      </c>
      <c r="E11" s="1">
        <v>0</v>
      </c>
      <c r="F11" s="1">
        <v>0</v>
      </c>
      <c r="G11" s="1">
        <v>8</v>
      </c>
      <c r="H11" s="1">
        <v>3</v>
      </c>
      <c r="I11" s="1">
        <v>2</v>
      </c>
      <c r="J11" s="1">
        <v>0</v>
      </c>
      <c r="K11" s="1">
        <v>0</v>
      </c>
    </row>
    <row r="12" spans="1:11" x14ac:dyDescent="0.2">
      <c r="A12" s="1">
        <v>118</v>
      </c>
      <c r="B12" s="1" t="s">
        <v>257</v>
      </c>
      <c r="C12" s="1">
        <v>32</v>
      </c>
      <c r="D12" s="1">
        <v>3</v>
      </c>
      <c r="E12" s="1">
        <v>0</v>
      </c>
      <c r="F12" s="1">
        <v>0</v>
      </c>
      <c r="G12" s="1">
        <v>9</v>
      </c>
      <c r="H12" s="1">
        <v>2</v>
      </c>
      <c r="I12" s="1">
        <v>1</v>
      </c>
      <c r="J12" s="1">
        <v>0</v>
      </c>
      <c r="K12" s="1">
        <v>0</v>
      </c>
    </row>
    <row r="13" spans="1:11" x14ac:dyDescent="0.2">
      <c r="A13" s="1">
        <v>132</v>
      </c>
      <c r="B13" s="1" t="s">
        <v>259</v>
      </c>
      <c r="C13" s="1">
        <v>21</v>
      </c>
      <c r="D13" s="1">
        <v>5</v>
      </c>
      <c r="E13" s="1">
        <v>0</v>
      </c>
      <c r="F13" s="1">
        <v>0</v>
      </c>
      <c r="G13" s="1">
        <v>6</v>
      </c>
      <c r="H13" s="1">
        <v>1</v>
      </c>
      <c r="I13" s="1">
        <v>1</v>
      </c>
      <c r="J13" s="1">
        <v>0</v>
      </c>
      <c r="K13" s="1">
        <v>0</v>
      </c>
    </row>
    <row r="14" spans="1:11" x14ac:dyDescent="0.2">
      <c r="A14" s="1">
        <v>134</v>
      </c>
      <c r="B14" s="1" t="s">
        <v>272</v>
      </c>
      <c r="C14" s="1">
        <v>20</v>
      </c>
      <c r="D14" s="1">
        <v>2</v>
      </c>
      <c r="E14" s="1">
        <v>0</v>
      </c>
      <c r="F14" s="1">
        <v>0</v>
      </c>
      <c r="G14" s="1">
        <v>7</v>
      </c>
      <c r="H14" s="1">
        <v>0</v>
      </c>
      <c r="I14" s="1">
        <v>1</v>
      </c>
      <c r="J14" s="1">
        <v>0</v>
      </c>
      <c r="K14" s="1">
        <v>0</v>
      </c>
    </row>
    <row r="15" spans="1:11" x14ac:dyDescent="0.2">
      <c r="A15" s="1">
        <v>135</v>
      </c>
      <c r="B15" s="1" t="s">
        <v>273</v>
      </c>
      <c r="C15" s="1">
        <v>20</v>
      </c>
      <c r="D15" s="1">
        <v>2</v>
      </c>
      <c r="E15" s="1">
        <v>2</v>
      </c>
      <c r="F15" s="1">
        <v>13</v>
      </c>
      <c r="G15" s="1">
        <v>0</v>
      </c>
      <c r="H15" s="1">
        <v>0</v>
      </c>
      <c r="I15" s="1">
        <v>0</v>
      </c>
      <c r="J15" s="1">
        <v>0</v>
      </c>
      <c r="K15" s="1">
        <v>0</v>
      </c>
    </row>
    <row r="16" spans="1:11" x14ac:dyDescent="0.2">
      <c r="A16" s="1">
        <v>136</v>
      </c>
      <c r="B16" s="1" t="s">
        <v>358</v>
      </c>
      <c r="C16" s="1">
        <v>19.5</v>
      </c>
      <c r="D16" s="1">
        <v>1</v>
      </c>
      <c r="E16" s="1">
        <v>0</v>
      </c>
      <c r="F16" s="1">
        <v>0</v>
      </c>
      <c r="G16" s="1">
        <v>4</v>
      </c>
      <c r="H16" s="1">
        <v>2</v>
      </c>
      <c r="I16" s="1">
        <v>1</v>
      </c>
      <c r="J16" s="1">
        <v>0</v>
      </c>
      <c r="K16" s="1">
        <v>0</v>
      </c>
    </row>
    <row r="17" spans="1:11" x14ac:dyDescent="0.2">
      <c r="A17" s="1">
        <v>139</v>
      </c>
      <c r="B17" s="1" t="s">
        <v>277</v>
      </c>
      <c r="C17" s="1">
        <v>16</v>
      </c>
      <c r="D17" s="1">
        <v>3</v>
      </c>
      <c r="E17" s="1">
        <v>0</v>
      </c>
      <c r="F17" s="1">
        <v>10</v>
      </c>
      <c r="G17" s="1">
        <v>1</v>
      </c>
      <c r="H17" s="1">
        <v>1</v>
      </c>
      <c r="I17" s="1">
        <v>0</v>
      </c>
      <c r="J17" s="1">
        <v>0</v>
      </c>
      <c r="K17" s="1">
        <v>0</v>
      </c>
    </row>
    <row r="18" spans="1:11" x14ac:dyDescent="0.2">
      <c r="A18" s="1">
        <v>142</v>
      </c>
      <c r="B18" s="1" t="s">
        <v>266</v>
      </c>
      <c r="C18" s="1">
        <v>14.5</v>
      </c>
      <c r="D18" s="1">
        <v>2</v>
      </c>
      <c r="E18" s="1">
        <v>1</v>
      </c>
      <c r="F18" s="1">
        <v>11</v>
      </c>
      <c r="G18" s="1">
        <v>0</v>
      </c>
      <c r="H18" s="1">
        <v>0</v>
      </c>
      <c r="I18" s="1">
        <v>0</v>
      </c>
      <c r="J18" s="1">
        <v>0</v>
      </c>
      <c r="K18" s="1">
        <v>0</v>
      </c>
    </row>
    <row r="19" spans="1:11" x14ac:dyDescent="0.2">
      <c r="A19" s="1">
        <v>146</v>
      </c>
      <c r="B19" s="1" t="s">
        <v>260</v>
      </c>
      <c r="C19" s="1">
        <v>12.5</v>
      </c>
      <c r="D19" s="1">
        <v>2</v>
      </c>
      <c r="E19" s="1">
        <v>0</v>
      </c>
      <c r="F19" s="1">
        <v>10</v>
      </c>
      <c r="G19" s="1">
        <v>0</v>
      </c>
      <c r="H19" s="1">
        <v>0</v>
      </c>
      <c r="I19" s="1">
        <v>1</v>
      </c>
      <c r="J19" s="1">
        <v>0</v>
      </c>
      <c r="K19" s="1">
        <v>0</v>
      </c>
    </row>
    <row r="20" spans="1:11" x14ac:dyDescent="0.2">
      <c r="A20" s="1">
        <v>151</v>
      </c>
      <c r="B20" s="1" t="s">
        <v>268</v>
      </c>
      <c r="C20" s="1">
        <v>9.5</v>
      </c>
      <c r="D20" s="1">
        <v>1</v>
      </c>
      <c r="E20" s="1">
        <v>1</v>
      </c>
      <c r="F20" s="1">
        <v>6</v>
      </c>
      <c r="G20" s="1">
        <v>0</v>
      </c>
      <c r="H20" s="1">
        <v>0</v>
      </c>
      <c r="I20" s="1">
        <v>0</v>
      </c>
      <c r="J20" s="1">
        <v>0</v>
      </c>
      <c r="K20" s="1">
        <v>0</v>
      </c>
    </row>
    <row r="21" spans="1:11" x14ac:dyDescent="0.2">
      <c r="A21" s="1">
        <v>159</v>
      </c>
      <c r="B21" s="1" t="s">
        <v>267</v>
      </c>
      <c r="C21" s="1">
        <v>5</v>
      </c>
      <c r="D21" s="1">
        <v>3</v>
      </c>
      <c r="E21" s="1">
        <v>0</v>
      </c>
      <c r="F21" s="1">
        <v>0</v>
      </c>
      <c r="G21" s="1">
        <v>1</v>
      </c>
      <c r="H21" s="1">
        <v>0</v>
      </c>
      <c r="I21" s="1">
        <v>1</v>
      </c>
      <c r="J21" s="1">
        <v>0</v>
      </c>
      <c r="K21" s="1">
        <v>0</v>
      </c>
    </row>
    <row r="26" spans="1:11" x14ac:dyDescent="0.2">
      <c r="D26"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211E-5EA3-44D9-BCA5-2AA80E600455}">
  <dimension ref="A1:N17"/>
  <sheetViews>
    <sheetView workbookViewId="0">
      <selection activeCell="B16" sqref="B16"/>
    </sheetView>
  </sheetViews>
  <sheetFormatPr defaultRowHeight="12" x14ac:dyDescent="0.2"/>
  <cols>
    <col min="1" max="1" width="3.85546875" style="1" bestFit="1" customWidth="1"/>
    <col min="2" max="2" width="18"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22</v>
      </c>
      <c r="B2" s="1" t="s">
        <v>263</v>
      </c>
      <c r="C2" s="1">
        <v>230</v>
      </c>
      <c r="D2" s="1">
        <v>8</v>
      </c>
      <c r="E2" s="1">
        <v>8</v>
      </c>
      <c r="F2" s="1">
        <v>2</v>
      </c>
      <c r="G2" s="1">
        <v>50</v>
      </c>
      <c r="H2" s="1">
        <v>38.33</v>
      </c>
      <c r="I2" s="1">
        <v>172</v>
      </c>
      <c r="J2" s="1">
        <v>133.72</v>
      </c>
      <c r="K2" s="1">
        <v>0</v>
      </c>
      <c r="L2" s="1">
        <v>1</v>
      </c>
      <c r="M2" s="1">
        <v>15</v>
      </c>
      <c r="N2" s="1">
        <v>13</v>
      </c>
    </row>
    <row r="3" spans="1:14" x14ac:dyDescent="0.2">
      <c r="A3" s="1">
        <v>33</v>
      </c>
      <c r="B3" s="1" t="s">
        <v>269</v>
      </c>
      <c r="C3" s="1">
        <v>191</v>
      </c>
      <c r="D3" s="1">
        <v>8</v>
      </c>
      <c r="E3" s="1">
        <v>8</v>
      </c>
      <c r="F3" s="1">
        <v>1</v>
      </c>
      <c r="G3" s="1" t="s">
        <v>280</v>
      </c>
      <c r="H3" s="1">
        <v>27.29</v>
      </c>
      <c r="I3" s="1">
        <v>149</v>
      </c>
      <c r="J3" s="1">
        <v>128.18</v>
      </c>
      <c r="K3" s="1">
        <v>0</v>
      </c>
      <c r="L3" s="1">
        <v>1</v>
      </c>
      <c r="M3" s="1">
        <v>18</v>
      </c>
      <c r="N3" s="1">
        <v>4</v>
      </c>
    </row>
    <row r="4" spans="1:14" x14ac:dyDescent="0.2">
      <c r="A4" s="1">
        <v>42</v>
      </c>
      <c r="B4" s="1" t="s">
        <v>256</v>
      </c>
      <c r="C4" s="1">
        <v>145</v>
      </c>
      <c r="D4" s="1">
        <v>8</v>
      </c>
      <c r="E4" s="1">
        <v>8</v>
      </c>
      <c r="F4" s="1">
        <v>3</v>
      </c>
      <c r="G4" s="1" t="s">
        <v>359</v>
      </c>
      <c r="H4" s="1">
        <v>29</v>
      </c>
      <c r="I4" s="1">
        <v>115</v>
      </c>
      <c r="J4" s="1">
        <v>126.08</v>
      </c>
      <c r="K4" s="1">
        <v>0</v>
      </c>
      <c r="L4" s="1">
        <v>1</v>
      </c>
      <c r="M4" s="1">
        <v>9</v>
      </c>
      <c r="N4" s="1">
        <v>5</v>
      </c>
    </row>
    <row r="5" spans="1:14" x14ac:dyDescent="0.2">
      <c r="A5" s="1">
        <v>48</v>
      </c>
      <c r="B5" s="1" t="s">
        <v>258</v>
      </c>
      <c r="C5" s="1">
        <v>134</v>
      </c>
      <c r="D5" s="1">
        <v>8</v>
      </c>
      <c r="E5" s="1">
        <v>8</v>
      </c>
      <c r="F5" s="1">
        <v>4</v>
      </c>
      <c r="G5" s="1" t="s">
        <v>281</v>
      </c>
      <c r="H5" s="1">
        <v>33.5</v>
      </c>
      <c r="I5" s="1">
        <v>88</v>
      </c>
      <c r="J5" s="1">
        <v>152.27000000000001</v>
      </c>
      <c r="K5" s="1">
        <v>0</v>
      </c>
      <c r="L5" s="1">
        <v>0</v>
      </c>
      <c r="M5" s="1">
        <v>10</v>
      </c>
      <c r="N5" s="1">
        <v>8</v>
      </c>
    </row>
    <row r="6" spans="1:14" x14ac:dyDescent="0.2">
      <c r="A6" s="1">
        <v>52</v>
      </c>
      <c r="B6" s="1" t="s">
        <v>254</v>
      </c>
      <c r="C6" s="1">
        <v>122</v>
      </c>
      <c r="D6" s="1">
        <v>5</v>
      </c>
      <c r="E6" s="1">
        <v>5</v>
      </c>
      <c r="F6" s="1">
        <v>0</v>
      </c>
      <c r="G6" s="1">
        <v>63</v>
      </c>
      <c r="H6" s="1">
        <v>24.4</v>
      </c>
      <c r="I6" s="1">
        <v>81</v>
      </c>
      <c r="J6" s="1">
        <v>150.61000000000001</v>
      </c>
      <c r="K6" s="1">
        <v>0</v>
      </c>
      <c r="L6" s="1">
        <v>2</v>
      </c>
      <c r="M6" s="1">
        <v>14</v>
      </c>
      <c r="N6" s="1">
        <v>4</v>
      </c>
    </row>
    <row r="7" spans="1:14" x14ac:dyDescent="0.2">
      <c r="A7" s="1">
        <v>54</v>
      </c>
      <c r="B7" s="1" t="s">
        <v>271</v>
      </c>
      <c r="C7" s="1">
        <v>118</v>
      </c>
      <c r="D7" s="1">
        <v>6</v>
      </c>
      <c r="E7" s="1">
        <v>5</v>
      </c>
      <c r="F7" s="1">
        <v>2</v>
      </c>
      <c r="G7" s="1" t="s">
        <v>282</v>
      </c>
      <c r="H7" s="1">
        <v>39.33</v>
      </c>
      <c r="I7" s="1">
        <v>91</v>
      </c>
      <c r="J7" s="1">
        <v>129.66999999999999</v>
      </c>
      <c r="K7" s="1">
        <v>0</v>
      </c>
      <c r="L7" s="1">
        <v>1</v>
      </c>
      <c r="M7" s="1">
        <v>8</v>
      </c>
      <c r="N7" s="1">
        <v>3</v>
      </c>
    </row>
    <row r="8" spans="1:14" x14ac:dyDescent="0.2">
      <c r="A8" s="1">
        <v>60</v>
      </c>
      <c r="B8" s="1" t="s">
        <v>257</v>
      </c>
      <c r="C8" s="1">
        <v>94</v>
      </c>
      <c r="D8" s="1">
        <v>3</v>
      </c>
      <c r="E8" s="1">
        <v>3</v>
      </c>
      <c r="F8" s="1">
        <v>0</v>
      </c>
      <c r="G8" s="1">
        <v>69</v>
      </c>
      <c r="H8" s="1">
        <v>31.33</v>
      </c>
      <c r="I8" s="1">
        <v>74</v>
      </c>
      <c r="J8" s="1">
        <v>127.02</v>
      </c>
      <c r="K8" s="1">
        <v>0</v>
      </c>
      <c r="L8" s="1">
        <v>1</v>
      </c>
      <c r="M8" s="1">
        <v>9</v>
      </c>
      <c r="N8" s="1">
        <v>2</v>
      </c>
    </row>
    <row r="9" spans="1:14" x14ac:dyDescent="0.2">
      <c r="A9" s="1">
        <v>70</v>
      </c>
      <c r="B9" s="1" t="s">
        <v>259</v>
      </c>
      <c r="C9" s="1">
        <v>55</v>
      </c>
      <c r="D9" s="1">
        <v>5</v>
      </c>
      <c r="E9" s="1">
        <v>5</v>
      </c>
      <c r="F9" s="1">
        <v>0</v>
      </c>
      <c r="G9" s="1">
        <v>23</v>
      </c>
      <c r="H9" s="1">
        <v>11</v>
      </c>
      <c r="I9" s="1">
        <v>57</v>
      </c>
      <c r="J9" s="1">
        <v>96.49</v>
      </c>
      <c r="K9" s="1">
        <v>0</v>
      </c>
      <c r="L9" s="1">
        <v>0</v>
      </c>
      <c r="M9" s="1">
        <v>6</v>
      </c>
      <c r="N9" s="1">
        <v>1</v>
      </c>
    </row>
    <row r="10" spans="1:14" x14ac:dyDescent="0.2">
      <c r="A10" s="1">
        <v>75</v>
      </c>
      <c r="B10" s="1" t="s">
        <v>272</v>
      </c>
      <c r="C10" s="1">
        <v>46</v>
      </c>
      <c r="D10" s="1">
        <v>2</v>
      </c>
      <c r="E10" s="1">
        <v>2</v>
      </c>
      <c r="F10" s="1">
        <v>0</v>
      </c>
      <c r="G10" s="1">
        <v>27</v>
      </c>
      <c r="H10" s="1">
        <v>23</v>
      </c>
      <c r="I10" s="1">
        <v>39</v>
      </c>
      <c r="J10" s="1">
        <v>117.94</v>
      </c>
      <c r="K10" s="1">
        <v>0</v>
      </c>
      <c r="L10" s="1">
        <v>0</v>
      </c>
      <c r="M10" s="1">
        <v>7</v>
      </c>
      <c r="N10" s="1">
        <v>0</v>
      </c>
    </row>
    <row r="11" spans="1:14" x14ac:dyDescent="0.2">
      <c r="A11" s="1">
        <v>80</v>
      </c>
      <c r="B11" s="1" t="s">
        <v>358</v>
      </c>
      <c r="C11" s="1">
        <v>32</v>
      </c>
      <c r="D11" s="1">
        <v>1</v>
      </c>
      <c r="E11" s="1">
        <v>1</v>
      </c>
      <c r="F11" s="1">
        <v>0</v>
      </c>
      <c r="G11" s="1">
        <v>32</v>
      </c>
      <c r="H11" s="1">
        <v>32</v>
      </c>
      <c r="I11" s="1">
        <v>15</v>
      </c>
      <c r="J11" s="1">
        <v>213.33</v>
      </c>
      <c r="K11" s="1">
        <v>0</v>
      </c>
      <c r="L11" s="1">
        <v>0</v>
      </c>
      <c r="M11" s="1">
        <v>4</v>
      </c>
      <c r="N11" s="1">
        <v>2</v>
      </c>
    </row>
    <row r="12" spans="1:14" x14ac:dyDescent="0.2">
      <c r="A12" s="1">
        <v>92</v>
      </c>
      <c r="B12" s="1" t="s">
        <v>277</v>
      </c>
      <c r="C12" s="1">
        <v>15</v>
      </c>
      <c r="D12" s="1">
        <v>3</v>
      </c>
      <c r="E12" s="1">
        <v>2</v>
      </c>
      <c r="F12" s="1">
        <v>2</v>
      </c>
      <c r="G12" s="1" t="s">
        <v>283</v>
      </c>
      <c r="H12" s="1" t="s">
        <v>52</v>
      </c>
      <c r="I12" s="1">
        <v>7</v>
      </c>
      <c r="J12" s="1">
        <v>214.28</v>
      </c>
      <c r="K12" s="1">
        <v>0</v>
      </c>
      <c r="L12" s="1">
        <v>0</v>
      </c>
      <c r="M12" s="1">
        <v>1</v>
      </c>
      <c r="N12" s="1">
        <v>1</v>
      </c>
    </row>
    <row r="13" spans="1:14" x14ac:dyDescent="0.2">
      <c r="A13" s="1">
        <v>94</v>
      </c>
      <c r="B13" s="1" t="s">
        <v>261</v>
      </c>
      <c r="C13" s="1">
        <v>12</v>
      </c>
      <c r="D13" s="1">
        <v>7</v>
      </c>
      <c r="E13" s="1">
        <v>2</v>
      </c>
      <c r="F13" s="1">
        <v>0</v>
      </c>
      <c r="G13" s="1">
        <v>11</v>
      </c>
      <c r="H13" s="1">
        <v>6</v>
      </c>
      <c r="I13" s="1">
        <v>15</v>
      </c>
      <c r="J13" s="1">
        <v>80</v>
      </c>
      <c r="K13" s="1">
        <v>0</v>
      </c>
      <c r="L13" s="1">
        <v>0</v>
      </c>
      <c r="M13" s="1">
        <v>1</v>
      </c>
      <c r="N13" s="1">
        <v>0</v>
      </c>
    </row>
    <row r="14" spans="1:14" x14ac:dyDescent="0.2">
      <c r="A14" s="1">
        <v>95</v>
      </c>
      <c r="B14" s="1" t="s">
        <v>260</v>
      </c>
      <c r="C14" s="1">
        <v>12</v>
      </c>
      <c r="D14" s="1">
        <v>2</v>
      </c>
      <c r="E14" s="1">
        <v>2</v>
      </c>
      <c r="F14" s="1">
        <v>0</v>
      </c>
      <c r="G14" s="1">
        <v>8</v>
      </c>
      <c r="H14" s="1">
        <v>6</v>
      </c>
      <c r="I14" s="1">
        <v>22</v>
      </c>
      <c r="J14" s="1">
        <v>54.54</v>
      </c>
      <c r="K14" s="1">
        <v>0</v>
      </c>
      <c r="L14" s="1">
        <v>0</v>
      </c>
      <c r="M14" s="1">
        <v>0</v>
      </c>
      <c r="N14" s="1">
        <v>0</v>
      </c>
    </row>
    <row r="15" spans="1:14" x14ac:dyDescent="0.2">
      <c r="A15" s="1">
        <v>106</v>
      </c>
      <c r="B15" s="1" t="s">
        <v>267</v>
      </c>
      <c r="C15" s="1">
        <v>7</v>
      </c>
      <c r="D15" s="1">
        <v>3</v>
      </c>
      <c r="E15" s="1">
        <v>3</v>
      </c>
      <c r="F15" s="1">
        <v>0</v>
      </c>
      <c r="G15" s="1">
        <v>4</v>
      </c>
      <c r="H15" s="1">
        <v>2.33</v>
      </c>
      <c r="I15" s="1">
        <v>18</v>
      </c>
      <c r="J15" s="1">
        <v>38.880000000000003</v>
      </c>
      <c r="K15" s="1">
        <v>0</v>
      </c>
      <c r="L15" s="1">
        <v>0</v>
      </c>
      <c r="M15" s="1">
        <v>1</v>
      </c>
      <c r="N15" s="1">
        <v>0</v>
      </c>
    </row>
    <row r="16" spans="1:14" x14ac:dyDescent="0.2">
      <c r="A16" s="1">
        <v>113</v>
      </c>
      <c r="B16" s="1" t="s">
        <v>273</v>
      </c>
      <c r="C16" s="1">
        <v>3</v>
      </c>
      <c r="D16" s="1">
        <v>2</v>
      </c>
      <c r="E16" s="1">
        <v>1</v>
      </c>
      <c r="F16" s="1">
        <v>1</v>
      </c>
      <c r="G16" s="1" t="s">
        <v>284</v>
      </c>
      <c r="H16" s="1" t="s">
        <v>52</v>
      </c>
      <c r="I16" s="1">
        <v>3</v>
      </c>
      <c r="J16" s="1">
        <v>100</v>
      </c>
      <c r="K16" s="1">
        <v>0</v>
      </c>
      <c r="L16" s="1">
        <v>0</v>
      </c>
      <c r="M16" s="1">
        <v>0</v>
      </c>
      <c r="N16" s="1">
        <v>0</v>
      </c>
    </row>
    <row r="17" spans="1:14" x14ac:dyDescent="0.2">
      <c r="A17" s="1">
        <v>128</v>
      </c>
      <c r="B17" s="1" t="s">
        <v>270</v>
      </c>
      <c r="C17" s="1">
        <v>1</v>
      </c>
      <c r="D17" s="1">
        <v>8</v>
      </c>
      <c r="E17" s="1">
        <v>2</v>
      </c>
      <c r="F17" s="1">
        <v>1</v>
      </c>
      <c r="G17" s="1">
        <v>1</v>
      </c>
      <c r="H17" s="1">
        <v>1</v>
      </c>
      <c r="I17" s="1">
        <v>10</v>
      </c>
      <c r="J17" s="1">
        <v>10</v>
      </c>
      <c r="K17" s="1">
        <v>0</v>
      </c>
      <c r="L17" s="1">
        <v>0</v>
      </c>
      <c r="M17" s="1">
        <v>0</v>
      </c>
      <c r="N17" s="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7844-87B5-4B61-BF4A-367C73C85102}">
  <dimension ref="A1:M9"/>
  <sheetViews>
    <sheetView workbookViewId="0">
      <selection activeCell="B16" sqref="B16"/>
    </sheetView>
  </sheetViews>
  <sheetFormatPr defaultRowHeight="12" x14ac:dyDescent="0.2"/>
  <cols>
    <col min="1" max="1" width="3.85546875" style="1" bestFit="1" customWidth="1"/>
    <col min="2" max="2" width="18.1406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4</v>
      </c>
      <c r="B2" s="1" t="s">
        <v>270</v>
      </c>
      <c r="C2" s="1">
        <v>12</v>
      </c>
      <c r="D2" s="1">
        <v>8</v>
      </c>
      <c r="E2" s="1">
        <v>8</v>
      </c>
      <c r="F2" s="1">
        <v>27</v>
      </c>
      <c r="G2" s="1">
        <v>207</v>
      </c>
      <c r="H2" s="2">
        <v>45765</v>
      </c>
      <c r="I2" s="1">
        <v>17.25</v>
      </c>
      <c r="J2" s="1">
        <v>7.66</v>
      </c>
      <c r="K2" s="1">
        <v>13.5</v>
      </c>
      <c r="L2" s="1">
        <v>1</v>
      </c>
      <c r="M2" s="1">
        <v>0</v>
      </c>
    </row>
    <row r="3" spans="1:13" x14ac:dyDescent="0.2">
      <c r="A3" s="1">
        <v>12</v>
      </c>
      <c r="B3" s="1" t="s">
        <v>264</v>
      </c>
      <c r="C3" s="1">
        <v>11</v>
      </c>
      <c r="D3" s="1">
        <v>8</v>
      </c>
      <c r="E3" s="1">
        <v>8</v>
      </c>
      <c r="F3" s="1">
        <v>29</v>
      </c>
      <c r="G3" s="1">
        <v>267</v>
      </c>
      <c r="H3" s="2">
        <v>45745</v>
      </c>
      <c r="I3" s="1">
        <v>24.27</v>
      </c>
      <c r="J3" s="1">
        <v>9.1999999999999993</v>
      </c>
      <c r="K3" s="1">
        <v>15.81</v>
      </c>
      <c r="L3" s="1">
        <v>0</v>
      </c>
      <c r="M3" s="1">
        <v>0</v>
      </c>
    </row>
    <row r="4" spans="1:13" x14ac:dyDescent="0.2">
      <c r="A4" s="1">
        <v>34</v>
      </c>
      <c r="B4" s="1" t="s">
        <v>262</v>
      </c>
      <c r="C4" s="1">
        <v>7</v>
      </c>
      <c r="D4" s="1">
        <v>6</v>
      </c>
      <c r="E4" s="1">
        <v>6</v>
      </c>
      <c r="F4" s="1">
        <v>21.4</v>
      </c>
      <c r="G4" s="1">
        <v>226</v>
      </c>
      <c r="H4" s="2">
        <v>45716</v>
      </c>
      <c r="I4" s="1">
        <v>32.28</v>
      </c>
      <c r="J4" s="1">
        <v>10.43</v>
      </c>
      <c r="K4" s="1">
        <v>18.57</v>
      </c>
      <c r="L4" s="1">
        <v>0</v>
      </c>
      <c r="M4" s="1">
        <v>0</v>
      </c>
    </row>
    <row r="5" spans="1:13" x14ac:dyDescent="0.2">
      <c r="A5" s="1">
        <v>41</v>
      </c>
      <c r="B5" s="1" t="s">
        <v>256</v>
      </c>
      <c r="C5" s="1">
        <v>5</v>
      </c>
      <c r="D5" s="1">
        <v>8</v>
      </c>
      <c r="E5" s="1">
        <v>8</v>
      </c>
      <c r="F5" s="1">
        <v>19.100000000000001</v>
      </c>
      <c r="G5" s="1">
        <v>166</v>
      </c>
      <c r="H5" s="1">
        <v>45712</v>
      </c>
      <c r="I5" s="1">
        <v>33.200000000000003</v>
      </c>
      <c r="J5" s="1">
        <v>8.66</v>
      </c>
      <c r="K5" s="1">
        <v>23</v>
      </c>
      <c r="L5" s="1">
        <v>0</v>
      </c>
      <c r="M5" s="1">
        <v>0</v>
      </c>
    </row>
    <row r="6" spans="1:13" x14ac:dyDescent="0.2">
      <c r="A6" s="1">
        <v>43</v>
      </c>
      <c r="B6" s="1" t="s">
        <v>261</v>
      </c>
      <c r="C6" s="1">
        <v>5</v>
      </c>
      <c r="D6" s="1">
        <v>7</v>
      </c>
      <c r="E6" s="1">
        <v>7</v>
      </c>
      <c r="F6" s="1">
        <v>24</v>
      </c>
      <c r="G6" s="1">
        <v>223</v>
      </c>
      <c r="H6" s="2" t="s">
        <v>285</v>
      </c>
      <c r="I6" s="1">
        <v>44.6</v>
      </c>
      <c r="J6" s="1">
        <v>9.2899999999999991</v>
      </c>
      <c r="K6" s="1">
        <v>28.8</v>
      </c>
      <c r="L6" s="1">
        <v>0</v>
      </c>
      <c r="M6" s="1">
        <v>0</v>
      </c>
    </row>
    <row r="7" spans="1:13" x14ac:dyDescent="0.2">
      <c r="A7" s="1">
        <v>58</v>
      </c>
      <c r="B7" s="1" t="s">
        <v>273</v>
      </c>
      <c r="C7" s="1">
        <v>2</v>
      </c>
      <c r="D7" s="1">
        <v>2</v>
      </c>
      <c r="E7" s="1">
        <v>2</v>
      </c>
      <c r="F7" s="1">
        <v>5</v>
      </c>
      <c r="G7" s="1">
        <v>39</v>
      </c>
      <c r="H7" s="2">
        <v>45676</v>
      </c>
      <c r="I7" s="1">
        <v>19.5</v>
      </c>
      <c r="J7" s="1">
        <v>7.8</v>
      </c>
      <c r="K7" s="1">
        <v>15</v>
      </c>
      <c r="L7" s="1">
        <v>0</v>
      </c>
      <c r="M7" s="1">
        <v>0</v>
      </c>
    </row>
    <row r="8" spans="1:13" x14ac:dyDescent="0.2">
      <c r="A8" s="1">
        <v>74</v>
      </c>
      <c r="B8" s="1" t="s">
        <v>268</v>
      </c>
      <c r="C8" s="1">
        <v>1</v>
      </c>
      <c r="D8" s="1">
        <v>1</v>
      </c>
      <c r="E8" s="1">
        <v>1</v>
      </c>
      <c r="F8" s="1">
        <v>4</v>
      </c>
      <c r="G8" s="1">
        <v>38</v>
      </c>
      <c r="H8" s="1" t="s">
        <v>286</v>
      </c>
      <c r="I8" s="1">
        <v>38</v>
      </c>
      <c r="J8" s="1">
        <v>9.5</v>
      </c>
      <c r="K8" s="1">
        <v>24</v>
      </c>
      <c r="L8" s="1">
        <v>0</v>
      </c>
      <c r="M8" s="1">
        <v>0</v>
      </c>
    </row>
    <row r="9" spans="1:13" x14ac:dyDescent="0.2">
      <c r="A9" s="1">
        <v>79</v>
      </c>
      <c r="B9" s="1" t="s">
        <v>266</v>
      </c>
      <c r="C9" s="1">
        <v>1</v>
      </c>
      <c r="D9" s="1">
        <v>2</v>
      </c>
      <c r="E9" s="1">
        <v>2</v>
      </c>
      <c r="F9" s="1">
        <v>6</v>
      </c>
      <c r="G9" s="1">
        <v>71</v>
      </c>
      <c r="H9" s="2">
        <v>45678</v>
      </c>
      <c r="I9" s="1">
        <v>71</v>
      </c>
      <c r="J9" s="1">
        <v>11.83</v>
      </c>
      <c r="K9" s="1">
        <v>36</v>
      </c>
      <c r="L9" s="1">
        <v>0</v>
      </c>
      <c r="M9" s="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7689-35AA-408D-BC7D-EE0DD169BE45}">
  <sheetPr>
    <tabColor theme="9" tint="0.59999389629810485"/>
  </sheetPr>
  <dimension ref="A1:AS33"/>
  <sheetViews>
    <sheetView zoomScale="90" zoomScaleNormal="90" workbookViewId="0">
      <pane xSplit="3" topLeftCell="R1" activePane="topRight" state="frozen"/>
      <selection activeCell="AM1" sqref="AM1"/>
      <selection pane="topRight" activeCell="AT5" sqref="AT5"/>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7" t="s">
        <v>355</v>
      </c>
      <c r="AO1" s="28" t="s">
        <v>94</v>
      </c>
      <c r="AP1" s="48" t="s">
        <v>95</v>
      </c>
      <c r="AQ1" s="62" t="s">
        <v>356</v>
      </c>
      <c r="AR1" s="62" t="s">
        <v>357</v>
      </c>
    </row>
    <row r="2" spans="1:45" x14ac:dyDescent="0.2">
      <c r="A2" s="3" t="s">
        <v>167</v>
      </c>
      <c r="B2" s="1" t="s">
        <v>156</v>
      </c>
      <c r="C2" s="4" t="s">
        <v>71</v>
      </c>
      <c r="D2" s="3" t="str">
        <f>IFERROR(VLOOKUP($A2,rr_mvp!$B:$K,COLUMN(D1)-2,FALSE),"")</f>
        <v/>
      </c>
      <c r="E2" s="1" t="str">
        <f>IFERROR(VLOOKUP($A2,rr_mvp!$B:$K,COLUMN(E1)-2,FALSE),"")</f>
        <v/>
      </c>
      <c r="F2" s="1" t="str">
        <f>IFERROR(VLOOKUP($A2,rr_mvp!$B:$K,COLUMN(F1)-2,FALSE),"")</f>
        <v/>
      </c>
      <c r="G2" s="1" t="str">
        <f>IFERROR(VLOOKUP($A2,rr_mvp!$B:$K,COLUMN(G1)-2,FALSE),"")</f>
        <v/>
      </c>
      <c r="H2" s="1" t="str">
        <f>IFERROR(VLOOKUP($A2,rr_mvp!$B:$K,COLUMN(H1)-2,FALSE),"")</f>
        <v/>
      </c>
      <c r="I2" s="1" t="str">
        <f>IFERROR(VLOOKUP($A2,rr_mvp!$B:$K,COLUMN(I1)-2,FALSE),"")</f>
        <v/>
      </c>
      <c r="J2" s="1" t="str">
        <f>IFERROR(VLOOKUP($A2,rr_mvp!$B:$K,COLUMN(J1)-2,FALSE),"")</f>
        <v/>
      </c>
      <c r="K2" s="1" t="str">
        <f>IFERROR(VLOOKUP($A2,rr_mvp!$B:$K,COLUMN(K1)-2,FALSE),"")</f>
        <v/>
      </c>
      <c r="L2" s="4" t="str">
        <f>IFERROR(VLOOKUP($A2,rr_mvp!$B:$K,COLUMN(L1)-2,FALSE),"")</f>
        <v/>
      </c>
      <c r="M2" s="3" t="str">
        <f>IFERROR(VLOOKUP($A2,rr_batting!$B:$N,COLUMN(M1)-11,FALSE),"")</f>
        <v/>
      </c>
      <c r="N2" s="1" t="str">
        <f>IFERROR(VLOOKUP($A2,rr_batting!$B:$N,COLUMN(N1)-11,FALSE),"")</f>
        <v/>
      </c>
      <c r="O2" s="1" t="str">
        <f>IFERROR(VLOOKUP($A2,rr_batting!$B:$N,COLUMN(O1)-11,FALSE),"")</f>
        <v/>
      </c>
      <c r="P2" s="1" t="str">
        <f>IFERROR(VLOOKUP($A2,rr_batting!$B:$N,COLUMN(P1)-11,FALSE),"")</f>
        <v/>
      </c>
      <c r="Q2" s="1" t="str">
        <f>IFERROR(VLOOKUP($A2,rr_batting!$B:$N,COLUMN(Q1)-11,FALSE),"")</f>
        <v/>
      </c>
      <c r="R2" s="1" t="str">
        <f>IFERROR(VLOOKUP($A2,rr_batting!$B:$N,COLUMN(R1)-11,FALSE),"")</f>
        <v/>
      </c>
      <c r="S2" s="1" t="str">
        <f>IFERROR(VLOOKUP($A2,rr_batting!$B:$N,COLUMN(S1)-11,FALSE),"")</f>
        <v/>
      </c>
      <c r="T2" s="1" t="str">
        <f>IFERROR(VLOOKUP($A2,rr_batting!$B:$N,COLUMN(T1)-11,FALSE),"")</f>
        <v/>
      </c>
      <c r="U2" s="1" t="str">
        <f>IFERROR(VLOOKUP($A2,rr_batting!$B:$N,COLUMN(U1)-11,FALSE),"")</f>
        <v/>
      </c>
      <c r="V2" s="1" t="str">
        <f>IFERROR(VLOOKUP($A2,rr_batting!$B:$N,COLUMN(V1)-11,FALSE),"")</f>
        <v/>
      </c>
      <c r="W2" s="1" t="str">
        <f>IFERROR(VLOOKUP($A2,rr_batting!$B:$N,COLUMN(W1)-11,FALSE),"")</f>
        <v/>
      </c>
      <c r="X2" s="4" t="str">
        <f>IFERROR(VLOOKUP($A2,rr_batting!$B:$N,COLUMN(X1)-11,FALSE),"")</f>
        <v/>
      </c>
      <c r="Y2" s="3" t="str">
        <f>IFERROR(VLOOKUP($A2,rr_bowling!$B:$M,COLUMN(Y1)-23,FALSE),"")</f>
        <v/>
      </c>
      <c r="Z2" s="1" t="str">
        <f>IFERROR(VLOOKUP($A2,rr_bowling!$B:$M,COLUMN(Z1)-23,FALSE),"")</f>
        <v/>
      </c>
      <c r="AA2" s="1" t="str">
        <f>IFERROR(VLOOKUP($A2,rr_bowling!$B:$M,COLUMN(AA1)-23,FALSE),"")</f>
        <v/>
      </c>
      <c r="AB2" s="1" t="str">
        <f>IFERROR(VLOOKUP($A2,rr_bowling!$B:$M,COLUMN(AB1)-23,FALSE),"")</f>
        <v/>
      </c>
      <c r="AC2" s="1" t="str">
        <f>IFERROR(VLOOKUP($A2,rr_bowling!$B:$M,COLUMN(AC1)-23,FALSE),"")</f>
        <v/>
      </c>
      <c r="AD2" s="1" t="str">
        <f>IFERROR(VLOOKUP($A2,rr_bowling!$B:$M,COLUMN(AD1)-23,FALSE),"")</f>
        <v/>
      </c>
      <c r="AE2" s="1" t="str">
        <f>IFERROR(VLOOKUP($A2,rr_bowling!$B:$M,COLUMN(AE1)-23,FALSE),"")</f>
        <v/>
      </c>
      <c r="AF2" s="1" t="str">
        <f>IFERROR(VLOOKUP($A2,rr_bowling!$B:$M,COLUMN(AF1)-23,FALSE),"")</f>
        <v/>
      </c>
      <c r="AG2" s="1" t="str">
        <f>IFERROR(VLOOKUP($A2,rr_bowling!$B:$M,COLUMN(AG1)-23,FALSE),"")</f>
        <v/>
      </c>
      <c r="AH2" s="1" t="str">
        <f>IFERROR(VLOOKUP($A2,rr_bowling!$B:$M,COLUMN(AH1)-23,FALSE),"")</f>
        <v/>
      </c>
      <c r="AI2" s="1" t="str">
        <f>IFERROR(VLOOKUP($A2,rr_bowling!$B:$M,COLUMN(AI1)-23,FALSE),"")</f>
        <v/>
      </c>
      <c r="AJ2" s="23">
        <f t="shared" ref="AJ2:AJ21" si="0">IFERROR((M2 - VALUE(SUBSTITUTE(Q2,"*","")))/(O2-1),0)</f>
        <v>0</v>
      </c>
      <c r="AK2" s="22" t="str">
        <f t="shared" ref="AK2:AK21" si="1">IFERROR(F2/E2,"")</f>
        <v/>
      </c>
      <c r="AL2" s="22" t="str">
        <f t="shared" ref="AL2:AL21" si="2">IFERROR(J2/E2,"")</f>
        <v/>
      </c>
      <c r="AM2" s="22" t="str">
        <f t="shared" ref="AM2:AM21" si="3">IFERROR(AJ2*1 + AK2*25 + AL2*15,"")</f>
        <v/>
      </c>
      <c r="AN2" s="22" t="str">
        <f>IFERROR(AJ2*1 + AK2*25 + AL2*15 + IFERROR(K2/E2,"")*15,"")</f>
        <v/>
      </c>
      <c r="AO2" s="29" t="str">
        <f t="shared" ref="AO2:AO21" si="4">IFERROR(AVERAGE(RANK(AJ2,$AJ$2:$AJ$21),RANK(AK2,$AK$2:$AK$21),RANK(AL2,$AL$2:$AL$21)),"")</f>
        <v/>
      </c>
      <c r="AP2" s="19" t="str">
        <f t="shared" ref="AP2:AP21" si="5">IFERROR(RANK(AO2,$AO$2:$AO$21,1),"")</f>
        <v/>
      </c>
      <c r="AQ2" s="49">
        <f>MAX(E2,N2,Z2)</f>
        <v>0</v>
      </c>
      <c r="AR2" s="49" t="str">
        <f t="shared" ref="AR2:AR21" si="6">A2</f>
        <v>Akash Madhwal</v>
      </c>
    </row>
    <row r="3" spans="1:45" x14ac:dyDescent="0.2">
      <c r="A3" s="3" t="s">
        <v>183</v>
      </c>
      <c r="B3" s="1" t="s">
        <v>156</v>
      </c>
      <c r="C3" s="4" t="s">
        <v>70</v>
      </c>
      <c r="D3" s="3" t="str">
        <f>IFERROR(VLOOKUP($A3,rr_mvp!$B:$K,COLUMN(D2)-2,FALSE),"")</f>
        <v/>
      </c>
      <c r="E3" s="1" t="str">
        <f>IFERROR(VLOOKUP($A3,rr_mvp!$B:$K,COLUMN(E2)-2,FALSE),"")</f>
        <v/>
      </c>
      <c r="F3" s="1" t="str">
        <f>IFERROR(VLOOKUP($A3,rr_mvp!$B:$K,COLUMN(F2)-2,FALSE),"")</f>
        <v/>
      </c>
      <c r="G3" s="1" t="str">
        <f>IFERROR(VLOOKUP($A3,rr_mvp!$B:$K,COLUMN(G2)-2,FALSE),"")</f>
        <v/>
      </c>
      <c r="H3" s="1" t="str">
        <f>IFERROR(VLOOKUP($A3,rr_mvp!$B:$K,COLUMN(H2)-2,FALSE),"")</f>
        <v/>
      </c>
      <c r="I3" s="1" t="str">
        <f>IFERROR(VLOOKUP($A3,rr_mvp!$B:$K,COLUMN(I2)-2,FALSE),"")</f>
        <v/>
      </c>
      <c r="J3" s="1" t="str">
        <f>IFERROR(VLOOKUP($A3,rr_mvp!$B:$K,COLUMN(J2)-2,FALSE),"")</f>
        <v/>
      </c>
      <c r="K3" s="1" t="str">
        <f>IFERROR(VLOOKUP($A3,rr_mvp!$B:$K,COLUMN(K2)-2,FALSE),"")</f>
        <v/>
      </c>
      <c r="L3" s="4" t="str">
        <f>IFERROR(VLOOKUP($A3,rr_mvp!$B:$K,COLUMN(L2)-2,FALSE),"")</f>
        <v/>
      </c>
      <c r="M3" s="3" t="str">
        <f>IFERROR(VLOOKUP($A3,rr_batting!$B:$N,COLUMN(M2)-11,FALSE),"")</f>
        <v/>
      </c>
      <c r="N3" s="1" t="str">
        <f>IFERROR(VLOOKUP($A3,rr_batting!$B:$N,COLUMN(N2)-11,FALSE),"")</f>
        <v/>
      </c>
      <c r="O3" s="1" t="str">
        <f>IFERROR(VLOOKUP($A3,rr_batting!$B:$N,COLUMN(O2)-11,FALSE),"")</f>
        <v/>
      </c>
      <c r="P3" s="1" t="str">
        <f>IFERROR(VLOOKUP($A3,rr_batting!$B:$N,COLUMN(P2)-11,FALSE),"")</f>
        <v/>
      </c>
      <c r="Q3" s="1" t="str">
        <f>IFERROR(VLOOKUP($A3,rr_batting!$B:$N,COLUMN(Q2)-11,FALSE),"")</f>
        <v/>
      </c>
      <c r="R3" s="1" t="str">
        <f>IFERROR(VLOOKUP($A3,rr_batting!$B:$N,COLUMN(R2)-11,FALSE),"")</f>
        <v/>
      </c>
      <c r="S3" s="1" t="str">
        <f>IFERROR(VLOOKUP($A3,rr_batting!$B:$N,COLUMN(S2)-11,FALSE),"")</f>
        <v/>
      </c>
      <c r="T3" s="1" t="str">
        <f>IFERROR(VLOOKUP($A3,rr_batting!$B:$N,COLUMN(T2)-11,FALSE),"")</f>
        <v/>
      </c>
      <c r="U3" s="1" t="str">
        <f>IFERROR(VLOOKUP($A3,rr_batting!$B:$N,COLUMN(U2)-11,FALSE),"")</f>
        <v/>
      </c>
      <c r="V3" s="1" t="str">
        <f>IFERROR(VLOOKUP($A3,rr_batting!$B:$N,COLUMN(V2)-11,FALSE),"")</f>
        <v/>
      </c>
      <c r="W3" s="1" t="str">
        <f>IFERROR(VLOOKUP($A3,rr_batting!$B:$N,COLUMN(W2)-11,FALSE),"")</f>
        <v/>
      </c>
      <c r="X3" s="4" t="str">
        <f>IFERROR(VLOOKUP($A3,rr_batting!$B:$N,COLUMN(X2)-11,FALSE),"")</f>
        <v/>
      </c>
      <c r="Y3" s="3" t="str">
        <f>IFERROR(VLOOKUP($A3,rr_bowling!$B:$M,COLUMN(Y2)-23,FALSE),"")</f>
        <v/>
      </c>
      <c r="Z3" s="1" t="str">
        <f>IFERROR(VLOOKUP($A3,rr_bowling!$B:$M,COLUMN(Z2)-23,FALSE),"")</f>
        <v/>
      </c>
      <c r="AA3" s="1" t="str">
        <f>IFERROR(VLOOKUP($A3,rr_bowling!$B:$M,COLUMN(AA2)-23,FALSE),"")</f>
        <v/>
      </c>
      <c r="AB3" s="1" t="str">
        <f>IFERROR(VLOOKUP($A3,rr_bowling!$B:$M,COLUMN(AB2)-23,FALSE),"")</f>
        <v/>
      </c>
      <c r="AC3" s="1" t="str">
        <f>IFERROR(VLOOKUP($A3,rr_bowling!$B:$M,COLUMN(AC2)-23,FALSE),"")</f>
        <v/>
      </c>
      <c r="AD3" s="1" t="str">
        <f>IFERROR(VLOOKUP($A3,rr_bowling!$B:$M,COLUMN(AD2)-23,FALSE),"")</f>
        <v/>
      </c>
      <c r="AE3" s="1" t="str">
        <f>IFERROR(VLOOKUP($A3,rr_bowling!$B:$M,COLUMN(AE2)-23,FALSE),"")</f>
        <v/>
      </c>
      <c r="AF3" s="1" t="str">
        <f>IFERROR(VLOOKUP($A3,rr_bowling!$B:$M,COLUMN(AF2)-23,FALSE),"")</f>
        <v/>
      </c>
      <c r="AG3" s="1" t="str">
        <f>IFERROR(VLOOKUP($A3,rr_bowling!$B:$M,COLUMN(AG2)-23,FALSE),"")</f>
        <v/>
      </c>
      <c r="AH3" s="1" t="str">
        <f>IFERROR(VLOOKUP($A3,rr_bowling!$B:$M,COLUMN(AH2)-23,FALSE),"")</f>
        <v/>
      </c>
      <c r="AI3" s="1" t="str">
        <f>IFERROR(VLOOKUP($A3,rr_bowling!$B:$M,COLUMN(AI2)-23,FALSE),"")</f>
        <v/>
      </c>
      <c r="AJ3" s="23">
        <f t="shared" si="0"/>
        <v>0</v>
      </c>
      <c r="AK3" s="22" t="str">
        <f t="shared" si="1"/>
        <v/>
      </c>
      <c r="AL3" s="22" t="str">
        <f t="shared" si="2"/>
        <v/>
      </c>
      <c r="AM3" s="22" t="str">
        <f t="shared" si="3"/>
        <v/>
      </c>
      <c r="AN3" s="22" t="str">
        <f t="shared" ref="AN3:AN21" si="7">IFERROR(AJ3*1 + AK3*25 + AL3*15 + IFERROR(K3/E3,"")*15,"")</f>
        <v/>
      </c>
      <c r="AO3" s="29" t="str">
        <f t="shared" si="4"/>
        <v/>
      </c>
      <c r="AP3" s="20" t="str">
        <f t="shared" si="5"/>
        <v/>
      </c>
      <c r="AQ3" s="49">
        <f t="shared" ref="AQ3:AQ21" si="8">MAX(E3,N3,Z3)</f>
        <v>0</v>
      </c>
      <c r="AR3" s="49" t="str">
        <f t="shared" si="6"/>
        <v>Kunal Singh Rathore</v>
      </c>
    </row>
    <row r="4" spans="1:45" x14ac:dyDescent="0.2">
      <c r="A4" s="3" t="s">
        <v>192</v>
      </c>
      <c r="B4" s="1" t="s">
        <v>156</v>
      </c>
      <c r="C4" s="4" t="s">
        <v>71</v>
      </c>
      <c r="D4" s="3" t="str">
        <f>IFERROR(VLOOKUP($A4,rr_mvp!$B:$K,COLUMN(D3)-2,FALSE),"")</f>
        <v/>
      </c>
      <c r="E4" s="1" t="str">
        <f>IFERROR(VLOOKUP($A4,rr_mvp!$B:$K,COLUMN(E3)-2,FALSE),"")</f>
        <v/>
      </c>
      <c r="F4" s="1" t="str">
        <f>IFERROR(VLOOKUP($A4,rr_mvp!$B:$K,COLUMN(F3)-2,FALSE),"")</f>
        <v/>
      </c>
      <c r="G4" s="1" t="str">
        <f>IFERROR(VLOOKUP($A4,rr_mvp!$B:$K,COLUMN(G3)-2,FALSE),"")</f>
        <v/>
      </c>
      <c r="H4" s="1" t="str">
        <f>IFERROR(VLOOKUP($A4,rr_mvp!$B:$K,COLUMN(H3)-2,FALSE),"")</f>
        <v/>
      </c>
      <c r="I4" s="1" t="str">
        <f>IFERROR(VLOOKUP($A4,rr_mvp!$B:$K,COLUMN(I3)-2,FALSE),"")</f>
        <v/>
      </c>
      <c r="J4" s="1" t="str">
        <f>IFERROR(VLOOKUP($A4,rr_mvp!$B:$K,COLUMN(J3)-2,FALSE),"")</f>
        <v/>
      </c>
      <c r="K4" s="1" t="str">
        <f>IFERROR(VLOOKUP($A4,rr_mvp!$B:$K,COLUMN(K3)-2,FALSE),"")</f>
        <v/>
      </c>
      <c r="L4" s="4" t="str">
        <f>IFERROR(VLOOKUP($A4,rr_mvp!$B:$K,COLUMN(L3)-2,FALSE),"")</f>
        <v/>
      </c>
      <c r="M4" s="3" t="str">
        <f>IFERROR(VLOOKUP($A4,rr_batting!$B:$N,COLUMN(M3)-11,FALSE),"")</f>
        <v/>
      </c>
      <c r="N4" s="1" t="str">
        <f>IFERROR(VLOOKUP($A4,rr_batting!$B:$N,COLUMN(N3)-11,FALSE),"")</f>
        <v/>
      </c>
      <c r="O4" s="1" t="str">
        <f>IFERROR(VLOOKUP($A4,rr_batting!$B:$N,COLUMN(O3)-11,FALSE),"")</f>
        <v/>
      </c>
      <c r="P4" s="1" t="str">
        <f>IFERROR(VLOOKUP($A4,rr_batting!$B:$N,COLUMN(P3)-11,FALSE),"")</f>
        <v/>
      </c>
      <c r="Q4" s="1" t="str">
        <f>IFERROR(VLOOKUP($A4,rr_batting!$B:$N,COLUMN(Q3)-11,FALSE),"")</f>
        <v/>
      </c>
      <c r="R4" s="1" t="str">
        <f>IFERROR(VLOOKUP($A4,rr_batting!$B:$N,COLUMN(R3)-11,FALSE),"")</f>
        <v/>
      </c>
      <c r="S4" s="1" t="str">
        <f>IFERROR(VLOOKUP($A4,rr_batting!$B:$N,COLUMN(S3)-11,FALSE),"")</f>
        <v/>
      </c>
      <c r="T4" s="1" t="str">
        <f>IFERROR(VLOOKUP($A4,rr_batting!$B:$N,COLUMN(T3)-11,FALSE),"")</f>
        <v/>
      </c>
      <c r="U4" s="1" t="str">
        <f>IFERROR(VLOOKUP($A4,rr_batting!$B:$N,COLUMN(U3)-11,FALSE),"")</f>
        <v/>
      </c>
      <c r="V4" s="1" t="str">
        <f>IFERROR(VLOOKUP($A4,rr_batting!$B:$N,COLUMN(V3)-11,FALSE),"")</f>
        <v/>
      </c>
      <c r="W4" s="1" t="str">
        <f>IFERROR(VLOOKUP($A4,rr_batting!$B:$N,COLUMN(W3)-11,FALSE),"")</f>
        <v/>
      </c>
      <c r="X4" s="4" t="str">
        <f>IFERROR(VLOOKUP($A4,rr_batting!$B:$N,COLUMN(X3)-11,FALSE),"")</f>
        <v/>
      </c>
      <c r="Y4" s="3" t="str">
        <f>IFERROR(VLOOKUP($A4,rr_bowling!$B:$M,COLUMN(Y3)-23,FALSE),"")</f>
        <v/>
      </c>
      <c r="Z4" s="1" t="str">
        <f>IFERROR(VLOOKUP($A4,rr_bowling!$B:$M,COLUMN(Z3)-23,FALSE),"")</f>
        <v/>
      </c>
      <c r="AA4" s="1" t="str">
        <f>IFERROR(VLOOKUP($A4,rr_bowling!$B:$M,COLUMN(AA3)-23,FALSE),"")</f>
        <v/>
      </c>
      <c r="AB4" s="1" t="str">
        <f>IFERROR(VLOOKUP($A4,rr_bowling!$B:$M,COLUMN(AB3)-23,FALSE),"")</f>
        <v/>
      </c>
      <c r="AC4" s="1" t="str">
        <f>IFERROR(VLOOKUP($A4,rr_bowling!$B:$M,COLUMN(AC3)-23,FALSE),"")</f>
        <v/>
      </c>
      <c r="AD4" s="1" t="str">
        <f>IFERROR(VLOOKUP($A4,rr_bowling!$B:$M,COLUMN(AD3)-23,FALSE),"")</f>
        <v/>
      </c>
      <c r="AE4" s="1" t="str">
        <f>IFERROR(VLOOKUP($A4,rr_bowling!$B:$M,COLUMN(AE3)-23,FALSE),"")</f>
        <v/>
      </c>
      <c r="AF4" s="1" t="str">
        <f>IFERROR(VLOOKUP($A4,rr_bowling!$B:$M,COLUMN(AF3)-23,FALSE),"")</f>
        <v/>
      </c>
      <c r="AG4" s="1" t="str">
        <f>IFERROR(VLOOKUP($A4,rr_bowling!$B:$M,COLUMN(AG3)-23,FALSE),"")</f>
        <v/>
      </c>
      <c r="AH4" s="1" t="str">
        <f>IFERROR(VLOOKUP($A4,rr_bowling!$B:$M,COLUMN(AH3)-23,FALSE),"")</f>
        <v/>
      </c>
      <c r="AI4" s="1" t="str">
        <f>IFERROR(VLOOKUP($A4,rr_bowling!$B:$M,COLUMN(AI3)-23,FALSE),"")</f>
        <v/>
      </c>
      <c r="AJ4" s="23">
        <f t="shared" si="0"/>
        <v>0</v>
      </c>
      <c r="AK4" s="22" t="str">
        <f t="shared" si="1"/>
        <v/>
      </c>
      <c r="AL4" s="22" t="str">
        <f t="shared" si="2"/>
        <v/>
      </c>
      <c r="AM4" s="22" t="str">
        <f t="shared" si="3"/>
        <v/>
      </c>
      <c r="AN4" s="22" t="str">
        <f t="shared" si="7"/>
        <v/>
      </c>
      <c r="AO4" s="29" t="str">
        <f t="shared" si="4"/>
        <v/>
      </c>
      <c r="AP4" s="20" t="str">
        <f t="shared" si="5"/>
        <v/>
      </c>
      <c r="AQ4" s="49">
        <f t="shared" si="8"/>
        <v>0</v>
      </c>
      <c r="AR4" s="49" t="str">
        <f t="shared" si="6"/>
        <v>Kwena Maphaka</v>
      </c>
    </row>
    <row r="5" spans="1:45" x14ac:dyDescent="0.2">
      <c r="A5" s="3" t="s">
        <v>196</v>
      </c>
      <c r="B5" s="1" t="s">
        <v>156</v>
      </c>
      <c r="C5" s="4" t="s">
        <v>71</v>
      </c>
      <c r="D5" s="3" t="str">
        <f>IFERROR(VLOOKUP($A5,rr_mvp!$B:$K,COLUMN(D4)-2,FALSE),"")</f>
        <v/>
      </c>
      <c r="E5" s="1" t="str">
        <f>IFERROR(VLOOKUP($A5,rr_mvp!$B:$K,COLUMN(E4)-2,FALSE),"")</f>
        <v/>
      </c>
      <c r="F5" s="1" t="str">
        <f>IFERROR(VLOOKUP($A5,rr_mvp!$B:$K,COLUMN(F4)-2,FALSE),"")</f>
        <v/>
      </c>
      <c r="G5" s="1" t="str">
        <f>IFERROR(VLOOKUP($A5,rr_mvp!$B:$K,COLUMN(G4)-2,FALSE),"")</f>
        <v/>
      </c>
      <c r="H5" s="1" t="str">
        <f>IFERROR(VLOOKUP($A5,rr_mvp!$B:$K,COLUMN(H4)-2,FALSE),"")</f>
        <v/>
      </c>
      <c r="I5" s="1" t="str">
        <f>IFERROR(VLOOKUP($A5,rr_mvp!$B:$K,COLUMN(I4)-2,FALSE),"")</f>
        <v/>
      </c>
      <c r="J5" s="1" t="str">
        <f>IFERROR(VLOOKUP($A5,rr_mvp!$B:$K,COLUMN(J4)-2,FALSE),"")</f>
        <v/>
      </c>
      <c r="K5" s="1" t="str">
        <f>IFERROR(VLOOKUP($A5,rr_mvp!$B:$K,COLUMN(K4)-2,FALSE),"")</f>
        <v/>
      </c>
      <c r="L5" s="4" t="str">
        <f>IFERROR(VLOOKUP($A5,rr_mvp!$B:$K,COLUMN(L4)-2,FALSE),"")</f>
        <v/>
      </c>
      <c r="M5" s="3" t="str">
        <f>IFERROR(VLOOKUP($A5,rr_batting!$B:$N,COLUMN(M4)-11,FALSE),"")</f>
        <v/>
      </c>
      <c r="N5" s="1" t="str">
        <f>IFERROR(VLOOKUP($A5,rr_batting!$B:$N,COLUMN(N4)-11,FALSE),"")</f>
        <v/>
      </c>
      <c r="O5" s="1" t="str">
        <f>IFERROR(VLOOKUP($A5,rr_batting!$B:$N,COLUMN(O4)-11,FALSE),"")</f>
        <v/>
      </c>
      <c r="P5" s="1" t="str">
        <f>IFERROR(VLOOKUP($A5,rr_batting!$B:$N,COLUMN(P4)-11,FALSE),"")</f>
        <v/>
      </c>
      <c r="Q5" s="1" t="str">
        <f>IFERROR(VLOOKUP($A5,rr_batting!$B:$N,COLUMN(Q4)-11,FALSE),"")</f>
        <v/>
      </c>
      <c r="R5" s="1" t="str">
        <f>IFERROR(VLOOKUP($A5,rr_batting!$B:$N,COLUMN(R4)-11,FALSE),"")</f>
        <v/>
      </c>
      <c r="S5" s="1" t="str">
        <f>IFERROR(VLOOKUP($A5,rr_batting!$B:$N,COLUMN(S4)-11,FALSE),"")</f>
        <v/>
      </c>
      <c r="T5" s="1" t="str">
        <f>IFERROR(VLOOKUP($A5,rr_batting!$B:$N,COLUMN(T4)-11,FALSE),"")</f>
        <v/>
      </c>
      <c r="U5" s="1" t="str">
        <f>IFERROR(VLOOKUP($A5,rr_batting!$B:$N,COLUMN(U4)-11,FALSE),"")</f>
        <v/>
      </c>
      <c r="V5" s="1" t="str">
        <f>IFERROR(VLOOKUP($A5,rr_batting!$B:$N,COLUMN(V4)-11,FALSE),"")</f>
        <v/>
      </c>
      <c r="W5" s="1" t="str">
        <f>IFERROR(VLOOKUP($A5,rr_batting!$B:$N,COLUMN(W4)-11,FALSE),"")</f>
        <v/>
      </c>
      <c r="X5" s="4" t="str">
        <f>IFERROR(VLOOKUP($A5,rr_batting!$B:$N,COLUMN(X4)-11,FALSE),"")</f>
        <v/>
      </c>
      <c r="Y5" s="3" t="str">
        <f>IFERROR(VLOOKUP($A5,rr_bowling!$B:$M,COLUMN(Y4)-23,FALSE),"")</f>
        <v/>
      </c>
      <c r="Z5" s="1" t="str">
        <f>IFERROR(VLOOKUP($A5,rr_bowling!$B:$M,COLUMN(Z4)-23,FALSE),"")</f>
        <v/>
      </c>
      <c r="AA5" s="1" t="str">
        <f>IFERROR(VLOOKUP($A5,rr_bowling!$B:$M,COLUMN(AA4)-23,FALSE),"")</f>
        <v/>
      </c>
      <c r="AB5" s="1" t="str">
        <f>IFERROR(VLOOKUP($A5,rr_bowling!$B:$M,COLUMN(AB4)-23,FALSE),"")</f>
        <v/>
      </c>
      <c r="AC5" s="1" t="str">
        <f>IFERROR(VLOOKUP($A5,rr_bowling!$B:$M,COLUMN(AC4)-23,FALSE),"")</f>
        <v/>
      </c>
      <c r="AD5" s="1" t="str">
        <f>IFERROR(VLOOKUP($A5,rr_bowling!$B:$M,COLUMN(AD4)-23,FALSE),"")</f>
        <v/>
      </c>
      <c r="AE5" s="1" t="str">
        <f>IFERROR(VLOOKUP($A5,rr_bowling!$B:$M,COLUMN(AE4)-23,FALSE),"")</f>
        <v/>
      </c>
      <c r="AF5" s="1" t="str">
        <f>IFERROR(VLOOKUP($A5,rr_bowling!$B:$M,COLUMN(AF4)-23,FALSE),"")</f>
        <v/>
      </c>
      <c r="AG5" s="1" t="str">
        <f>IFERROR(VLOOKUP($A5,rr_bowling!$B:$M,COLUMN(AG4)-23,FALSE),"")</f>
        <v/>
      </c>
      <c r="AH5" s="1" t="str">
        <f>IFERROR(VLOOKUP($A5,rr_bowling!$B:$M,COLUMN(AH4)-23,FALSE),"")</f>
        <v/>
      </c>
      <c r="AI5" s="1" t="str">
        <f>IFERROR(VLOOKUP($A5,rr_bowling!$B:$M,COLUMN(AI4)-23,FALSE),"")</f>
        <v/>
      </c>
      <c r="AJ5" s="23">
        <f t="shared" si="0"/>
        <v>0</v>
      </c>
      <c r="AK5" s="22" t="str">
        <f t="shared" si="1"/>
        <v/>
      </c>
      <c r="AL5" s="22" t="str">
        <f t="shared" si="2"/>
        <v/>
      </c>
      <c r="AM5" s="22" t="str">
        <f t="shared" si="3"/>
        <v/>
      </c>
      <c r="AN5" s="22" t="str">
        <f t="shared" si="7"/>
        <v/>
      </c>
      <c r="AO5" s="29" t="str">
        <f t="shared" si="4"/>
        <v/>
      </c>
      <c r="AP5" s="20" t="str">
        <f t="shared" si="5"/>
        <v/>
      </c>
      <c r="AQ5" s="49">
        <f t="shared" si="8"/>
        <v>0</v>
      </c>
      <c r="AR5" s="49" t="str">
        <f t="shared" si="6"/>
        <v>Ashok Sharma</v>
      </c>
    </row>
    <row r="6" spans="1:45" x14ac:dyDescent="0.2">
      <c r="A6" s="3" t="s">
        <v>175</v>
      </c>
      <c r="B6" s="1" t="s">
        <v>156</v>
      </c>
      <c r="C6" s="4" t="s">
        <v>71</v>
      </c>
      <c r="D6" s="3">
        <f>IFERROR(VLOOKUP($A6,rr_mvp!$B:$K,COLUMN(D5)-2,FALSE),"")</f>
        <v>76</v>
      </c>
      <c r="E6" s="1">
        <f>IFERROR(VLOOKUP($A6,rr_mvp!$B:$K,COLUMN(E5)-2,FALSE),"")</f>
        <v>6</v>
      </c>
      <c r="F6" s="1">
        <f>IFERROR(VLOOKUP($A6,rr_mvp!$B:$K,COLUMN(F5)-2,FALSE),"")</f>
        <v>9</v>
      </c>
      <c r="G6" s="1">
        <f>IFERROR(VLOOKUP($A6,rr_mvp!$B:$K,COLUMN(G5)-2,FALSE),"")</f>
        <v>38</v>
      </c>
      <c r="H6" s="1">
        <f>IFERROR(VLOOKUP($A6,rr_mvp!$B:$K,COLUMN(H5)-2,FALSE),"")</f>
        <v>0</v>
      </c>
      <c r="I6" s="1">
        <f>IFERROR(VLOOKUP($A6,rr_mvp!$B:$K,COLUMN(I5)-2,FALSE),"")</f>
        <v>0</v>
      </c>
      <c r="J6" s="1">
        <f>IFERROR(VLOOKUP($A6,rr_mvp!$B:$K,COLUMN(J5)-2,FALSE),"")</f>
        <v>2</v>
      </c>
      <c r="K6" s="1">
        <f>IFERROR(VLOOKUP($A6,rr_mvp!$B:$K,COLUMN(K5)-2,FALSE),"")</f>
        <v>1.5</v>
      </c>
      <c r="L6" s="4">
        <f>IFERROR(VLOOKUP($A6,rr_mvp!$B:$K,COLUMN(L5)-2,FALSE),"")</f>
        <v>0</v>
      </c>
      <c r="M6" s="3">
        <f>IFERROR(VLOOKUP($A6,rr_batting!$B:$N,COLUMN(M5)-11,FALSE),"")</f>
        <v>8</v>
      </c>
      <c r="N6" s="1">
        <f>IFERROR(VLOOKUP($A6,rr_batting!$B:$N,COLUMN(N5)-11,FALSE),"")</f>
        <v>6</v>
      </c>
      <c r="O6" s="1">
        <f>IFERROR(VLOOKUP($A6,rr_batting!$B:$N,COLUMN(O5)-11,FALSE),"")</f>
        <v>2</v>
      </c>
      <c r="P6" s="1">
        <f>IFERROR(VLOOKUP($A6,rr_batting!$B:$N,COLUMN(P5)-11,FALSE),"")</f>
        <v>0</v>
      </c>
      <c r="Q6" s="1">
        <f>IFERROR(VLOOKUP($A6,rr_batting!$B:$N,COLUMN(Q5)-11,FALSE),"")</f>
        <v>4</v>
      </c>
      <c r="R6" s="1">
        <f>IFERROR(VLOOKUP($A6,rr_batting!$B:$N,COLUMN(R5)-11,FALSE),"")</f>
        <v>4</v>
      </c>
      <c r="S6" s="1">
        <f>IFERROR(VLOOKUP($A6,rr_batting!$B:$N,COLUMN(S5)-11,FALSE),"")</f>
        <v>9</v>
      </c>
      <c r="T6" s="1">
        <f>IFERROR(VLOOKUP($A6,rr_batting!$B:$N,COLUMN(T5)-11,FALSE),"")</f>
        <v>88.88</v>
      </c>
      <c r="U6" s="1">
        <f>IFERROR(VLOOKUP($A6,rr_batting!$B:$N,COLUMN(U5)-11,FALSE),"")</f>
        <v>0</v>
      </c>
      <c r="V6" s="1">
        <f>IFERROR(VLOOKUP($A6,rr_batting!$B:$N,COLUMN(V5)-11,FALSE),"")</f>
        <v>0</v>
      </c>
      <c r="W6" s="1">
        <f>IFERROR(VLOOKUP($A6,rr_batting!$B:$N,COLUMN(W5)-11,FALSE),"")</f>
        <v>0</v>
      </c>
      <c r="X6" s="4">
        <f>IFERROR(VLOOKUP($A6,rr_batting!$B:$N,COLUMN(X5)-11,FALSE),"")</f>
        <v>0</v>
      </c>
      <c r="Y6" s="3">
        <f>IFERROR(VLOOKUP($A6,rr_bowling!$B:$M,COLUMN(Y5)-23,FALSE),"")</f>
        <v>9</v>
      </c>
      <c r="Z6" s="1">
        <f>IFERROR(VLOOKUP($A6,rr_bowling!$B:$M,COLUMN(Z5)-23,FALSE),"")</f>
        <v>6</v>
      </c>
      <c r="AA6" s="1">
        <f>IFERROR(VLOOKUP($A6,rr_bowling!$B:$M,COLUMN(AA5)-23,FALSE),"")</f>
        <v>6</v>
      </c>
      <c r="AB6" s="1">
        <f>IFERROR(VLOOKUP($A6,rr_bowling!$B:$M,COLUMN(AB5)-23,FALSE),"")</f>
        <v>22</v>
      </c>
      <c r="AC6" s="1">
        <f>IFERROR(VLOOKUP($A6,rr_bowling!$B:$M,COLUMN(AC5)-23,FALSE),"")</f>
        <v>207</v>
      </c>
      <c r="AD6" s="1" t="str">
        <f>IFERROR(VLOOKUP($A6,rr_bowling!$B:$M,COLUMN(AD5)-23,FALSE),"")</f>
        <v>35/4</v>
      </c>
      <c r="AE6" s="1">
        <f>IFERROR(VLOOKUP($A6,rr_bowling!$B:$M,COLUMN(AE5)-23,FALSE),"")</f>
        <v>23</v>
      </c>
      <c r="AF6" s="1">
        <f>IFERROR(VLOOKUP($A6,rr_bowling!$B:$M,COLUMN(AF5)-23,FALSE),"")</f>
        <v>9.4</v>
      </c>
      <c r="AG6" s="1">
        <f>IFERROR(VLOOKUP($A6,rr_bowling!$B:$M,COLUMN(AG5)-23,FALSE),"")</f>
        <v>14.66</v>
      </c>
      <c r="AH6" s="1">
        <f>IFERROR(VLOOKUP($A6,rr_bowling!$B:$M,COLUMN(AH5)-23,FALSE),"")</f>
        <v>1</v>
      </c>
      <c r="AI6" s="1">
        <f>IFERROR(VLOOKUP($A6,rr_bowling!$B:$M,COLUMN(AI5)-23,FALSE),"")</f>
        <v>0</v>
      </c>
      <c r="AJ6" s="23">
        <f t="shared" si="0"/>
        <v>4</v>
      </c>
      <c r="AK6" s="22">
        <f t="shared" si="1"/>
        <v>1.5</v>
      </c>
      <c r="AL6" s="22">
        <f t="shared" si="2"/>
        <v>0.33333333333333331</v>
      </c>
      <c r="AM6" s="22">
        <f t="shared" si="3"/>
        <v>46.5</v>
      </c>
      <c r="AN6" s="22">
        <f t="shared" si="7"/>
        <v>50.25</v>
      </c>
      <c r="AO6" s="29">
        <f t="shared" si="4"/>
        <v>4.666666666666667</v>
      </c>
      <c r="AP6" s="20">
        <f t="shared" si="5"/>
        <v>4</v>
      </c>
      <c r="AQ6" s="49">
        <f t="shared" si="8"/>
        <v>6</v>
      </c>
      <c r="AR6" s="49" t="str">
        <f t="shared" si="6"/>
        <v>Wanindu Hasaranga</v>
      </c>
    </row>
    <row r="7" spans="1:45" x14ac:dyDescent="0.2">
      <c r="A7" s="3" t="s">
        <v>155</v>
      </c>
      <c r="B7" s="1" t="s">
        <v>156</v>
      </c>
      <c r="C7" s="4" t="s">
        <v>72</v>
      </c>
      <c r="D7" s="3">
        <f>IFERROR(VLOOKUP($A7,rr_mvp!$B:$K,COLUMN(D6)-2,FALSE),"")</f>
        <v>139.5</v>
      </c>
      <c r="E7" s="1">
        <f>IFERROR(VLOOKUP($A7,rr_mvp!$B:$K,COLUMN(E6)-2,FALSE),"")</f>
        <v>8</v>
      </c>
      <c r="F7" s="1">
        <f>IFERROR(VLOOKUP($A7,rr_mvp!$B:$K,COLUMN(F6)-2,FALSE),"")</f>
        <v>0</v>
      </c>
      <c r="G7" s="1">
        <f>IFERROR(VLOOKUP($A7,rr_mvp!$B:$K,COLUMN(G6)-2,FALSE),"")</f>
        <v>0</v>
      </c>
      <c r="H7" s="1">
        <f>IFERROR(VLOOKUP($A7,rr_mvp!$B:$K,COLUMN(H6)-2,FALSE),"")</f>
        <v>25</v>
      </c>
      <c r="I7" s="1">
        <f>IFERROR(VLOOKUP($A7,rr_mvp!$B:$K,COLUMN(I6)-2,FALSE),"")</f>
        <v>17</v>
      </c>
      <c r="J7" s="1">
        <f>IFERROR(VLOOKUP($A7,rr_mvp!$B:$K,COLUMN(J6)-2,FALSE),"")</f>
        <v>7</v>
      </c>
      <c r="K7" s="1">
        <f>IFERROR(VLOOKUP($A7,rr_mvp!$B:$K,COLUMN(K6)-2,FALSE),"")</f>
        <v>0</v>
      </c>
      <c r="L7" s="4">
        <f>IFERROR(VLOOKUP($A7,rr_mvp!$B:$K,COLUMN(L6)-2,FALSE),"")</f>
        <v>0</v>
      </c>
      <c r="M7" s="3">
        <f>IFERROR(VLOOKUP($A7,rr_batting!$B:$N,COLUMN(M6)-11,FALSE),"")</f>
        <v>307</v>
      </c>
      <c r="N7" s="1">
        <f>IFERROR(VLOOKUP($A7,rr_batting!$B:$N,COLUMN(N6)-11,FALSE),"")</f>
        <v>8</v>
      </c>
      <c r="O7" s="1">
        <f>IFERROR(VLOOKUP($A7,rr_batting!$B:$N,COLUMN(O6)-11,FALSE),"")</f>
        <v>8</v>
      </c>
      <c r="P7" s="1">
        <f>IFERROR(VLOOKUP($A7,rr_batting!$B:$N,COLUMN(P6)-11,FALSE),"")</f>
        <v>0</v>
      </c>
      <c r="Q7" s="1">
        <f>IFERROR(VLOOKUP($A7,rr_batting!$B:$N,COLUMN(Q6)-11,FALSE),"")</f>
        <v>75</v>
      </c>
      <c r="R7" s="1">
        <f>IFERROR(VLOOKUP($A7,rr_batting!$B:$N,COLUMN(R6)-11,FALSE),"")</f>
        <v>38.380000000000003</v>
      </c>
      <c r="S7" s="1">
        <f>IFERROR(VLOOKUP($A7,rr_batting!$B:$N,COLUMN(S6)-11,FALSE),"")</f>
        <v>220</v>
      </c>
      <c r="T7" s="1">
        <f>IFERROR(VLOOKUP($A7,rr_batting!$B:$N,COLUMN(T6)-11,FALSE),"")</f>
        <v>139.54</v>
      </c>
      <c r="U7" s="1">
        <f>IFERROR(VLOOKUP($A7,rr_batting!$B:$N,COLUMN(U6)-11,FALSE),"")</f>
        <v>0</v>
      </c>
      <c r="V7" s="1">
        <f>IFERROR(VLOOKUP($A7,rr_batting!$B:$N,COLUMN(V6)-11,FALSE),"")</f>
        <v>4</v>
      </c>
      <c r="W7" s="1">
        <f>IFERROR(VLOOKUP($A7,rr_batting!$B:$N,COLUMN(W6)-11,FALSE),"")</f>
        <v>25</v>
      </c>
      <c r="X7" s="4">
        <f>IFERROR(VLOOKUP($A7,rr_batting!$B:$N,COLUMN(X6)-11,FALSE),"")</f>
        <v>17</v>
      </c>
      <c r="Y7" s="3" t="str">
        <f>IFERROR(VLOOKUP($A7,rr_bowling!$B:$M,COLUMN(Y6)-23,FALSE),"")</f>
        <v/>
      </c>
      <c r="Z7" s="1" t="str">
        <f>IFERROR(VLOOKUP($A7,rr_bowling!$B:$M,COLUMN(Z6)-23,FALSE),"")</f>
        <v/>
      </c>
      <c r="AA7" s="1" t="str">
        <f>IFERROR(VLOOKUP($A7,rr_bowling!$B:$M,COLUMN(AA6)-23,FALSE),"")</f>
        <v/>
      </c>
      <c r="AB7" s="1" t="str">
        <f>IFERROR(VLOOKUP($A7,rr_bowling!$B:$M,COLUMN(AB6)-23,FALSE),"")</f>
        <v/>
      </c>
      <c r="AC7" s="1" t="str">
        <f>IFERROR(VLOOKUP($A7,rr_bowling!$B:$M,COLUMN(AC6)-23,FALSE),"")</f>
        <v/>
      </c>
      <c r="AD7" s="1" t="str">
        <f>IFERROR(VLOOKUP($A7,rr_bowling!$B:$M,COLUMN(AD6)-23,FALSE),"")</f>
        <v/>
      </c>
      <c r="AE7" s="1" t="str">
        <f>IFERROR(VLOOKUP($A7,rr_bowling!$B:$M,COLUMN(AE6)-23,FALSE),"")</f>
        <v/>
      </c>
      <c r="AF7" s="1" t="str">
        <f>IFERROR(VLOOKUP($A7,rr_bowling!$B:$M,COLUMN(AF6)-23,FALSE),"")</f>
        <v/>
      </c>
      <c r="AG7" s="1" t="str">
        <f>IFERROR(VLOOKUP($A7,rr_bowling!$B:$M,COLUMN(AG6)-23,FALSE),"")</f>
        <v/>
      </c>
      <c r="AH7" s="1" t="str">
        <f>IFERROR(VLOOKUP($A7,rr_bowling!$B:$M,COLUMN(AH6)-23,FALSE),"")</f>
        <v/>
      </c>
      <c r="AI7" s="1" t="str">
        <f>IFERROR(VLOOKUP($A7,rr_bowling!$B:$M,COLUMN(AI6)-23,FALSE),"")</f>
        <v/>
      </c>
      <c r="AJ7" s="23">
        <f t="shared" si="0"/>
        <v>33.142857142857146</v>
      </c>
      <c r="AK7" s="22">
        <f t="shared" si="1"/>
        <v>0</v>
      </c>
      <c r="AL7" s="22">
        <f t="shared" si="2"/>
        <v>0.875</v>
      </c>
      <c r="AM7" s="22">
        <f t="shared" si="3"/>
        <v>46.267857142857146</v>
      </c>
      <c r="AN7" s="22">
        <f t="shared" si="7"/>
        <v>46.267857142857146</v>
      </c>
      <c r="AO7" s="29">
        <f t="shared" si="4"/>
        <v>3</v>
      </c>
      <c r="AP7" s="20">
        <f t="shared" si="5"/>
        <v>1</v>
      </c>
      <c r="AQ7" s="49">
        <f t="shared" si="8"/>
        <v>8</v>
      </c>
      <c r="AR7" s="49" t="str">
        <f t="shared" si="6"/>
        <v>Yashasvi Jaiswal</v>
      </c>
      <c r="AS7" s="1" t="s">
        <v>218</v>
      </c>
    </row>
    <row r="8" spans="1:45" x14ac:dyDescent="0.2">
      <c r="A8" s="3" t="s">
        <v>164</v>
      </c>
      <c r="B8" s="1" t="s">
        <v>156</v>
      </c>
      <c r="C8" s="4" t="s">
        <v>72</v>
      </c>
      <c r="D8" s="3">
        <f>IFERROR(VLOOKUP($A8,rr_mvp!$B:$K,COLUMN(D7)-2,FALSE),"")</f>
        <v>107</v>
      </c>
      <c r="E8" s="1">
        <f>IFERROR(VLOOKUP($A8,rr_mvp!$B:$K,COLUMN(E7)-2,FALSE),"")</f>
        <v>8</v>
      </c>
      <c r="F8" s="1">
        <f>IFERROR(VLOOKUP($A8,rr_mvp!$B:$K,COLUMN(F7)-2,FALSE),"")</f>
        <v>0</v>
      </c>
      <c r="G8" s="1">
        <f>IFERROR(VLOOKUP($A8,rr_mvp!$B:$K,COLUMN(G7)-2,FALSE),"")</f>
        <v>9</v>
      </c>
      <c r="H8" s="1">
        <f>IFERROR(VLOOKUP($A8,rr_mvp!$B:$K,COLUMN(H7)-2,FALSE),"")</f>
        <v>14</v>
      </c>
      <c r="I8" s="1">
        <f>IFERROR(VLOOKUP($A8,rr_mvp!$B:$K,COLUMN(I7)-2,FALSE),"")</f>
        <v>14</v>
      </c>
      <c r="J8" s="1">
        <f>IFERROR(VLOOKUP($A8,rr_mvp!$B:$K,COLUMN(J7)-2,FALSE),"")</f>
        <v>5</v>
      </c>
      <c r="K8" s="1">
        <f>IFERROR(VLOOKUP($A8,rr_mvp!$B:$K,COLUMN(K7)-2,FALSE),"")</f>
        <v>1.5</v>
      </c>
      <c r="L8" s="4">
        <f>IFERROR(VLOOKUP($A8,rr_mvp!$B:$K,COLUMN(L7)-2,FALSE),"")</f>
        <v>0</v>
      </c>
      <c r="M8" s="3">
        <f>IFERROR(VLOOKUP($A8,rr_batting!$B:$N,COLUMN(M7)-11,FALSE),"")</f>
        <v>212</v>
      </c>
      <c r="N8" s="1">
        <f>IFERROR(VLOOKUP($A8,rr_batting!$B:$N,COLUMN(N7)-11,FALSE),"")</f>
        <v>8</v>
      </c>
      <c r="O8" s="1">
        <f>IFERROR(VLOOKUP($A8,rr_batting!$B:$N,COLUMN(O7)-11,FALSE),"")</f>
        <v>8</v>
      </c>
      <c r="P8" s="1">
        <f>IFERROR(VLOOKUP($A8,rr_batting!$B:$N,COLUMN(P7)-11,FALSE),"")</f>
        <v>1</v>
      </c>
      <c r="Q8" s="1" t="str">
        <f>IFERROR(VLOOKUP($A8,rr_batting!$B:$N,COLUMN(Q7)-11,FALSE),"")</f>
        <v>43*</v>
      </c>
      <c r="R8" s="1">
        <f>IFERROR(VLOOKUP($A8,rr_batting!$B:$N,COLUMN(R7)-11,FALSE),"")</f>
        <v>30.29</v>
      </c>
      <c r="S8" s="1">
        <f>IFERROR(VLOOKUP($A8,rr_batting!$B:$N,COLUMN(S7)-11,FALSE),"")</f>
        <v>143</v>
      </c>
      <c r="T8" s="1">
        <f>IFERROR(VLOOKUP($A8,rr_batting!$B:$N,COLUMN(T7)-11,FALSE),"")</f>
        <v>148.25</v>
      </c>
      <c r="U8" s="1">
        <f>IFERROR(VLOOKUP($A8,rr_batting!$B:$N,COLUMN(U7)-11,FALSE),"")</f>
        <v>0</v>
      </c>
      <c r="V8" s="1">
        <f>IFERROR(VLOOKUP($A8,rr_batting!$B:$N,COLUMN(V7)-11,FALSE),"")</f>
        <v>0</v>
      </c>
      <c r="W8" s="1">
        <f>IFERROR(VLOOKUP($A8,rr_batting!$B:$N,COLUMN(W7)-11,FALSE),"")</f>
        <v>14</v>
      </c>
      <c r="X8" s="4">
        <f>IFERROR(VLOOKUP($A8,rr_batting!$B:$N,COLUMN(X7)-11,FALSE),"")</f>
        <v>14</v>
      </c>
      <c r="Y8" s="3" t="str">
        <f>IFERROR(VLOOKUP($A8,rr_bowling!$B:$M,COLUMN(Y7)-23,FALSE),"")</f>
        <v/>
      </c>
      <c r="Z8" s="1" t="str">
        <f>IFERROR(VLOOKUP($A8,rr_bowling!$B:$M,COLUMN(Z7)-23,FALSE),"")</f>
        <v/>
      </c>
      <c r="AA8" s="1" t="str">
        <f>IFERROR(VLOOKUP($A8,rr_bowling!$B:$M,COLUMN(AA7)-23,FALSE),"")</f>
        <v/>
      </c>
      <c r="AB8" s="1" t="str">
        <f>IFERROR(VLOOKUP($A8,rr_bowling!$B:$M,COLUMN(AB7)-23,FALSE),"")</f>
        <v/>
      </c>
      <c r="AC8" s="1" t="str">
        <f>IFERROR(VLOOKUP($A8,rr_bowling!$B:$M,COLUMN(AC7)-23,FALSE),"")</f>
        <v/>
      </c>
      <c r="AD8" s="1" t="str">
        <f>IFERROR(VLOOKUP($A8,rr_bowling!$B:$M,COLUMN(AD7)-23,FALSE),"")</f>
        <v/>
      </c>
      <c r="AE8" s="1" t="str">
        <f>IFERROR(VLOOKUP($A8,rr_bowling!$B:$M,COLUMN(AE7)-23,FALSE),"")</f>
        <v/>
      </c>
      <c r="AF8" s="1" t="str">
        <f>IFERROR(VLOOKUP($A8,rr_bowling!$B:$M,COLUMN(AF7)-23,FALSE),"")</f>
        <v/>
      </c>
      <c r="AG8" s="1" t="str">
        <f>IFERROR(VLOOKUP($A8,rr_bowling!$B:$M,COLUMN(AG7)-23,FALSE),"")</f>
        <v/>
      </c>
      <c r="AH8" s="1" t="str">
        <f>IFERROR(VLOOKUP($A8,rr_bowling!$B:$M,COLUMN(AH7)-23,FALSE),"")</f>
        <v/>
      </c>
      <c r="AI8" s="1" t="str">
        <f>IFERROR(VLOOKUP($A8,rr_bowling!$B:$M,COLUMN(AI7)-23,FALSE),"")</f>
        <v/>
      </c>
      <c r="AJ8" s="23">
        <f t="shared" si="0"/>
        <v>24.142857142857142</v>
      </c>
      <c r="AK8" s="22">
        <f t="shared" si="1"/>
        <v>0</v>
      </c>
      <c r="AL8" s="22">
        <f t="shared" si="2"/>
        <v>0.625</v>
      </c>
      <c r="AM8" s="22">
        <f t="shared" si="3"/>
        <v>33.517857142857139</v>
      </c>
      <c r="AN8" s="22">
        <f t="shared" si="7"/>
        <v>36.330357142857139</v>
      </c>
      <c r="AO8" s="29">
        <f t="shared" si="4"/>
        <v>4.333333333333333</v>
      </c>
      <c r="AP8" s="20">
        <f t="shared" si="5"/>
        <v>3</v>
      </c>
      <c r="AQ8" s="49">
        <f t="shared" si="8"/>
        <v>8</v>
      </c>
      <c r="AR8" s="49" t="str">
        <f t="shared" si="6"/>
        <v>Riyan Parag</v>
      </c>
      <c r="AS8" s="1" t="s">
        <v>218</v>
      </c>
    </row>
    <row r="9" spans="1:45" x14ac:dyDescent="0.2">
      <c r="A9" s="3" t="s">
        <v>165</v>
      </c>
      <c r="B9" s="1" t="s">
        <v>156</v>
      </c>
      <c r="C9" s="4" t="s">
        <v>70</v>
      </c>
      <c r="D9" s="3">
        <f>IFERROR(VLOOKUP($A9,rr_mvp!$B:$K,COLUMN(D8)-2,FALSE),"")</f>
        <v>81.5</v>
      </c>
      <c r="E9" s="1">
        <f>IFERROR(VLOOKUP($A9,rr_mvp!$B:$K,COLUMN(E8)-2,FALSE),"")</f>
        <v>8</v>
      </c>
      <c r="F9" s="1">
        <f>IFERROR(VLOOKUP($A9,rr_mvp!$B:$K,COLUMN(F8)-2,FALSE),"")</f>
        <v>0</v>
      </c>
      <c r="G9" s="1">
        <f>IFERROR(VLOOKUP($A9,rr_mvp!$B:$K,COLUMN(G8)-2,FALSE),"")</f>
        <v>0</v>
      </c>
      <c r="H9" s="1">
        <f>IFERROR(VLOOKUP($A9,rr_mvp!$B:$K,COLUMN(H8)-2,FALSE),"")</f>
        <v>13</v>
      </c>
      <c r="I9" s="1">
        <f>IFERROR(VLOOKUP($A9,rr_mvp!$B:$K,COLUMN(I8)-2,FALSE),"")</f>
        <v>9</v>
      </c>
      <c r="J9" s="1">
        <f>IFERROR(VLOOKUP($A9,rr_mvp!$B:$K,COLUMN(J8)-2,FALSE),"")</f>
        <v>7</v>
      </c>
      <c r="K9" s="1">
        <f>IFERROR(VLOOKUP($A9,rr_mvp!$B:$K,COLUMN(K8)-2,FALSE),"")</f>
        <v>0</v>
      </c>
      <c r="L9" s="4">
        <f>IFERROR(VLOOKUP($A9,rr_mvp!$B:$K,COLUMN(L8)-2,FALSE),"")</f>
        <v>0</v>
      </c>
      <c r="M9" s="3">
        <f>IFERROR(VLOOKUP($A9,rr_batting!$B:$N,COLUMN(M8)-11,FALSE),"")</f>
        <v>176</v>
      </c>
      <c r="N9" s="1">
        <f>IFERROR(VLOOKUP($A9,rr_batting!$B:$N,COLUMN(N8)-11,FALSE),"")</f>
        <v>8</v>
      </c>
      <c r="O9" s="1">
        <f>IFERROR(VLOOKUP($A9,rr_batting!$B:$N,COLUMN(O8)-11,FALSE),"")</f>
        <v>8</v>
      </c>
      <c r="P9" s="1">
        <f>IFERROR(VLOOKUP($A9,rr_batting!$B:$N,COLUMN(P8)-11,FALSE),"")</f>
        <v>1</v>
      </c>
      <c r="Q9" s="1">
        <f>IFERROR(VLOOKUP($A9,rr_batting!$B:$N,COLUMN(Q8)-11,FALSE),"")</f>
        <v>52</v>
      </c>
      <c r="R9" s="1">
        <f>IFERROR(VLOOKUP($A9,rr_batting!$B:$N,COLUMN(R8)-11,FALSE),"")</f>
        <v>25.14</v>
      </c>
      <c r="S9" s="1">
        <f>IFERROR(VLOOKUP($A9,rr_batting!$B:$N,COLUMN(S8)-11,FALSE),"")</f>
        <v>115</v>
      </c>
      <c r="T9" s="1">
        <f>IFERROR(VLOOKUP($A9,rr_batting!$B:$N,COLUMN(T8)-11,FALSE),"")</f>
        <v>153.04</v>
      </c>
      <c r="U9" s="1">
        <f>IFERROR(VLOOKUP($A9,rr_batting!$B:$N,COLUMN(U8)-11,FALSE),"")</f>
        <v>0</v>
      </c>
      <c r="V9" s="1">
        <f>IFERROR(VLOOKUP($A9,rr_batting!$B:$N,COLUMN(V8)-11,FALSE),"")</f>
        <v>1</v>
      </c>
      <c r="W9" s="1">
        <f>IFERROR(VLOOKUP($A9,rr_batting!$B:$N,COLUMN(W8)-11,FALSE),"")</f>
        <v>13</v>
      </c>
      <c r="X9" s="4">
        <f>IFERROR(VLOOKUP($A9,rr_batting!$B:$N,COLUMN(X8)-11,FALSE),"")</f>
        <v>9</v>
      </c>
      <c r="Y9" s="3" t="str">
        <f>IFERROR(VLOOKUP($A9,rr_bowling!$B:$M,COLUMN(Y8)-23,FALSE),"")</f>
        <v/>
      </c>
      <c r="Z9" s="1" t="str">
        <f>IFERROR(VLOOKUP($A9,rr_bowling!$B:$M,COLUMN(Z8)-23,FALSE),"")</f>
        <v/>
      </c>
      <c r="AA9" s="1" t="str">
        <f>IFERROR(VLOOKUP($A9,rr_bowling!$B:$M,COLUMN(AA8)-23,FALSE),"")</f>
        <v/>
      </c>
      <c r="AB9" s="1" t="str">
        <f>IFERROR(VLOOKUP($A9,rr_bowling!$B:$M,COLUMN(AB8)-23,FALSE),"")</f>
        <v/>
      </c>
      <c r="AC9" s="1" t="str">
        <f>IFERROR(VLOOKUP($A9,rr_bowling!$B:$M,COLUMN(AC8)-23,FALSE),"")</f>
        <v/>
      </c>
      <c r="AD9" s="1" t="str">
        <f>IFERROR(VLOOKUP($A9,rr_bowling!$B:$M,COLUMN(AD8)-23,FALSE),"")</f>
        <v/>
      </c>
      <c r="AE9" s="1" t="str">
        <f>IFERROR(VLOOKUP($A9,rr_bowling!$B:$M,COLUMN(AE8)-23,FALSE),"")</f>
        <v/>
      </c>
      <c r="AF9" s="1" t="str">
        <f>IFERROR(VLOOKUP($A9,rr_bowling!$B:$M,COLUMN(AF8)-23,FALSE),"")</f>
        <v/>
      </c>
      <c r="AG9" s="1" t="str">
        <f>IFERROR(VLOOKUP($A9,rr_bowling!$B:$M,COLUMN(AG8)-23,FALSE),"")</f>
        <v/>
      </c>
      <c r="AH9" s="1" t="str">
        <f>IFERROR(VLOOKUP($A9,rr_bowling!$B:$M,COLUMN(AH8)-23,FALSE),"")</f>
        <v/>
      </c>
      <c r="AI9" s="1" t="str">
        <f>IFERROR(VLOOKUP($A9,rr_bowling!$B:$M,COLUMN(AI8)-23,FALSE),"")</f>
        <v/>
      </c>
      <c r="AJ9" s="23">
        <f t="shared" si="0"/>
        <v>17.714285714285715</v>
      </c>
      <c r="AK9" s="22">
        <f t="shared" si="1"/>
        <v>0</v>
      </c>
      <c r="AL9" s="22">
        <f t="shared" si="2"/>
        <v>0.875</v>
      </c>
      <c r="AM9" s="22">
        <f t="shared" si="3"/>
        <v>30.839285714285715</v>
      </c>
      <c r="AN9" s="22">
        <f t="shared" si="7"/>
        <v>30.839285714285715</v>
      </c>
      <c r="AO9" s="29">
        <f t="shared" si="4"/>
        <v>4</v>
      </c>
      <c r="AP9" s="20">
        <f t="shared" si="5"/>
        <v>2</v>
      </c>
      <c r="AQ9" s="49">
        <f t="shared" si="8"/>
        <v>8</v>
      </c>
      <c r="AR9" s="49" t="str">
        <f t="shared" si="6"/>
        <v>Shimron Hetmyer</v>
      </c>
    </row>
    <row r="10" spans="1:45" x14ac:dyDescent="0.2">
      <c r="A10" s="3" t="s">
        <v>157</v>
      </c>
      <c r="B10" s="1" t="s">
        <v>156</v>
      </c>
      <c r="C10" s="4" t="s">
        <v>70</v>
      </c>
      <c r="D10" s="3">
        <f>IFERROR(VLOOKUP($A10,rr_mvp!$B:$K,COLUMN(D9)-2,FALSE),"")</f>
        <v>100</v>
      </c>
      <c r="E10" s="1">
        <f>IFERROR(VLOOKUP($A10,rr_mvp!$B:$K,COLUMN(E9)-2,FALSE),"")</f>
        <v>7</v>
      </c>
      <c r="F10" s="1">
        <f>IFERROR(VLOOKUP($A10,rr_mvp!$B:$K,COLUMN(F9)-2,FALSE),"")</f>
        <v>0</v>
      </c>
      <c r="G10" s="1">
        <f>IFERROR(VLOOKUP($A10,rr_mvp!$B:$K,COLUMN(G9)-2,FALSE),"")</f>
        <v>0</v>
      </c>
      <c r="H10" s="1">
        <f>IFERROR(VLOOKUP($A10,rr_mvp!$B:$K,COLUMN(H9)-2,FALSE),"")</f>
        <v>23</v>
      </c>
      <c r="I10" s="1">
        <f>IFERROR(VLOOKUP($A10,rr_mvp!$B:$K,COLUMN(I9)-2,FALSE),"")</f>
        <v>10</v>
      </c>
      <c r="J10" s="1">
        <f>IFERROR(VLOOKUP($A10,rr_mvp!$B:$K,COLUMN(J9)-2,FALSE),"")</f>
        <v>2</v>
      </c>
      <c r="K10" s="1">
        <f>IFERROR(VLOOKUP($A10,rr_mvp!$B:$K,COLUMN(K9)-2,FALSE),"")</f>
        <v>0</v>
      </c>
      <c r="L10" s="4">
        <f>IFERROR(VLOOKUP($A10,rr_mvp!$B:$K,COLUMN(L9)-2,FALSE),"")</f>
        <v>1</v>
      </c>
      <c r="M10" s="3">
        <f>IFERROR(VLOOKUP($A10,rr_batting!$B:$N,COLUMN(M9)-11,FALSE),"")</f>
        <v>224</v>
      </c>
      <c r="N10" s="1">
        <f>IFERROR(VLOOKUP($A10,rr_batting!$B:$N,COLUMN(N9)-11,FALSE),"")</f>
        <v>7</v>
      </c>
      <c r="O10" s="1">
        <f>IFERROR(VLOOKUP($A10,rr_batting!$B:$N,COLUMN(O9)-11,FALSE),"")</f>
        <v>7</v>
      </c>
      <c r="P10" s="1">
        <f>IFERROR(VLOOKUP($A10,rr_batting!$B:$N,COLUMN(P9)-11,FALSE),"")</f>
        <v>1</v>
      </c>
      <c r="Q10" s="1">
        <f>IFERROR(VLOOKUP($A10,rr_batting!$B:$N,COLUMN(Q9)-11,FALSE),"")</f>
        <v>66</v>
      </c>
      <c r="R10" s="1">
        <f>IFERROR(VLOOKUP($A10,rr_batting!$B:$N,COLUMN(R9)-11,FALSE),"")</f>
        <v>37.33</v>
      </c>
      <c r="S10" s="1">
        <f>IFERROR(VLOOKUP($A10,rr_batting!$B:$N,COLUMN(S9)-11,FALSE),"")</f>
        <v>156</v>
      </c>
      <c r="T10" s="1">
        <f>IFERROR(VLOOKUP($A10,rr_batting!$B:$N,COLUMN(T9)-11,FALSE),"")</f>
        <v>143.58000000000001</v>
      </c>
      <c r="U10" s="1">
        <f>IFERROR(VLOOKUP($A10,rr_batting!$B:$N,COLUMN(U9)-11,FALSE),"")</f>
        <v>0</v>
      </c>
      <c r="V10" s="1">
        <f>IFERROR(VLOOKUP($A10,rr_batting!$B:$N,COLUMN(V9)-11,FALSE),"")</f>
        <v>1</v>
      </c>
      <c r="W10" s="1">
        <f>IFERROR(VLOOKUP($A10,rr_batting!$B:$N,COLUMN(W9)-11,FALSE),"")</f>
        <v>23</v>
      </c>
      <c r="X10" s="4">
        <f>IFERROR(VLOOKUP($A10,rr_batting!$B:$N,COLUMN(X9)-11,FALSE),"")</f>
        <v>10</v>
      </c>
      <c r="Y10" s="3" t="str">
        <f>IFERROR(VLOOKUP($A10,rr_bowling!$B:$M,COLUMN(Y9)-23,FALSE),"")</f>
        <v/>
      </c>
      <c r="Z10" s="1" t="str">
        <f>IFERROR(VLOOKUP($A10,rr_bowling!$B:$M,COLUMN(Z9)-23,FALSE),"")</f>
        <v/>
      </c>
      <c r="AA10" s="1" t="str">
        <f>IFERROR(VLOOKUP($A10,rr_bowling!$B:$M,COLUMN(AA9)-23,FALSE),"")</f>
        <v/>
      </c>
      <c r="AB10" s="1" t="str">
        <f>IFERROR(VLOOKUP($A10,rr_bowling!$B:$M,COLUMN(AB9)-23,FALSE),"")</f>
        <v/>
      </c>
      <c r="AC10" s="1" t="str">
        <f>IFERROR(VLOOKUP($A10,rr_bowling!$B:$M,COLUMN(AC9)-23,FALSE),"")</f>
        <v/>
      </c>
      <c r="AD10" s="1" t="str">
        <f>IFERROR(VLOOKUP($A10,rr_bowling!$B:$M,COLUMN(AD9)-23,FALSE),"")</f>
        <v/>
      </c>
      <c r="AE10" s="1" t="str">
        <f>IFERROR(VLOOKUP($A10,rr_bowling!$B:$M,COLUMN(AE9)-23,FALSE),"")</f>
        <v/>
      </c>
      <c r="AF10" s="1" t="str">
        <f>IFERROR(VLOOKUP($A10,rr_bowling!$B:$M,COLUMN(AF9)-23,FALSE),"")</f>
        <v/>
      </c>
      <c r="AG10" s="1" t="str">
        <f>IFERROR(VLOOKUP($A10,rr_bowling!$B:$M,COLUMN(AG9)-23,FALSE),"")</f>
        <v/>
      </c>
      <c r="AH10" s="1" t="str">
        <f>IFERROR(VLOOKUP($A10,rr_bowling!$B:$M,COLUMN(AH9)-23,FALSE),"")</f>
        <v/>
      </c>
      <c r="AI10" s="1" t="str">
        <f>IFERROR(VLOOKUP($A10,rr_bowling!$B:$M,COLUMN(AI9)-23,FALSE),"")</f>
        <v/>
      </c>
      <c r="AJ10" s="23">
        <f t="shared" si="0"/>
        <v>26.333333333333332</v>
      </c>
      <c r="AK10" s="22">
        <f t="shared" si="1"/>
        <v>0</v>
      </c>
      <c r="AL10" s="22">
        <f t="shared" si="2"/>
        <v>0.2857142857142857</v>
      </c>
      <c r="AM10" s="22">
        <f t="shared" si="3"/>
        <v>30.619047619047617</v>
      </c>
      <c r="AN10" s="22">
        <f t="shared" si="7"/>
        <v>30.619047619047617</v>
      </c>
      <c r="AO10" s="29">
        <f t="shared" si="4"/>
        <v>5</v>
      </c>
      <c r="AP10" s="20">
        <f t="shared" si="5"/>
        <v>5</v>
      </c>
      <c r="AQ10" s="49">
        <f t="shared" si="8"/>
        <v>7</v>
      </c>
      <c r="AR10" s="49" t="str">
        <f t="shared" si="6"/>
        <v>Sanju Samson</v>
      </c>
    </row>
    <row r="11" spans="1:45" x14ac:dyDescent="0.2">
      <c r="A11" s="3" t="s">
        <v>198</v>
      </c>
      <c r="B11" s="1" t="s">
        <v>156</v>
      </c>
      <c r="C11" s="4" t="s">
        <v>71</v>
      </c>
      <c r="D11" s="3">
        <f>IFERROR(VLOOKUP($A11,rr_mvp!$B:$K,COLUMN(D10)-2,FALSE),"")</f>
        <v>112.5</v>
      </c>
      <c r="E11" s="1">
        <f>IFERROR(VLOOKUP($A11,rr_mvp!$B:$K,COLUMN(E10)-2,FALSE),"")</f>
        <v>8</v>
      </c>
      <c r="F11" s="1">
        <f>IFERROR(VLOOKUP($A11,rr_mvp!$B:$K,COLUMN(F10)-2,FALSE),"")</f>
        <v>8</v>
      </c>
      <c r="G11" s="1">
        <f>IFERROR(VLOOKUP($A11,rr_mvp!$B:$K,COLUMN(G10)-2,FALSE),"")</f>
        <v>75</v>
      </c>
      <c r="H11" s="1">
        <f>IFERROR(VLOOKUP($A11,rr_mvp!$B:$K,COLUMN(H10)-2,FALSE),"")</f>
        <v>0</v>
      </c>
      <c r="I11" s="1">
        <f>IFERROR(VLOOKUP($A11,rr_mvp!$B:$K,COLUMN(I10)-2,FALSE),"")</f>
        <v>2</v>
      </c>
      <c r="J11" s="1">
        <f>IFERROR(VLOOKUP($A11,rr_mvp!$B:$K,COLUMN(J10)-2,FALSE),"")</f>
        <v>1</v>
      </c>
      <c r="K11" s="1">
        <f>IFERROR(VLOOKUP($A11,rr_mvp!$B:$K,COLUMN(K10)-2,FALSE),"")</f>
        <v>0</v>
      </c>
      <c r="L11" s="4">
        <f>IFERROR(VLOOKUP($A11,rr_mvp!$B:$K,COLUMN(L10)-2,FALSE),"")</f>
        <v>0</v>
      </c>
      <c r="M11" s="3">
        <f>IFERROR(VLOOKUP($A11,rr_batting!$B:$N,COLUMN(M10)-11,FALSE),"")</f>
        <v>21</v>
      </c>
      <c r="N11" s="1">
        <f>IFERROR(VLOOKUP($A11,rr_batting!$B:$N,COLUMN(N10)-11,FALSE),"")</f>
        <v>8</v>
      </c>
      <c r="O11" s="1">
        <f>IFERROR(VLOOKUP($A11,rr_batting!$B:$N,COLUMN(O10)-11,FALSE),"")</f>
        <v>4</v>
      </c>
      <c r="P11" s="1">
        <f>IFERROR(VLOOKUP($A11,rr_batting!$B:$N,COLUMN(P10)-11,FALSE),"")</f>
        <v>1</v>
      </c>
      <c r="Q11" s="1">
        <f>IFERROR(VLOOKUP($A11,rr_batting!$B:$N,COLUMN(Q10)-11,FALSE),"")</f>
        <v>16</v>
      </c>
      <c r="R11" s="1">
        <f>IFERROR(VLOOKUP($A11,rr_batting!$B:$N,COLUMN(R10)-11,FALSE),"")</f>
        <v>7</v>
      </c>
      <c r="S11" s="1">
        <f>IFERROR(VLOOKUP($A11,rr_batting!$B:$N,COLUMN(S10)-11,FALSE),"")</f>
        <v>14</v>
      </c>
      <c r="T11" s="1">
        <f>IFERROR(VLOOKUP($A11,rr_batting!$B:$N,COLUMN(T10)-11,FALSE),"")</f>
        <v>150</v>
      </c>
      <c r="U11" s="1">
        <f>IFERROR(VLOOKUP($A11,rr_batting!$B:$N,COLUMN(U10)-11,FALSE),"")</f>
        <v>0</v>
      </c>
      <c r="V11" s="1">
        <f>IFERROR(VLOOKUP($A11,rr_batting!$B:$N,COLUMN(V10)-11,FALSE),"")</f>
        <v>0</v>
      </c>
      <c r="W11" s="1">
        <f>IFERROR(VLOOKUP($A11,rr_batting!$B:$N,COLUMN(W10)-11,FALSE),"")</f>
        <v>0</v>
      </c>
      <c r="X11" s="4">
        <f>IFERROR(VLOOKUP($A11,rr_batting!$B:$N,COLUMN(X10)-11,FALSE),"")</f>
        <v>2</v>
      </c>
      <c r="Y11" s="3">
        <f>IFERROR(VLOOKUP($A11,rr_bowling!$B:$M,COLUMN(Y10)-23,FALSE),"")</f>
        <v>8</v>
      </c>
      <c r="Z11" s="1">
        <f>IFERROR(VLOOKUP($A11,rr_bowling!$B:$M,COLUMN(Z10)-23,FALSE),"")</f>
        <v>8</v>
      </c>
      <c r="AA11" s="1">
        <f>IFERROR(VLOOKUP($A11,rr_bowling!$B:$M,COLUMN(AA10)-23,FALSE),"")</f>
        <v>8</v>
      </c>
      <c r="AB11" s="1">
        <f>IFERROR(VLOOKUP($A11,rr_bowling!$B:$M,COLUMN(AB10)-23,FALSE),"")</f>
        <v>29.3</v>
      </c>
      <c r="AC11" s="1">
        <f>IFERROR(VLOOKUP($A11,rr_bowling!$B:$M,COLUMN(AC10)-23,FALSE),"")</f>
        <v>277</v>
      </c>
      <c r="AD11" s="1">
        <f>IFERROR(VLOOKUP($A11,rr_bowling!$B:$M,COLUMN(AD10)-23,FALSE),"")</f>
        <v>45741</v>
      </c>
      <c r="AE11" s="1">
        <f>IFERROR(VLOOKUP($A11,rr_bowling!$B:$M,COLUMN(AE10)-23,FALSE),"")</f>
        <v>34.619999999999997</v>
      </c>
      <c r="AF11" s="1">
        <f>IFERROR(VLOOKUP($A11,rr_bowling!$B:$M,COLUMN(AF10)-23,FALSE),"")</f>
        <v>9.3800000000000008</v>
      </c>
      <c r="AG11" s="1">
        <f>IFERROR(VLOOKUP($A11,rr_bowling!$B:$M,COLUMN(AG10)-23,FALSE),"")</f>
        <v>22.12</v>
      </c>
      <c r="AH11" s="1">
        <f>IFERROR(VLOOKUP($A11,rr_bowling!$B:$M,COLUMN(AH10)-23,FALSE),"")</f>
        <v>0</v>
      </c>
      <c r="AI11" s="1">
        <f>IFERROR(VLOOKUP($A11,rr_bowling!$B:$M,COLUMN(AI10)-23,FALSE),"")</f>
        <v>0</v>
      </c>
      <c r="AJ11" s="23">
        <f t="shared" si="0"/>
        <v>1.6666666666666667</v>
      </c>
      <c r="AK11" s="22">
        <f t="shared" si="1"/>
        <v>1</v>
      </c>
      <c r="AL11" s="22">
        <f t="shared" si="2"/>
        <v>0.125</v>
      </c>
      <c r="AM11" s="22">
        <f t="shared" si="3"/>
        <v>28.541666666666668</v>
      </c>
      <c r="AN11" s="22">
        <f t="shared" si="7"/>
        <v>28.541666666666668</v>
      </c>
      <c r="AO11" s="29">
        <f t="shared" si="4"/>
        <v>6.666666666666667</v>
      </c>
      <c r="AP11" s="20">
        <f t="shared" si="5"/>
        <v>7</v>
      </c>
      <c r="AQ11" s="49">
        <f t="shared" si="8"/>
        <v>8</v>
      </c>
      <c r="AR11" s="49" t="str">
        <f t="shared" si="6"/>
        <v>Jofra Archer</v>
      </c>
    </row>
    <row r="12" spans="1:45" x14ac:dyDescent="0.2">
      <c r="A12" s="3" t="s">
        <v>180</v>
      </c>
      <c r="B12" s="1" t="s">
        <v>156</v>
      </c>
      <c r="C12" s="4" t="s">
        <v>71</v>
      </c>
      <c r="D12" s="3">
        <f>IFERROR(VLOOKUP($A12,rr_mvp!$B:$K,COLUMN(D11)-2,FALSE),"")</f>
        <v>61.5</v>
      </c>
      <c r="E12" s="1">
        <f>IFERROR(VLOOKUP($A12,rr_mvp!$B:$K,COLUMN(E11)-2,FALSE),"")</f>
        <v>7</v>
      </c>
      <c r="F12" s="1">
        <f>IFERROR(VLOOKUP($A12,rr_mvp!$B:$K,COLUMN(F11)-2,FALSE),"")</f>
        <v>6</v>
      </c>
      <c r="G12" s="1">
        <f>IFERROR(VLOOKUP($A12,rr_mvp!$B:$K,COLUMN(G11)-2,FALSE),"")</f>
        <v>38</v>
      </c>
      <c r="H12" s="1">
        <f>IFERROR(VLOOKUP($A12,rr_mvp!$B:$K,COLUMN(H11)-2,FALSE),"")</f>
        <v>0</v>
      </c>
      <c r="I12" s="1">
        <f>IFERROR(VLOOKUP($A12,rr_mvp!$B:$K,COLUMN(I11)-2,FALSE),"")</f>
        <v>0</v>
      </c>
      <c r="J12" s="1">
        <f>IFERROR(VLOOKUP($A12,rr_mvp!$B:$K,COLUMN(J11)-2,FALSE),"")</f>
        <v>1</v>
      </c>
      <c r="K12" s="1">
        <f>IFERROR(VLOOKUP($A12,rr_mvp!$B:$K,COLUMN(K11)-2,FALSE),"")</f>
        <v>0</v>
      </c>
      <c r="L12" s="4">
        <f>IFERROR(VLOOKUP($A12,rr_mvp!$B:$K,COLUMN(L11)-2,FALSE),"")</f>
        <v>0</v>
      </c>
      <c r="M12" s="3">
        <f>IFERROR(VLOOKUP($A12,rr_batting!$B:$N,COLUMN(M11)-11,FALSE),"")</f>
        <v>6</v>
      </c>
      <c r="N12" s="1">
        <f>IFERROR(VLOOKUP($A12,rr_batting!$B:$N,COLUMN(N11)-11,FALSE),"")</f>
        <v>7</v>
      </c>
      <c r="O12" s="1">
        <f>IFERROR(VLOOKUP($A12,rr_batting!$B:$N,COLUMN(O11)-11,FALSE),"")</f>
        <v>3</v>
      </c>
      <c r="P12" s="1">
        <f>IFERROR(VLOOKUP($A12,rr_batting!$B:$N,COLUMN(P11)-11,FALSE),"")</f>
        <v>2</v>
      </c>
      <c r="Q12" s="1">
        <f>IFERROR(VLOOKUP($A12,rr_batting!$B:$N,COLUMN(Q11)-11,FALSE),"")</f>
        <v>3</v>
      </c>
      <c r="R12" s="1">
        <f>IFERROR(VLOOKUP($A12,rr_batting!$B:$N,COLUMN(R11)-11,FALSE),"")</f>
        <v>6</v>
      </c>
      <c r="S12" s="1">
        <f>IFERROR(VLOOKUP($A12,rr_batting!$B:$N,COLUMN(S11)-11,FALSE),"")</f>
        <v>6</v>
      </c>
      <c r="T12" s="1">
        <f>IFERROR(VLOOKUP($A12,rr_batting!$B:$N,COLUMN(T11)-11,FALSE),"")</f>
        <v>100</v>
      </c>
      <c r="U12" s="1">
        <f>IFERROR(VLOOKUP($A12,rr_batting!$B:$N,COLUMN(U11)-11,FALSE),"")</f>
        <v>0</v>
      </c>
      <c r="V12" s="1">
        <f>IFERROR(VLOOKUP($A12,rr_batting!$B:$N,COLUMN(V11)-11,FALSE),"")</f>
        <v>0</v>
      </c>
      <c r="W12" s="1">
        <f>IFERROR(VLOOKUP($A12,rr_batting!$B:$N,COLUMN(W11)-11,FALSE),"")</f>
        <v>0</v>
      </c>
      <c r="X12" s="4">
        <f>IFERROR(VLOOKUP($A12,rr_batting!$B:$N,COLUMN(X11)-11,FALSE),"")</f>
        <v>0</v>
      </c>
      <c r="Y12" s="3">
        <f>IFERROR(VLOOKUP($A12,rr_bowling!$B:$M,COLUMN(Y11)-23,FALSE),"")</f>
        <v>6</v>
      </c>
      <c r="Z12" s="1">
        <f>IFERROR(VLOOKUP($A12,rr_bowling!$B:$M,COLUMN(Z11)-23,FALSE),"")</f>
        <v>7</v>
      </c>
      <c r="AA12" s="1">
        <f>IFERROR(VLOOKUP($A12,rr_bowling!$B:$M,COLUMN(AA11)-23,FALSE),"")</f>
        <v>7</v>
      </c>
      <c r="AB12" s="1">
        <f>IFERROR(VLOOKUP($A12,rr_bowling!$B:$M,COLUMN(AB11)-23,FALSE),"")</f>
        <v>22</v>
      </c>
      <c r="AC12" s="1">
        <f>IFERROR(VLOOKUP($A12,rr_bowling!$B:$M,COLUMN(AC11)-23,FALSE),"")</f>
        <v>234</v>
      </c>
      <c r="AD12" s="1" t="str">
        <f>IFERROR(VLOOKUP($A12,rr_bowling!$B:$M,COLUMN(AD11)-23,FALSE),"")</f>
        <v>44/3</v>
      </c>
      <c r="AE12" s="1">
        <f>IFERROR(VLOOKUP($A12,rr_bowling!$B:$M,COLUMN(AE11)-23,FALSE),"")</f>
        <v>39</v>
      </c>
      <c r="AF12" s="1">
        <f>IFERROR(VLOOKUP($A12,rr_bowling!$B:$M,COLUMN(AF11)-23,FALSE),"")</f>
        <v>10.63</v>
      </c>
      <c r="AG12" s="1">
        <f>IFERROR(VLOOKUP($A12,rr_bowling!$B:$M,COLUMN(AG11)-23,FALSE),"")</f>
        <v>22</v>
      </c>
      <c r="AH12" s="1">
        <f>IFERROR(VLOOKUP($A12,rr_bowling!$B:$M,COLUMN(AH11)-23,FALSE),"")</f>
        <v>0</v>
      </c>
      <c r="AI12" s="1">
        <f>IFERROR(VLOOKUP($A12,rr_bowling!$B:$M,COLUMN(AI11)-23,FALSE),"")</f>
        <v>0</v>
      </c>
      <c r="AJ12" s="23">
        <f t="shared" si="0"/>
        <v>1.5</v>
      </c>
      <c r="AK12" s="22">
        <f t="shared" si="1"/>
        <v>0.8571428571428571</v>
      </c>
      <c r="AL12" s="22">
        <f t="shared" si="2"/>
        <v>0.14285714285714285</v>
      </c>
      <c r="AM12" s="22">
        <f t="shared" si="3"/>
        <v>25.071428571428569</v>
      </c>
      <c r="AN12" s="22">
        <f t="shared" si="7"/>
        <v>25.071428571428569</v>
      </c>
      <c r="AO12" s="29">
        <f t="shared" si="4"/>
        <v>7.333333333333333</v>
      </c>
      <c r="AP12" s="20">
        <f t="shared" si="5"/>
        <v>9</v>
      </c>
      <c r="AQ12" s="49">
        <f t="shared" si="8"/>
        <v>7</v>
      </c>
      <c r="AR12" s="49" t="str">
        <f t="shared" si="6"/>
        <v>Tushar Deshpande</v>
      </c>
    </row>
    <row r="13" spans="1:45" x14ac:dyDescent="0.2">
      <c r="A13" s="3" t="s">
        <v>171</v>
      </c>
      <c r="B13" s="1" t="s">
        <v>156</v>
      </c>
      <c r="C13" s="4" t="s">
        <v>70</v>
      </c>
      <c r="D13" s="3">
        <f>IFERROR(VLOOKUP($A13,rr_mvp!$B:$K,COLUMN(D12)-2,FALSE),"")</f>
        <v>83.5</v>
      </c>
      <c r="E13" s="1">
        <f>IFERROR(VLOOKUP($A13,rr_mvp!$B:$K,COLUMN(E12)-2,FALSE),"")</f>
        <v>8</v>
      </c>
      <c r="F13" s="1">
        <f>IFERROR(VLOOKUP($A13,rr_mvp!$B:$K,COLUMN(F12)-2,FALSE),"")</f>
        <v>0</v>
      </c>
      <c r="G13" s="1">
        <f>IFERROR(VLOOKUP($A13,rr_mvp!$B:$K,COLUMN(G12)-2,FALSE),"")</f>
        <v>0</v>
      </c>
      <c r="H13" s="1">
        <f>IFERROR(VLOOKUP($A13,rr_mvp!$B:$K,COLUMN(H12)-2,FALSE),"")</f>
        <v>14</v>
      </c>
      <c r="I13" s="1">
        <f>IFERROR(VLOOKUP($A13,rr_mvp!$B:$K,COLUMN(I12)-2,FALSE),"")</f>
        <v>11</v>
      </c>
      <c r="J13" s="1">
        <f>IFERROR(VLOOKUP($A13,rr_mvp!$B:$K,COLUMN(J12)-2,FALSE),"")</f>
        <v>4</v>
      </c>
      <c r="K13" s="1">
        <f>IFERROR(VLOOKUP($A13,rr_mvp!$B:$K,COLUMN(K12)-2,FALSE),"")</f>
        <v>0</v>
      </c>
      <c r="L13" s="4">
        <f>IFERROR(VLOOKUP($A13,rr_mvp!$B:$K,COLUMN(L12)-2,FALSE),"")</f>
        <v>0</v>
      </c>
      <c r="M13" s="3">
        <f>IFERROR(VLOOKUP($A13,rr_batting!$B:$N,COLUMN(M12)-11,FALSE),"")</f>
        <v>191</v>
      </c>
      <c r="N13" s="1">
        <f>IFERROR(VLOOKUP($A13,rr_batting!$B:$N,COLUMN(N12)-11,FALSE),"")</f>
        <v>8</v>
      </c>
      <c r="O13" s="1">
        <f>IFERROR(VLOOKUP($A13,rr_batting!$B:$N,COLUMN(O12)-11,FALSE),"")</f>
        <v>8</v>
      </c>
      <c r="P13" s="1">
        <f>IFERROR(VLOOKUP($A13,rr_batting!$B:$N,COLUMN(P12)-11,FALSE),"")</f>
        <v>3</v>
      </c>
      <c r="Q13" s="1">
        <f>IFERROR(VLOOKUP($A13,rr_batting!$B:$N,COLUMN(Q12)-11,FALSE),"")</f>
        <v>70</v>
      </c>
      <c r="R13" s="1">
        <f>IFERROR(VLOOKUP($A13,rr_batting!$B:$N,COLUMN(R12)-11,FALSE),"")</f>
        <v>38.200000000000003</v>
      </c>
      <c r="S13" s="1">
        <f>IFERROR(VLOOKUP($A13,rr_batting!$B:$N,COLUMN(S12)-11,FALSE),"")</f>
        <v>124</v>
      </c>
      <c r="T13" s="1">
        <f>IFERROR(VLOOKUP($A13,rr_batting!$B:$N,COLUMN(T12)-11,FALSE),"")</f>
        <v>154.03</v>
      </c>
      <c r="U13" s="1">
        <f>IFERROR(VLOOKUP($A13,rr_batting!$B:$N,COLUMN(U12)-11,FALSE),"")</f>
        <v>0</v>
      </c>
      <c r="V13" s="1">
        <f>IFERROR(VLOOKUP($A13,rr_batting!$B:$N,COLUMN(V12)-11,FALSE),"")</f>
        <v>1</v>
      </c>
      <c r="W13" s="1">
        <f>IFERROR(VLOOKUP($A13,rr_batting!$B:$N,COLUMN(W12)-11,FALSE),"")</f>
        <v>14</v>
      </c>
      <c r="X13" s="4">
        <f>IFERROR(VLOOKUP($A13,rr_batting!$B:$N,COLUMN(X12)-11,FALSE),"")</f>
        <v>11</v>
      </c>
      <c r="Y13" s="3" t="str">
        <f>IFERROR(VLOOKUP($A13,rr_bowling!$B:$M,COLUMN(Y12)-23,FALSE),"")</f>
        <v/>
      </c>
      <c r="Z13" s="1" t="str">
        <f>IFERROR(VLOOKUP($A13,rr_bowling!$B:$M,COLUMN(Z12)-23,FALSE),"")</f>
        <v/>
      </c>
      <c r="AA13" s="1" t="str">
        <f>IFERROR(VLOOKUP($A13,rr_bowling!$B:$M,COLUMN(AA12)-23,FALSE),"")</f>
        <v/>
      </c>
      <c r="AB13" s="1" t="str">
        <f>IFERROR(VLOOKUP($A13,rr_bowling!$B:$M,COLUMN(AB12)-23,FALSE),"")</f>
        <v/>
      </c>
      <c r="AC13" s="1" t="str">
        <f>IFERROR(VLOOKUP($A13,rr_bowling!$B:$M,COLUMN(AC12)-23,FALSE),"")</f>
        <v/>
      </c>
      <c r="AD13" s="1" t="str">
        <f>IFERROR(VLOOKUP($A13,rr_bowling!$B:$M,COLUMN(AD12)-23,FALSE),"")</f>
        <v/>
      </c>
      <c r="AE13" s="1" t="str">
        <f>IFERROR(VLOOKUP($A13,rr_bowling!$B:$M,COLUMN(AE12)-23,FALSE),"")</f>
        <v/>
      </c>
      <c r="AF13" s="1" t="str">
        <f>IFERROR(VLOOKUP($A13,rr_bowling!$B:$M,COLUMN(AF12)-23,FALSE),"")</f>
        <v/>
      </c>
      <c r="AG13" s="1" t="str">
        <f>IFERROR(VLOOKUP($A13,rr_bowling!$B:$M,COLUMN(AG12)-23,FALSE),"")</f>
        <v/>
      </c>
      <c r="AH13" s="1" t="str">
        <f>IFERROR(VLOOKUP($A13,rr_bowling!$B:$M,COLUMN(AH12)-23,FALSE),"")</f>
        <v/>
      </c>
      <c r="AI13" s="1" t="str">
        <f>IFERROR(VLOOKUP($A13,rr_bowling!$B:$M,COLUMN(AI12)-23,FALSE),"")</f>
        <v/>
      </c>
      <c r="AJ13" s="23">
        <f t="shared" si="0"/>
        <v>17.285714285714285</v>
      </c>
      <c r="AK13" s="22">
        <f t="shared" si="1"/>
        <v>0</v>
      </c>
      <c r="AL13" s="22">
        <f t="shared" si="2"/>
        <v>0.5</v>
      </c>
      <c r="AM13" s="22">
        <f t="shared" si="3"/>
        <v>24.785714285714285</v>
      </c>
      <c r="AN13" s="22">
        <f t="shared" si="7"/>
        <v>24.785714285714285</v>
      </c>
      <c r="AO13" s="29">
        <f t="shared" si="4"/>
        <v>5.333333333333333</v>
      </c>
      <c r="AP13" s="20">
        <f t="shared" si="5"/>
        <v>6</v>
      </c>
      <c r="AQ13" s="49">
        <f t="shared" si="8"/>
        <v>8</v>
      </c>
      <c r="AR13" s="49" t="str">
        <f t="shared" si="6"/>
        <v>Dhruv Jurel</v>
      </c>
    </row>
    <row r="14" spans="1:45" x14ac:dyDescent="0.2">
      <c r="A14" s="3" t="s">
        <v>176</v>
      </c>
      <c r="B14" s="1" t="s">
        <v>156</v>
      </c>
      <c r="C14" s="4" t="s">
        <v>71</v>
      </c>
      <c r="D14" s="3">
        <f>IFERROR(VLOOKUP($A14,rr_mvp!$B:$K,COLUMN(D13)-2,FALSE),"")</f>
        <v>79</v>
      </c>
      <c r="E14" s="1">
        <f>IFERROR(VLOOKUP($A14,rr_mvp!$B:$K,COLUMN(E13)-2,FALSE),"")</f>
        <v>8</v>
      </c>
      <c r="F14" s="1">
        <f>IFERROR(VLOOKUP($A14,rr_mvp!$B:$K,COLUMN(F13)-2,FALSE),"")</f>
        <v>7</v>
      </c>
      <c r="G14" s="1">
        <f>IFERROR(VLOOKUP($A14,rr_mvp!$B:$K,COLUMN(G13)-2,FALSE),"")</f>
        <v>53</v>
      </c>
      <c r="H14" s="1">
        <f>IFERROR(VLOOKUP($A14,rr_mvp!$B:$K,COLUMN(H13)-2,FALSE),"")</f>
        <v>0</v>
      </c>
      <c r="I14" s="1">
        <f>IFERROR(VLOOKUP($A14,rr_mvp!$B:$K,COLUMN(I13)-2,FALSE),"")</f>
        <v>0</v>
      </c>
      <c r="J14" s="1">
        <f>IFERROR(VLOOKUP($A14,rr_mvp!$B:$K,COLUMN(J13)-2,FALSE),"")</f>
        <v>0</v>
      </c>
      <c r="K14" s="1">
        <f>IFERROR(VLOOKUP($A14,rr_mvp!$B:$K,COLUMN(K13)-2,FALSE),"")</f>
        <v>1.5</v>
      </c>
      <c r="L14" s="4">
        <f>IFERROR(VLOOKUP($A14,rr_mvp!$B:$K,COLUMN(L13)-2,FALSE),"")</f>
        <v>0</v>
      </c>
      <c r="M14" s="3">
        <f>IFERROR(VLOOKUP($A14,rr_batting!$B:$N,COLUMN(M13)-11,FALSE),"")</f>
        <v>8</v>
      </c>
      <c r="N14" s="1">
        <f>IFERROR(VLOOKUP($A14,rr_batting!$B:$N,COLUMN(N13)-11,FALSE),"")</f>
        <v>8</v>
      </c>
      <c r="O14" s="1">
        <f>IFERROR(VLOOKUP($A14,rr_batting!$B:$N,COLUMN(O13)-11,FALSE),"")</f>
        <v>3</v>
      </c>
      <c r="P14" s="1">
        <f>IFERROR(VLOOKUP($A14,rr_batting!$B:$N,COLUMN(P13)-11,FALSE),"")</f>
        <v>2</v>
      </c>
      <c r="Q14" s="1">
        <f>IFERROR(VLOOKUP($A14,rr_batting!$B:$N,COLUMN(Q13)-11,FALSE),"")</f>
        <v>5</v>
      </c>
      <c r="R14" s="1">
        <f>IFERROR(VLOOKUP($A14,rr_batting!$B:$N,COLUMN(R13)-11,FALSE),"")</f>
        <v>8</v>
      </c>
      <c r="S14" s="1">
        <f>IFERROR(VLOOKUP($A14,rr_batting!$B:$N,COLUMN(S13)-11,FALSE),"")</f>
        <v>18</v>
      </c>
      <c r="T14" s="1">
        <f>IFERROR(VLOOKUP($A14,rr_batting!$B:$N,COLUMN(T13)-11,FALSE),"")</f>
        <v>44.44</v>
      </c>
      <c r="U14" s="1">
        <f>IFERROR(VLOOKUP($A14,rr_batting!$B:$N,COLUMN(U13)-11,FALSE),"")</f>
        <v>0</v>
      </c>
      <c r="V14" s="1">
        <f>IFERROR(VLOOKUP($A14,rr_batting!$B:$N,COLUMN(V13)-11,FALSE),"")</f>
        <v>0</v>
      </c>
      <c r="W14" s="1">
        <f>IFERROR(VLOOKUP($A14,rr_batting!$B:$N,COLUMN(W13)-11,FALSE),"")</f>
        <v>0</v>
      </c>
      <c r="X14" s="4">
        <f>IFERROR(VLOOKUP($A14,rr_batting!$B:$N,COLUMN(X13)-11,FALSE),"")</f>
        <v>0</v>
      </c>
      <c r="Y14" s="3">
        <f>IFERROR(VLOOKUP($A14,rr_bowling!$B:$M,COLUMN(Y13)-23,FALSE),"")</f>
        <v>7</v>
      </c>
      <c r="Z14" s="1">
        <f>IFERROR(VLOOKUP($A14,rr_bowling!$B:$M,COLUMN(Z13)-23,FALSE),"")</f>
        <v>8</v>
      </c>
      <c r="AA14" s="1">
        <f>IFERROR(VLOOKUP($A14,rr_bowling!$B:$M,COLUMN(AA13)-23,FALSE),"")</f>
        <v>8</v>
      </c>
      <c r="AB14" s="1">
        <f>IFERROR(VLOOKUP($A14,rr_bowling!$B:$M,COLUMN(AB13)-23,FALSE),"")</f>
        <v>30</v>
      </c>
      <c r="AC14" s="1">
        <f>IFERROR(VLOOKUP($A14,rr_bowling!$B:$M,COLUMN(AC13)-23,FALSE),"")</f>
        <v>287</v>
      </c>
      <c r="AD14" s="1">
        <f>IFERROR(VLOOKUP($A14,rr_bowling!$B:$M,COLUMN(AD13)-23,FALSE),"")</f>
        <v>45714</v>
      </c>
      <c r="AE14" s="1">
        <f>IFERROR(VLOOKUP($A14,rr_bowling!$B:$M,COLUMN(AE13)-23,FALSE),"")</f>
        <v>41</v>
      </c>
      <c r="AF14" s="1">
        <f>IFERROR(VLOOKUP($A14,rr_bowling!$B:$M,COLUMN(AF13)-23,FALSE),"")</f>
        <v>9.56</v>
      </c>
      <c r="AG14" s="1">
        <f>IFERROR(VLOOKUP($A14,rr_bowling!$B:$M,COLUMN(AG13)-23,FALSE),"")</f>
        <v>25.71</v>
      </c>
      <c r="AH14" s="1">
        <f>IFERROR(VLOOKUP($A14,rr_bowling!$B:$M,COLUMN(AH13)-23,FALSE),"")</f>
        <v>0</v>
      </c>
      <c r="AI14" s="1">
        <f>IFERROR(VLOOKUP($A14,rr_bowling!$B:$M,COLUMN(AI13)-23,FALSE),"")</f>
        <v>0</v>
      </c>
      <c r="AJ14" s="23">
        <f t="shared" si="0"/>
        <v>1.5</v>
      </c>
      <c r="AK14" s="22">
        <f t="shared" si="1"/>
        <v>0.875</v>
      </c>
      <c r="AL14" s="22">
        <f t="shared" si="2"/>
        <v>0</v>
      </c>
      <c r="AM14" s="22">
        <f t="shared" si="3"/>
        <v>23.375</v>
      </c>
      <c r="AN14" s="22">
        <f t="shared" si="7"/>
        <v>26.1875</v>
      </c>
      <c r="AO14" s="29">
        <f t="shared" si="4"/>
        <v>8</v>
      </c>
      <c r="AP14" s="20">
        <f t="shared" si="5"/>
        <v>10</v>
      </c>
      <c r="AQ14" s="49">
        <f t="shared" si="8"/>
        <v>8</v>
      </c>
      <c r="AR14" s="49" t="str">
        <f t="shared" si="6"/>
        <v>Maheesh Theekshana</v>
      </c>
    </row>
    <row r="15" spans="1:45" x14ac:dyDescent="0.2">
      <c r="A15" s="3" t="s">
        <v>166</v>
      </c>
      <c r="B15" s="1" t="s">
        <v>156</v>
      </c>
      <c r="C15" s="4" t="s">
        <v>71</v>
      </c>
      <c r="D15" s="3">
        <f>IFERROR(VLOOKUP($A15,rr_mvp!$B:$K,COLUMN(D14)-2,FALSE),"")</f>
        <v>66</v>
      </c>
      <c r="E15" s="1">
        <f>IFERROR(VLOOKUP($A15,rr_mvp!$B:$K,COLUMN(E14)-2,FALSE),"")</f>
        <v>8</v>
      </c>
      <c r="F15" s="1">
        <f>IFERROR(VLOOKUP($A15,rr_mvp!$B:$K,COLUMN(F14)-2,FALSE),"")</f>
        <v>6</v>
      </c>
      <c r="G15" s="1">
        <f>IFERROR(VLOOKUP($A15,rr_mvp!$B:$K,COLUMN(G14)-2,FALSE),"")</f>
        <v>41</v>
      </c>
      <c r="H15" s="1">
        <f>IFERROR(VLOOKUP($A15,rr_mvp!$B:$K,COLUMN(H14)-2,FALSE),"")</f>
        <v>0</v>
      </c>
      <c r="I15" s="1">
        <f>IFERROR(VLOOKUP($A15,rr_mvp!$B:$K,COLUMN(I14)-2,FALSE),"")</f>
        <v>0</v>
      </c>
      <c r="J15" s="1">
        <f>IFERROR(VLOOKUP($A15,rr_mvp!$B:$K,COLUMN(J14)-2,FALSE),"")</f>
        <v>1</v>
      </c>
      <c r="K15" s="1">
        <f>IFERROR(VLOOKUP($A15,rr_mvp!$B:$K,COLUMN(K14)-2,FALSE),"")</f>
        <v>1.5</v>
      </c>
      <c r="L15" s="4">
        <f>IFERROR(VLOOKUP($A15,rr_mvp!$B:$K,COLUMN(L14)-2,FALSE),"")</f>
        <v>0</v>
      </c>
      <c r="M15" s="3">
        <f>IFERROR(VLOOKUP($A15,rr_batting!$B:$N,COLUMN(M14)-11,FALSE),"")</f>
        <v>6</v>
      </c>
      <c r="N15" s="1">
        <f>IFERROR(VLOOKUP($A15,rr_batting!$B:$N,COLUMN(N14)-11,FALSE),"")</f>
        <v>8</v>
      </c>
      <c r="O15" s="1">
        <f>IFERROR(VLOOKUP($A15,rr_batting!$B:$N,COLUMN(O14)-11,FALSE),"")</f>
        <v>1</v>
      </c>
      <c r="P15" s="1">
        <f>IFERROR(VLOOKUP($A15,rr_batting!$B:$N,COLUMN(P14)-11,FALSE),"")</f>
        <v>1</v>
      </c>
      <c r="Q15" s="1" t="str">
        <f>IFERROR(VLOOKUP($A15,rr_batting!$B:$N,COLUMN(Q14)-11,FALSE),"")</f>
        <v>6*</v>
      </c>
      <c r="R15" s="1" t="str">
        <f>IFERROR(VLOOKUP($A15,rr_batting!$B:$N,COLUMN(R14)-11,FALSE),"")</f>
        <v>-</v>
      </c>
      <c r="S15" s="1">
        <f>IFERROR(VLOOKUP($A15,rr_batting!$B:$N,COLUMN(S14)-11,FALSE),"")</f>
        <v>5</v>
      </c>
      <c r="T15" s="1">
        <f>IFERROR(VLOOKUP($A15,rr_batting!$B:$N,COLUMN(T14)-11,FALSE),"")</f>
        <v>120</v>
      </c>
      <c r="U15" s="1">
        <f>IFERROR(VLOOKUP($A15,rr_batting!$B:$N,COLUMN(U14)-11,FALSE),"")</f>
        <v>0</v>
      </c>
      <c r="V15" s="1">
        <f>IFERROR(VLOOKUP($A15,rr_batting!$B:$N,COLUMN(V14)-11,FALSE),"")</f>
        <v>0</v>
      </c>
      <c r="W15" s="1">
        <f>IFERROR(VLOOKUP($A15,rr_batting!$B:$N,COLUMN(W14)-11,FALSE),"")</f>
        <v>0</v>
      </c>
      <c r="X15" s="4">
        <f>IFERROR(VLOOKUP($A15,rr_batting!$B:$N,COLUMN(X14)-11,FALSE),"")</f>
        <v>0</v>
      </c>
      <c r="Y15" s="3">
        <f>IFERROR(VLOOKUP($A15,rr_bowling!$B:$M,COLUMN(Y14)-23,FALSE),"")</f>
        <v>6</v>
      </c>
      <c r="Z15" s="1">
        <f>IFERROR(VLOOKUP($A15,rr_bowling!$B:$M,COLUMN(Z14)-23,FALSE),"")</f>
        <v>8</v>
      </c>
      <c r="AA15" s="1">
        <f>IFERROR(VLOOKUP($A15,rr_bowling!$B:$M,COLUMN(AA14)-23,FALSE),"")</f>
        <v>8</v>
      </c>
      <c r="AB15" s="1">
        <f>IFERROR(VLOOKUP($A15,rr_bowling!$B:$M,COLUMN(AB14)-23,FALSE),"")</f>
        <v>28.3</v>
      </c>
      <c r="AC15" s="1">
        <f>IFERROR(VLOOKUP($A15,rr_bowling!$B:$M,COLUMN(AC14)-23,FALSE),"")</f>
        <v>283</v>
      </c>
      <c r="AD15" s="1">
        <f>IFERROR(VLOOKUP($A15,rr_bowling!$B:$M,COLUMN(AD14)-23,FALSE),"")</f>
        <v>45709</v>
      </c>
      <c r="AE15" s="1">
        <f>IFERROR(VLOOKUP($A15,rr_bowling!$B:$M,COLUMN(AE14)-23,FALSE),"")</f>
        <v>47.16</v>
      </c>
      <c r="AF15" s="1">
        <f>IFERROR(VLOOKUP($A15,rr_bowling!$B:$M,COLUMN(AF14)-23,FALSE),"")</f>
        <v>9.92</v>
      </c>
      <c r="AG15" s="1">
        <f>IFERROR(VLOOKUP($A15,rr_bowling!$B:$M,COLUMN(AG14)-23,FALSE),"")</f>
        <v>28.5</v>
      </c>
      <c r="AH15" s="1">
        <f>IFERROR(VLOOKUP($A15,rr_bowling!$B:$M,COLUMN(AH14)-23,FALSE),"")</f>
        <v>0</v>
      </c>
      <c r="AI15" s="1">
        <f>IFERROR(VLOOKUP($A15,rr_bowling!$B:$M,COLUMN(AI14)-23,FALSE),"")</f>
        <v>0</v>
      </c>
      <c r="AJ15" s="23">
        <f t="shared" si="0"/>
        <v>0</v>
      </c>
      <c r="AK15" s="22">
        <f t="shared" si="1"/>
        <v>0.75</v>
      </c>
      <c r="AL15" s="22">
        <f t="shared" si="2"/>
        <v>0.125</v>
      </c>
      <c r="AM15" s="22">
        <f t="shared" si="3"/>
        <v>20.625</v>
      </c>
      <c r="AN15" s="22">
        <f t="shared" si="7"/>
        <v>23.4375</v>
      </c>
      <c r="AO15" s="29">
        <f t="shared" si="4"/>
        <v>8.6666666666666661</v>
      </c>
      <c r="AP15" s="20">
        <f t="shared" si="5"/>
        <v>12</v>
      </c>
      <c r="AQ15" s="49">
        <f t="shared" si="8"/>
        <v>8</v>
      </c>
      <c r="AR15" s="49" t="str">
        <f t="shared" si="6"/>
        <v>Sandeep Sharma</v>
      </c>
    </row>
    <row r="16" spans="1:45" x14ac:dyDescent="0.2">
      <c r="A16" s="3" t="s">
        <v>199</v>
      </c>
      <c r="B16" s="1" t="s">
        <v>156</v>
      </c>
      <c r="C16" s="4" t="s">
        <v>71</v>
      </c>
      <c r="D16" s="3">
        <f>IFERROR(VLOOKUP($A16,rr_mvp!$B:$K,COLUMN(D15)-2,FALSE),"")</f>
        <v>19</v>
      </c>
      <c r="E16" s="1">
        <f>IFERROR(VLOOKUP($A16,rr_mvp!$B:$K,COLUMN(E15)-2,FALSE),"")</f>
        <v>3</v>
      </c>
      <c r="F16" s="1">
        <f>IFERROR(VLOOKUP($A16,rr_mvp!$B:$K,COLUMN(F15)-2,FALSE),"")</f>
        <v>2</v>
      </c>
      <c r="G16" s="1">
        <f>IFERROR(VLOOKUP($A16,rr_mvp!$B:$K,COLUMN(G15)-2,FALSE),"")</f>
        <v>12</v>
      </c>
      <c r="H16" s="1">
        <f>IFERROR(VLOOKUP($A16,rr_mvp!$B:$K,COLUMN(H15)-2,FALSE),"")</f>
        <v>0</v>
      </c>
      <c r="I16" s="1">
        <f>IFERROR(VLOOKUP($A16,rr_mvp!$B:$K,COLUMN(I15)-2,FALSE),"")</f>
        <v>0</v>
      </c>
      <c r="J16" s="1">
        <f>IFERROR(VLOOKUP($A16,rr_mvp!$B:$K,COLUMN(J15)-2,FALSE),"")</f>
        <v>0</v>
      </c>
      <c r="K16" s="1">
        <f>IFERROR(VLOOKUP($A16,rr_mvp!$B:$K,COLUMN(K15)-2,FALSE),"")</f>
        <v>0</v>
      </c>
      <c r="L16" s="4">
        <f>IFERROR(VLOOKUP($A16,rr_mvp!$B:$K,COLUMN(L15)-2,FALSE),"")</f>
        <v>0</v>
      </c>
      <c r="M16" s="3">
        <f>IFERROR(VLOOKUP($A16,rr_batting!$B:$N,COLUMN(M15)-11,FALSE),"")</f>
        <v>1</v>
      </c>
      <c r="N16" s="1">
        <f>IFERROR(VLOOKUP($A16,rr_batting!$B:$N,COLUMN(N15)-11,FALSE),"")</f>
        <v>3</v>
      </c>
      <c r="O16" s="1">
        <f>IFERROR(VLOOKUP($A16,rr_batting!$B:$N,COLUMN(O15)-11,FALSE),"")</f>
        <v>1</v>
      </c>
      <c r="P16" s="1">
        <f>IFERROR(VLOOKUP($A16,rr_batting!$B:$N,COLUMN(P15)-11,FALSE),"")</f>
        <v>0</v>
      </c>
      <c r="Q16" s="1">
        <f>IFERROR(VLOOKUP($A16,rr_batting!$B:$N,COLUMN(Q15)-11,FALSE),"")</f>
        <v>1</v>
      </c>
      <c r="R16" s="1">
        <f>IFERROR(VLOOKUP($A16,rr_batting!$B:$N,COLUMN(R15)-11,FALSE),"")</f>
        <v>1</v>
      </c>
      <c r="S16" s="1">
        <f>IFERROR(VLOOKUP($A16,rr_batting!$B:$N,COLUMN(S15)-11,FALSE),"")</f>
        <v>1</v>
      </c>
      <c r="T16" s="1">
        <f>IFERROR(VLOOKUP($A16,rr_batting!$B:$N,COLUMN(T15)-11,FALSE),"")</f>
        <v>100</v>
      </c>
      <c r="U16" s="1">
        <f>IFERROR(VLOOKUP($A16,rr_batting!$B:$N,COLUMN(U15)-11,FALSE),"")</f>
        <v>0</v>
      </c>
      <c r="V16" s="1">
        <f>IFERROR(VLOOKUP($A16,rr_batting!$B:$N,COLUMN(V15)-11,FALSE),"")</f>
        <v>0</v>
      </c>
      <c r="W16" s="1">
        <f>IFERROR(VLOOKUP($A16,rr_batting!$B:$N,COLUMN(W15)-11,FALSE),"")</f>
        <v>0</v>
      </c>
      <c r="X16" s="4">
        <f>IFERROR(VLOOKUP($A16,rr_batting!$B:$N,COLUMN(X15)-11,FALSE),"")</f>
        <v>0</v>
      </c>
      <c r="Y16" s="3">
        <f>IFERROR(VLOOKUP($A16,rr_bowling!$B:$M,COLUMN(Y15)-23,FALSE),"")</f>
        <v>2</v>
      </c>
      <c r="Z16" s="1">
        <f>IFERROR(VLOOKUP($A16,rr_bowling!$B:$M,COLUMN(Z15)-23,FALSE),"")</f>
        <v>3</v>
      </c>
      <c r="AA16" s="1">
        <f>IFERROR(VLOOKUP($A16,rr_bowling!$B:$M,COLUMN(AA15)-23,FALSE),"")</f>
        <v>3</v>
      </c>
      <c r="AB16" s="1">
        <f>IFERROR(VLOOKUP($A16,rr_bowling!$B:$M,COLUMN(AB15)-23,FALSE),"")</f>
        <v>6</v>
      </c>
      <c r="AC16" s="1">
        <f>IFERROR(VLOOKUP($A16,rr_bowling!$B:$M,COLUMN(AC15)-23,FALSE),"")</f>
        <v>56</v>
      </c>
      <c r="AD16" s="1">
        <f>IFERROR(VLOOKUP($A16,rr_bowling!$B:$M,COLUMN(AD15)-23,FALSE),"")</f>
        <v>45678</v>
      </c>
      <c r="AE16" s="1">
        <f>IFERROR(VLOOKUP($A16,rr_bowling!$B:$M,COLUMN(AE15)-23,FALSE),"")</f>
        <v>28</v>
      </c>
      <c r="AF16" s="1">
        <f>IFERROR(VLOOKUP($A16,rr_bowling!$B:$M,COLUMN(AF15)-23,FALSE),"")</f>
        <v>9.33</v>
      </c>
      <c r="AG16" s="1">
        <f>IFERROR(VLOOKUP($A16,rr_bowling!$B:$M,COLUMN(AG15)-23,FALSE),"")</f>
        <v>18</v>
      </c>
      <c r="AH16" s="1">
        <f>IFERROR(VLOOKUP($A16,rr_bowling!$B:$M,COLUMN(AH15)-23,FALSE),"")</f>
        <v>0</v>
      </c>
      <c r="AI16" s="1">
        <f>IFERROR(VLOOKUP($A16,rr_bowling!$B:$M,COLUMN(AI15)-23,FALSE),"")</f>
        <v>0</v>
      </c>
      <c r="AJ16" s="23">
        <f t="shared" si="0"/>
        <v>0</v>
      </c>
      <c r="AK16" s="22">
        <f t="shared" si="1"/>
        <v>0.66666666666666663</v>
      </c>
      <c r="AL16" s="22">
        <f t="shared" si="2"/>
        <v>0</v>
      </c>
      <c r="AM16" s="22">
        <f t="shared" si="3"/>
        <v>16.666666666666664</v>
      </c>
      <c r="AN16" s="22">
        <f t="shared" si="7"/>
        <v>16.666666666666664</v>
      </c>
      <c r="AO16" s="29">
        <f t="shared" si="4"/>
        <v>9.6666666666666661</v>
      </c>
      <c r="AP16" s="20">
        <f t="shared" si="5"/>
        <v>13</v>
      </c>
      <c r="AQ16" s="49">
        <f t="shared" si="8"/>
        <v>3</v>
      </c>
      <c r="AR16" s="49" t="str">
        <f t="shared" si="6"/>
        <v>Kumar Kartikeya Singh</v>
      </c>
    </row>
    <row r="17" spans="1:44" x14ac:dyDescent="0.2">
      <c r="A17" s="3" t="s">
        <v>168</v>
      </c>
      <c r="B17" s="1" t="s">
        <v>156</v>
      </c>
      <c r="C17" s="4" t="s">
        <v>72</v>
      </c>
      <c r="D17" s="3">
        <f>IFERROR(VLOOKUP($A17,rr_mvp!$B:$K,COLUMN(D16)-2,FALSE),"")</f>
        <v>80.5</v>
      </c>
      <c r="E17" s="1">
        <f>IFERROR(VLOOKUP($A17,rr_mvp!$B:$K,COLUMN(E16)-2,FALSE),"")</f>
        <v>8</v>
      </c>
      <c r="F17" s="1">
        <f>IFERROR(VLOOKUP($A17,rr_mvp!$B:$K,COLUMN(F16)-2,FALSE),"")</f>
        <v>0</v>
      </c>
      <c r="G17" s="1">
        <f>IFERROR(VLOOKUP($A17,rr_mvp!$B:$K,COLUMN(G16)-2,FALSE),"")</f>
        <v>0</v>
      </c>
      <c r="H17" s="1">
        <f>IFERROR(VLOOKUP($A17,rr_mvp!$B:$K,COLUMN(H16)-2,FALSE),"")</f>
        <v>21</v>
      </c>
      <c r="I17" s="1">
        <f>IFERROR(VLOOKUP($A17,rr_mvp!$B:$K,COLUMN(I16)-2,FALSE),"")</f>
        <v>8</v>
      </c>
      <c r="J17" s="1">
        <f>IFERROR(VLOOKUP($A17,rr_mvp!$B:$K,COLUMN(J16)-2,FALSE),"")</f>
        <v>0</v>
      </c>
      <c r="K17" s="1">
        <f>IFERROR(VLOOKUP($A17,rr_mvp!$B:$K,COLUMN(K16)-2,FALSE),"")</f>
        <v>0</v>
      </c>
      <c r="L17" s="4">
        <f>IFERROR(VLOOKUP($A17,rr_mvp!$B:$K,COLUMN(L16)-2,FALSE),"")</f>
        <v>0</v>
      </c>
      <c r="M17" s="3">
        <f>IFERROR(VLOOKUP($A17,rr_batting!$B:$N,COLUMN(M16)-11,FALSE),"")</f>
        <v>176</v>
      </c>
      <c r="N17" s="1">
        <f>IFERROR(VLOOKUP($A17,rr_batting!$B:$N,COLUMN(N16)-11,FALSE),"")</f>
        <v>8</v>
      </c>
      <c r="O17" s="1">
        <f>IFERROR(VLOOKUP($A17,rr_batting!$B:$N,COLUMN(O16)-11,FALSE),"")</f>
        <v>8</v>
      </c>
      <c r="P17" s="1">
        <f>IFERROR(VLOOKUP($A17,rr_batting!$B:$N,COLUMN(P16)-11,FALSE),"")</f>
        <v>1</v>
      </c>
      <c r="Q17" s="1">
        <f>IFERROR(VLOOKUP($A17,rr_batting!$B:$N,COLUMN(Q16)-11,FALSE),"")</f>
        <v>81</v>
      </c>
      <c r="R17" s="1">
        <f>IFERROR(VLOOKUP($A17,rr_batting!$B:$N,COLUMN(R16)-11,FALSE),"")</f>
        <v>25.14</v>
      </c>
      <c r="S17" s="1">
        <f>IFERROR(VLOOKUP($A17,rr_batting!$B:$N,COLUMN(S16)-11,FALSE),"")</f>
        <v>99</v>
      </c>
      <c r="T17" s="1">
        <f>IFERROR(VLOOKUP($A17,rr_batting!$B:$N,COLUMN(T16)-11,FALSE),"")</f>
        <v>177.77</v>
      </c>
      <c r="U17" s="1">
        <f>IFERROR(VLOOKUP($A17,rr_batting!$B:$N,COLUMN(U16)-11,FALSE),"")</f>
        <v>0</v>
      </c>
      <c r="V17" s="1">
        <f>IFERROR(VLOOKUP($A17,rr_batting!$B:$N,COLUMN(V16)-11,FALSE),"")</f>
        <v>2</v>
      </c>
      <c r="W17" s="1">
        <f>IFERROR(VLOOKUP($A17,rr_batting!$B:$N,COLUMN(W16)-11,FALSE),"")</f>
        <v>21</v>
      </c>
      <c r="X17" s="4">
        <f>IFERROR(VLOOKUP($A17,rr_batting!$B:$N,COLUMN(X16)-11,FALSE),"")</f>
        <v>8</v>
      </c>
      <c r="Y17" s="3" t="str">
        <f>IFERROR(VLOOKUP($A17,rr_bowling!$B:$M,COLUMN(Y16)-23,FALSE),"")</f>
        <v/>
      </c>
      <c r="Z17" s="1" t="str">
        <f>IFERROR(VLOOKUP($A17,rr_bowling!$B:$M,COLUMN(Z16)-23,FALSE),"")</f>
        <v/>
      </c>
      <c r="AA17" s="1" t="str">
        <f>IFERROR(VLOOKUP($A17,rr_bowling!$B:$M,COLUMN(AA16)-23,FALSE),"")</f>
        <v/>
      </c>
      <c r="AB17" s="1" t="str">
        <f>IFERROR(VLOOKUP($A17,rr_bowling!$B:$M,COLUMN(AB16)-23,FALSE),"")</f>
        <v/>
      </c>
      <c r="AC17" s="1" t="str">
        <f>IFERROR(VLOOKUP($A17,rr_bowling!$B:$M,COLUMN(AC16)-23,FALSE),"")</f>
        <v/>
      </c>
      <c r="AD17" s="1" t="str">
        <f>IFERROR(VLOOKUP($A17,rr_bowling!$B:$M,COLUMN(AD16)-23,FALSE),"")</f>
        <v/>
      </c>
      <c r="AE17" s="1" t="str">
        <f>IFERROR(VLOOKUP($A17,rr_bowling!$B:$M,COLUMN(AE16)-23,FALSE),"")</f>
        <v/>
      </c>
      <c r="AF17" s="1" t="str">
        <f>IFERROR(VLOOKUP($A17,rr_bowling!$B:$M,COLUMN(AF16)-23,FALSE),"")</f>
        <v/>
      </c>
      <c r="AG17" s="1" t="str">
        <f>IFERROR(VLOOKUP($A17,rr_bowling!$B:$M,COLUMN(AG16)-23,FALSE),"")</f>
        <v/>
      </c>
      <c r="AH17" s="1" t="str">
        <f>IFERROR(VLOOKUP($A17,rr_bowling!$B:$M,COLUMN(AH16)-23,FALSE),"")</f>
        <v/>
      </c>
      <c r="AI17" s="1" t="str">
        <f>IFERROR(VLOOKUP($A17,rr_bowling!$B:$M,COLUMN(AI16)-23,FALSE),"")</f>
        <v/>
      </c>
      <c r="AJ17" s="23">
        <f t="shared" si="0"/>
        <v>13.571428571428571</v>
      </c>
      <c r="AK17" s="22">
        <f t="shared" si="1"/>
        <v>0</v>
      </c>
      <c r="AL17" s="22">
        <f t="shared" si="2"/>
        <v>0</v>
      </c>
      <c r="AM17" s="22">
        <f t="shared" si="3"/>
        <v>13.571428571428571</v>
      </c>
      <c r="AN17" s="22">
        <f t="shared" si="7"/>
        <v>13.571428571428571</v>
      </c>
      <c r="AO17" s="29">
        <f t="shared" si="4"/>
        <v>8</v>
      </c>
      <c r="AP17" s="20">
        <f t="shared" si="5"/>
        <v>10</v>
      </c>
      <c r="AQ17" s="49">
        <f t="shared" si="8"/>
        <v>8</v>
      </c>
      <c r="AR17" s="49" t="str">
        <f t="shared" si="6"/>
        <v>Nitish Rana</v>
      </c>
    </row>
    <row r="18" spans="1:44" x14ac:dyDescent="0.2">
      <c r="A18" s="3" t="s">
        <v>181</v>
      </c>
      <c r="B18" s="1" t="s">
        <v>156</v>
      </c>
      <c r="C18" s="4" t="s">
        <v>70</v>
      </c>
      <c r="D18" s="3">
        <f>IFERROR(VLOOKUP($A18,rr_mvp!$B:$K,COLUMN(D17)-2,FALSE),"")</f>
        <v>21.5</v>
      </c>
      <c r="E18" s="1">
        <f>IFERROR(VLOOKUP($A18,rr_mvp!$B:$K,COLUMN(E17)-2,FALSE),"")</f>
        <v>5</v>
      </c>
      <c r="F18" s="1">
        <f>IFERROR(VLOOKUP($A18,rr_mvp!$B:$K,COLUMN(F17)-2,FALSE),"")</f>
        <v>0</v>
      </c>
      <c r="G18" s="1">
        <f>IFERROR(VLOOKUP($A18,rr_mvp!$B:$K,COLUMN(G17)-2,FALSE),"")</f>
        <v>0</v>
      </c>
      <c r="H18" s="1">
        <f>IFERROR(VLOOKUP($A18,rr_mvp!$B:$K,COLUMN(H17)-2,FALSE),"")</f>
        <v>2</v>
      </c>
      <c r="I18" s="1">
        <f>IFERROR(VLOOKUP($A18,rr_mvp!$B:$K,COLUMN(I17)-2,FALSE),"")</f>
        <v>4</v>
      </c>
      <c r="J18" s="1">
        <f>IFERROR(VLOOKUP($A18,rr_mvp!$B:$K,COLUMN(J17)-2,FALSE),"")</f>
        <v>1</v>
      </c>
      <c r="K18" s="1">
        <f>IFERROR(VLOOKUP($A18,rr_mvp!$B:$K,COLUMN(K17)-2,FALSE),"")</f>
        <v>0</v>
      </c>
      <c r="L18" s="4">
        <f>IFERROR(VLOOKUP($A18,rr_mvp!$B:$K,COLUMN(L17)-2,FALSE),"")</f>
        <v>0</v>
      </c>
      <c r="M18" s="3">
        <f>IFERROR(VLOOKUP($A18,rr_batting!$B:$N,COLUMN(M17)-11,FALSE),"")</f>
        <v>47</v>
      </c>
      <c r="N18" s="1">
        <f>IFERROR(VLOOKUP($A18,rr_batting!$B:$N,COLUMN(N17)-11,FALSE),"")</f>
        <v>5</v>
      </c>
      <c r="O18" s="1">
        <f>IFERROR(VLOOKUP($A18,rr_batting!$B:$N,COLUMN(O17)-11,FALSE),"")</f>
        <v>4</v>
      </c>
      <c r="P18" s="1">
        <f>IFERROR(VLOOKUP($A18,rr_batting!$B:$N,COLUMN(P17)-11,FALSE),"")</f>
        <v>2</v>
      </c>
      <c r="Q18" s="1" t="str">
        <f>IFERROR(VLOOKUP($A18,rr_batting!$B:$N,COLUMN(Q17)-11,FALSE),"")</f>
        <v>34*</v>
      </c>
      <c r="R18" s="1">
        <f>IFERROR(VLOOKUP($A18,rr_batting!$B:$N,COLUMN(R17)-11,FALSE),"")</f>
        <v>23.5</v>
      </c>
      <c r="S18" s="1">
        <f>IFERROR(VLOOKUP($A18,rr_batting!$B:$N,COLUMN(S17)-11,FALSE),"")</f>
        <v>29</v>
      </c>
      <c r="T18" s="1">
        <f>IFERROR(VLOOKUP($A18,rr_batting!$B:$N,COLUMN(T17)-11,FALSE),"")</f>
        <v>162.06</v>
      </c>
      <c r="U18" s="1">
        <f>IFERROR(VLOOKUP($A18,rr_batting!$B:$N,COLUMN(U17)-11,FALSE),"")</f>
        <v>0</v>
      </c>
      <c r="V18" s="1">
        <f>IFERROR(VLOOKUP($A18,rr_batting!$B:$N,COLUMN(V17)-11,FALSE),"")</f>
        <v>0</v>
      </c>
      <c r="W18" s="1">
        <f>IFERROR(VLOOKUP($A18,rr_batting!$B:$N,COLUMN(W17)-11,FALSE),"")</f>
        <v>2</v>
      </c>
      <c r="X18" s="4">
        <f>IFERROR(VLOOKUP($A18,rr_batting!$B:$N,COLUMN(X17)-11,FALSE),"")</f>
        <v>4</v>
      </c>
      <c r="Y18" s="3" t="str">
        <f>IFERROR(VLOOKUP($A18,rr_bowling!$B:$M,COLUMN(Y17)-23,FALSE),"")</f>
        <v/>
      </c>
      <c r="Z18" s="1" t="str">
        <f>IFERROR(VLOOKUP($A18,rr_bowling!$B:$M,COLUMN(Z17)-23,FALSE),"")</f>
        <v/>
      </c>
      <c r="AA18" s="1" t="str">
        <f>IFERROR(VLOOKUP($A18,rr_bowling!$B:$M,COLUMN(AA17)-23,FALSE),"")</f>
        <v/>
      </c>
      <c r="AB18" s="1" t="str">
        <f>IFERROR(VLOOKUP($A18,rr_bowling!$B:$M,COLUMN(AB17)-23,FALSE),"")</f>
        <v/>
      </c>
      <c r="AC18" s="1" t="str">
        <f>IFERROR(VLOOKUP($A18,rr_bowling!$B:$M,COLUMN(AC17)-23,FALSE),"")</f>
        <v/>
      </c>
      <c r="AD18" s="1" t="str">
        <f>IFERROR(VLOOKUP($A18,rr_bowling!$B:$M,COLUMN(AD17)-23,FALSE),"")</f>
        <v/>
      </c>
      <c r="AE18" s="1" t="str">
        <f>IFERROR(VLOOKUP($A18,rr_bowling!$B:$M,COLUMN(AE17)-23,FALSE),"")</f>
        <v/>
      </c>
      <c r="AF18" s="1" t="str">
        <f>IFERROR(VLOOKUP($A18,rr_bowling!$B:$M,COLUMN(AF17)-23,FALSE),"")</f>
        <v/>
      </c>
      <c r="AG18" s="1" t="str">
        <f>IFERROR(VLOOKUP($A18,rr_bowling!$B:$M,COLUMN(AG17)-23,FALSE),"")</f>
        <v/>
      </c>
      <c r="AH18" s="1" t="str">
        <f>IFERROR(VLOOKUP($A18,rr_bowling!$B:$M,COLUMN(AH17)-23,FALSE),"")</f>
        <v/>
      </c>
      <c r="AI18" s="1" t="str">
        <f>IFERROR(VLOOKUP($A18,rr_bowling!$B:$M,COLUMN(AI17)-23,FALSE),"")</f>
        <v/>
      </c>
      <c r="AJ18" s="23">
        <f t="shared" si="0"/>
        <v>4.333333333333333</v>
      </c>
      <c r="AK18" s="22">
        <f t="shared" si="1"/>
        <v>0</v>
      </c>
      <c r="AL18" s="22">
        <f t="shared" si="2"/>
        <v>0.2</v>
      </c>
      <c r="AM18" s="22">
        <f t="shared" si="3"/>
        <v>7.333333333333333</v>
      </c>
      <c r="AN18" s="22">
        <f t="shared" si="7"/>
        <v>7.333333333333333</v>
      </c>
      <c r="AO18" s="29">
        <f t="shared" si="4"/>
        <v>7</v>
      </c>
      <c r="AP18" s="20">
        <f t="shared" si="5"/>
        <v>8</v>
      </c>
      <c r="AQ18" s="49">
        <f t="shared" si="8"/>
        <v>5</v>
      </c>
      <c r="AR18" s="49" t="str">
        <f t="shared" si="6"/>
        <v>Shubham Dubey</v>
      </c>
    </row>
    <row r="19" spans="1:44" x14ac:dyDescent="0.2">
      <c r="A19" s="3" t="s">
        <v>197</v>
      </c>
      <c r="B19" s="1" t="s">
        <v>156</v>
      </c>
      <c r="C19" s="4" t="s">
        <v>70</v>
      </c>
      <c r="D19" s="3">
        <f>IFERROR(VLOOKUP($A19,rr_mvp!$B:$K,COLUMN(D18)-2,FALSE),"")</f>
        <v>15.5</v>
      </c>
      <c r="E19" s="1">
        <f>IFERROR(VLOOKUP($A19,rr_mvp!$B:$K,COLUMN(E18)-2,FALSE),"")</f>
        <v>1</v>
      </c>
      <c r="F19" s="1">
        <f>IFERROR(VLOOKUP($A19,rr_mvp!$B:$K,COLUMN(F18)-2,FALSE),"")</f>
        <v>0</v>
      </c>
      <c r="G19" s="1">
        <f>IFERROR(VLOOKUP($A19,rr_mvp!$B:$K,COLUMN(G18)-2,FALSE),"")</f>
        <v>0</v>
      </c>
      <c r="H19" s="1">
        <f>IFERROR(VLOOKUP($A19,rr_mvp!$B:$K,COLUMN(H18)-2,FALSE),"")</f>
        <v>2</v>
      </c>
      <c r="I19" s="1">
        <f>IFERROR(VLOOKUP($A19,rr_mvp!$B:$K,COLUMN(I18)-2,FALSE),"")</f>
        <v>3</v>
      </c>
      <c r="J19" s="1">
        <f>IFERROR(VLOOKUP($A19,rr_mvp!$B:$K,COLUMN(J18)-2,FALSE),"")</f>
        <v>0</v>
      </c>
      <c r="K19" s="1">
        <f>IFERROR(VLOOKUP($A19,rr_mvp!$B:$K,COLUMN(K18)-2,FALSE),"")</f>
        <v>0</v>
      </c>
      <c r="L19" s="4">
        <f>IFERROR(VLOOKUP($A19,rr_mvp!$B:$K,COLUMN(L18)-2,FALSE),"")</f>
        <v>0</v>
      </c>
      <c r="M19" s="3">
        <f>IFERROR(VLOOKUP($A19,rr_batting!$B:$N,COLUMN(M18)-11,FALSE),"")</f>
        <v>34</v>
      </c>
      <c r="N19" s="1">
        <f>IFERROR(VLOOKUP($A19,rr_batting!$B:$N,COLUMN(N18)-11,FALSE),"")</f>
        <v>1</v>
      </c>
      <c r="O19" s="1">
        <f>IFERROR(VLOOKUP($A19,rr_batting!$B:$N,COLUMN(O18)-11,FALSE),"")</f>
        <v>1</v>
      </c>
      <c r="P19" s="1">
        <f>IFERROR(VLOOKUP($A19,rr_batting!$B:$N,COLUMN(P18)-11,FALSE),"")</f>
        <v>0</v>
      </c>
      <c r="Q19" s="1">
        <f>IFERROR(VLOOKUP($A19,rr_batting!$B:$N,COLUMN(Q18)-11,FALSE),"")</f>
        <v>34</v>
      </c>
      <c r="R19" s="1">
        <f>IFERROR(VLOOKUP($A19,rr_batting!$B:$N,COLUMN(R18)-11,FALSE),"")</f>
        <v>34</v>
      </c>
      <c r="S19" s="1">
        <f>IFERROR(VLOOKUP($A19,rr_batting!$B:$N,COLUMN(S18)-11,FALSE),"")</f>
        <v>20</v>
      </c>
      <c r="T19" s="1">
        <f>IFERROR(VLOOKUP($A19,rr_batting!$B:$N,COLUMN(T18)-11,FALSE),"")</f>
        <v>170</v>
      </c>
      <c r="U19" s="1">
        <f>IFERROR(VLOOKUP($A19,rr_batting!$B:$N,COLUMN(U18)-11,FALSE),"")</f>
        <v>0</v>
      </c>
      <c r="V19" s="1">
        <f>IFERROR(VLOOKUP($A19,rr_batting!$B:$N,COLUMN(V18)-11,FALSE),"")</f>
        <v>0</v>
      </c>
      <c r="W19" s="1">
        <f>IFERROR(VLOOKUP($A19,rr_batting!$B:$N,COLUMN(W18)-11,FALSE),"")</f>
        <v>2</v>
      </c>
      <c r="X19" s="4">
        <f>IFERROR(VLOOKUP($A19,rr_batting!$B:$N,COLUMN(X18)-11,FALSE),"")</f>
        <v>3</v>
      </c>
      <c r="Y19" s="3" t="str">
        <f>IFERROR(VLOOKUP($A19,rr_bowling!$B:$M,COLUMN(Y18)-23,FALSE),"")</f>
        <v/>
      </c>
      <c r="Z19" s="1" t="str">
        <f>IFERROR(VLOOKUP($A19,rr_bowling!$B:$M,COLUMN(Z18)-23,FALSE),"")</f>
        <v/>
      </c>
      <c r="AA19" s="1" t="str">
        <f>IFERROR(VLOOKUP($A19,rr_bowling!$B:$M,COLUMN(AA18)-23,FALSE),"")</f>
        <v/>
      </c>
      <c r="AB19" s="1" t="str">
        <f>IFERROR(VLOOKUP($A19,rr_bowling!$B:$M,COLUMN(AB18)-23,FALSE),"")</f>
        <v/>
      </c>
      <c r="AC19" s="1" t="str">
        <f>IFERROR(VLOOKUP($A19,rr_bowling!$B:$M,COLUMN(AC18)-23,FALSE),"")</f>
        <v/>
      </c>
      <c r="AD19" s="1" t="str">
        <f>IFERROR(VLOOKUP($A19,rr_bowling!$B:$M,COLUMN(AD18)-23,FALSE),"")</f>
        <v/>
      </c>
      <c r="AE19" s="1" t="str">
        <f>IFERROR(VLOOKUP($A19,rr_bowling!$B:$M,COLUMN(AE18)-23,FALSE),"")</f>
        <v/>
      </c>
      <c r="AF19" s="1" t="str">
        <f>IFERROR(VLOOKUP($A19,rr_bowling!$B:$M,COLUMN(AF18)-23,FALSE),"")</f>
        <v/>
      </c>
      <c r="AG19" s="1" t="str">
        <f>IFERROR(VLOOKUP($A19,rr_bowling!$B:$M,COLUMN(AG18)-23,FALSE),"")</f>
        <v/>
      </c>
      <c r="AH19" s="1" t="str">
        <f>IFERROR(VLOOKUP($A19,rr_bowling!$B:$M,COLUMN(AH18)-23,FALSE),"")</f>
        <v/>
      </c>
      <c r="AI19" s="1" t="str">
        <f>IFERROR(VLOOKUP($A19,rr_bowling!$B:$M,COLUMN(AI18)-23,FALSE),"")</f>
        <v/>
      </c>
      <c r="AJ19" s="23">
        <f t="shared" si="0"/>
        <v>0</v>
      </c>
      <c r="AK19" s="22">
        <f t="shared" si="1"/>
        <v>0</v>
      </c>
      <c r="AL19" s="22">
        <f t="shared" si="2"/>
        <v>0</v>
      </c>
      <c r="AM19" s="22">
        <f t="shared" si="3"/>
        <v>0</v>
      </c>
      <c r="AN19" s="22">
        <f t="shared" si="7"/>
        <v>0</v>
      </c>
      <c r="AO19" s="29">
        <f t="shared" si="4"/>
        <v>10</v>
      </c>
      <c r="AP19" s="20">
        <f t="shared" si="5"/>
        <v>14</v>
      </c>
      <c r="AQ19" s="49">
        <f t="shared" si="8"/>
        <v>1</v>
      </c>
      <c r="AR19" s="49" t="str">
        <f t="shared" si="6"/>
        <v>Vaibhav Suryavanshi</v>
      </c>
    </row>
    <row r="20" spans="1:44" x14ac:dyDescent="0.2">
      <c r="A20" s="3" t="s">
        <v>186</v>
      </c>
      <c r="B20" s="1" t="s">
        <v>156</v>
      </c>
      <c r="C20" s="4" t="s">
        <v>72</v>
      </c>
      <c r="D20" s="3">
        <f>IFERROR(VLOOKUP($A20,rr_mvp!$B:$K,COLUMN(D19)-2,FALSE),"")</f>
        <v>5</v>
      </c>
      <c r="E20" s="1">
        <f>IFERROR(VLOOKUP($A20,rr_mvp!$B:$K,COLUMN(E19)-2,FALSE),"")</f>
        <v>1</v>
      </c>
      <c r="F20" s="1">
        <f>IFERROR(VLOOKUP($A20,rr_mvp!$B:$K,COLUMN(F19)-2,FALSE),"")</f>
        <v>0</v>
      </c>
      <c r="G20" s="1">
        <f>IFERROR(VLOOKUP($A20,rr_mvp!$B:$K,COLUMN(G19)-2,FALSE),"")</f>
        <v>5</v>
      </c>
      <c r="H20" s="1">
        <f>IFERROR(VLOOKUP($A20,rr_mvp!$B:$K,COLUMN(H19)-2,FALSE),"")</f>
        <v>0</v>
      </c>
      <c r="I20" s="1">
        <f>IFERROR(VLOOKUP($A20,rr_mvp!$B:$K,COLUMN(I19)-2,FALSE),"")</f>
        <v>0</v>
      </c>
      <c r="J20" s="1">
        <f>IFERROR(VLOOKUP($A20,rr_mvp!$B:$K,COLUMN(J19)-2,FALSE),"")</f>
        <v>0</v>
      </c>
      <c r="K20" s="1">
        <f>IFERROR(VLOOKUP($A20,rr_mvp!$B:$K,COLUMN(K19)-2,FALSE),"")</f>
        <v>0</v>
      </c>
      <c r="L20" s="4">
        <f>IFERROR(VLOOKUP($A20,rr_mvp!$B:$K,COLUMN(L19)-2,FALSE),"")</f>
        <v>0</v>
      </c>
      <c r="M20" s="3" t="str">
        <f>IFERROR(VLOOKUP($A20,rr_batting!$B:$N,COLUMN(M19)-11,FALSE),"")</f>
        <v/>
      </c>
      <c r="N20" s="1" t="str">
        <f>IFERROR(VLOOKUP($A20,rr_batting!$B:$N,COLUMN(N19)-11,FALSE),"")</f>
        <v/>
      </c>
      <c r="O20" s="1" t="str">
        <f>IFERROR(VLOOKUP($A20,rr_batting!$B:$N,COLUMN(O19)-11,FALSE),"")</f>
        <v/>
      </c>
      <c r="P20" s="1" t="str">
        <f>IFERROR(VLOOKUP($A20,rr_batting!$B:$N,COLUMN(P19)-11,FALSE),"")</f>
        <v/>
      </c>
      <c r="Q20" s="1" t="str">
        <f>IFERROR(VLOOKUP($A20,rr_batting!$B:$N,COLUMN(Q19)-11,FALSE),"")</f>
        <v/>
      </c>
      <c r="R20" s="1" t="str">
        <f>IFERROR(VLOOKUP($A20,rr_batting!$B:$N,COLUMN(R19)-11,FALSE),"")</f>
        <v/>
      </c>
      <c r="S20" s="1" t="str">
        <f>IFERROR(VLOOKUP($A20,rr_batting!$B:$N,COLUMN(S19)-11,FALSE),"")</f>
        <v/>
      </c>
      <c r="T20" s="1" t="str">
        <f>IFERROR(VLOOKUP($A20,rr_batting!$B:$N,COLUMN(T19)-11,FALSE),"")</f>
        <v/>
      </c>
      <c r="U20" s="1" t="str">
        <f>IFERROR(VLOOKUP($A20,rr_batting!$B:$N,COLUMN(U19)-11,FALSE),"")</f>
        <v/>
      </c>
      <c r="V20" s="1" t="str">
        <f>IFERROR(VLOOKUP($A20,rr_batting!$B:$N,COLUMN(V19)-11,FALSE),"")</f>
        <v/>
      </c>
      <c r="W20" s="1" t="str">
        <f>IFERROR(VLOOKUP($A20,rr_batting!$B:$N,COLUMN(W19)-11,FALSE),"")</f>
        <v/>
      </c>
      <c r="X20" s="4" t="str">
        <f>IFERROR(VLOOKUP($A20,rr_batting!$B:$N,COLUMN(X19)-11,FALSE),"")</f>
        <v/>
      </c>
      <c r="Y20" s="3" t="str">
        <f>IFERROR(VLOOKUP($A20,rr_bowling!$B:$M,COLUMN(Y19)-23,FALSE),"")</f>
        <v/>
      </c>
      <c r="Z20" s="1" t="str">
        <f>IFERROR(VLOOKUP($A20,rr_bowling!$B:$M,COLUMN(Z19)-23,FALSE),"")</f>
        <v/>
      </c>
      <c r="AA20" s="1" t="str">
        <f>IFERROR(VLOOKUP($A20,rr_bowling!$B:$M,COLUMN(AA19)-23,FALSE),"")</f>
        <v/>
      </c>
      <c r="AB20" s="1" t="str">
        <f>IFERROR(VLOOKUP($A20,rr_bowling!$B:$M,COLUMN(AB19)-23,FALSE),"")</f>
        <v/>
      </c>
      <c r="AC20" s="1" t="str">
        <f>IFERROR(VLOOKUP($A20,rr_bowling!$B:$M,COLUMN(AC19)-23,FALSE),"")</f>
        <v/>
      </c>
      <c r="AD20" s="1" t="str">
        <f>IFERROR(VLOOKUP($A20,rr_bowling!$B:$M,COLUMN(AD19)-23,FALSE),"")</f>
        <v/>
      </c>
      <c r="AE20" s="1" t="str">
        <f>IFERROR(VLOOKUP($A20,rr_bowling!$B:$M,COLUMN(AE19)-23,FALSE),"")</f>
        <v/>
      </c>
      <c r="AF20" s="1" t="str">
        <f>IFERROR(VLOOKUP($A20,rr_bowling!$B:$M,COLUMN(AF19)-23,FALSE),"")</f>
        <v/>
      </c>
      <c r="AG20" s="1" t="str">
        <f>IFERROR(VLOOKUP($A20,rr_bowling!$B:$M,COLUMN(AG19)-23,FALSE),"")</f>
        <v/>
      </c>
      <c r="AH20" s="1" t="str">
        <f>IFERROR(VLOOKUP($A20,rr_bowling!$B:$M,COLUMN(AH19)-23,FALSE),"")</f>
        <v/>
      </c>
      <c r="AI20" s="1" t="str">
        <f>IFERROR(VLOOKUP($A20,rr_bowling!$B:$M,COLUMN(AI19)-23,FALSE),"")</f>
        <v/>
      </c>
      <c r="AJ20" s="23">
        <f t="shared" si="0"/>
        <v>0</v>
      </c>
      <c r="AK20" s="22">
        <f t="shared" si="1"/>
        <v>0</v>
      </c>
      <c r="AL20" s="22">
        <f t="shared" si="2"/>
        <v>0</v>
      </c>
      <c r="AM20" s="22">
        <f t="shared" si="3"/>
        <v>0</v>
      </c>
      <c r="AN20" s="22">
        <f t="shared" si="7"/>
        <v>0</v>
      </c>
      <c r="AO20" s="29">
        <f t="shared" si="4"/>
        <v>10</v>
      </c>
      <c r="AP20" s="20">
        <f t="shared" si="5"/>
        <v>14</v>
      </c>
      <c r="AQ20" s="49">
        <f t="shared" si="8"/>
        <v>1</v>
      </c>
      <c r="AR20" s="49" t="str">
        <f t="shared" si="6"/>
        <v>Yudhvir Singh</v>
      </c>
    </row>
    <row r="21" spans="1:44" ht="12.75" thickBot="1" x14ac:dyDescent="0.25">
      <c r="A21" s="5" t="s">
        <v>191</v>
      </c>
      <c r="B21" s="6" t="s">
        <v>156</v>
      </c>
      <c r="C21" s="7" t="s">
        <v>71</v>
      </c>
      <c r="D21" s="5">
        <f>IFERROR(VLOOKUP($A21,rr_mvp!$B:$K,COLUMN(D20)-2,FALSE),"")</f>
        <v>11</v>
      </c>
      <c r="E21" s="6">
        <f>IFERROR(VLOOKUP($A21,rr_mvp!$B:$K,COLUMN(E20)-2,FALSE),"")</f>
        <v>2</v>
      </c>
      <c r="F21" s="6">
        <f>IFERROR(VLOOKUP($A21,rr_mvp!$B:$K,COLUMN(F20)-2,FALSE),"")</f>
        <v>0</v>
      </c>
      <c r="G21" s="6">
        <f>IFERROR(VLOOKUP($A21,rr_mvp!$B:$K,COLUMN(G20)-2,FALSE),"")</f>
        <v>11</v>
      </c>
      <c r="H21" s="6">
        <f>IFERROR(VLOOKUP($A21,rr_mvp!$B:$K,COLUMN(H20)-2,FALSE),"")</f>
        <v>0</v>
      </c>
      <c r="I21" s="6">
        <f>IFERROR(VLOOKUP($A21,rr_mvp!$B:$K,COLUMN(I20)-2,FALSE),"")</f>
        <v>0</v>
      </c>
      <c r="J21" s="6">
        <f>IFERROR(VLOOKUP($A21,rr_mvp!$B:$K,COLUMN(J20)-2,FALSE),"")</f>
        <v>0</v>
      </c>
      <c r="K21" s="6">
        <f>IFERROR(VLOOKUP($A21,rr_mvp!$B:$K,COLUMN(K20)-2,FALSE),"")</f>
        <v>0</v>
      </c>
      <c r="L21" s="7">
        <f>IFERROR(VLOOKUP($A21,rr_mvp!$B:$K,COLUMN(L20)-2,FALSE),"")</f>
        <v>0</v>
      </c>
      <c r="M21" s="5" t="str">
        <f>IFERROR(VLOOKUP($A21,rr_batting!$B:$N,COLUMN(M20)-11,FALSE),"")</f>
        <v/>
      </c>
      <c r="N21" s="6" t="str">
        <f>IFERROR(VLOOKUP($A21,rr_batting!$B:$N,COLUMN(N20)-11,FALSE),"")</f>
        <v/>
      </c>
      <c r="O21" s="6" t="str">
        <f>IFERROR(VLOOKUP($A21,rr_batting!$B:$N,COLUMN(O20)-11,FALSE),"")</f>
        <v/>
      </c>
      <c r="P21" s="6" t="str">
        <f>IFERROR(VLOOKUP($A21,rr_batting!$B:$N,COLUMN(P20)-11,FALSE),"")</f>
        <v/>
      </c>
      <c r="Q21" s="6" t="str">
        <f>IFERROR(VLOOKUP($A21,rr_batting!$B:$N,COLUMN(Q20)-11,FALSE),"")</f>
        <v/>
      </c>
      <c r="R21" s="6" t="str">
        <f>IFERROR(VLOOKUP($A21,rr_batting!$B:$N,COLUMN(R20)-11,FALSE),"")</f>
        <v/>
      </c>
      <c r="S21" s="6" t="str">
        <f>IFERROR(VLOOKUP($A21,rr_batting!$B:$N,COLUMN(S20)-11,FALSE),"")</f>
        <v/>
      </c>
      <c r="T21" s="6" t="str">
        <f>IFERROR(VLOOKUP($A21,rr_batting!$B:$N,COLUMN(T20)-11,FALSE),"")</f>
        <v/>
      </c>
      <c r="U21" s="6" t="str">
        <f>IFERROR(VLOOKUP($A21,rr_batting!$B:$N,COLUMN(U20)-11,FALSE),"")</f>
        <v/>
      </c>
      <c r="V21" s="6" t="str">
        <f>IFERROR(VLOOKUP($A21,rr_batting!$B:$N,COLUMN(V20)-11,FALSE),"")</f>
        <v/>
      </c>
      <c r="W21" s="6" t="str">
        <f>IFERROR(VLOOKUP($A21,rr_batting!$B:$N,COLUMN(W20)-11,FALSE),"")</f>
        <v/>
      </c>
      <c r="X21" s="7" t="str">
        <f>IFERROR(VLOOKUP($A21,rr_batting!$B:$N,COLUMN(X20)-11,FALSE),"")</f>
        <v/>
      </c>
      <c r="Y21" s="5" t="str">
        <f>IFERROR(VLOOKUP($A21,rr_bowling!$B:$M,COLUMN(Y20)-23,FALSE),"")</f>
        <v/>
      </c>
      <c r="Z21" s="6" t="str">
        <f>IFERROR(VLOOKUP($A21,rr_bowling!$B:$M,COLUMN(Z20)-23,FALSE),"")</f>
        <v/>
      </c>
      <c r="AA21" s="6" t="str">
        <f>IFERROR(VLOOKUP($A21,rr_bowling!$B:$M,COLUMN(AA20)-23,FALSE),"")</f>
        <v/>
      </c>
      <c r="AB21" s="6" t="str">
        <f>IFERROR(VLOOKUP($A21,rr_bowling!$B:$M,COLUMN(AB20)-23,FALSE),"")</f>
        <v/>
      </c>
      <c r="AC21" s="6" t="str">
        <f>IFERROR(VLOOKUP($A21,rr_bowling!$B:$M,COLUMN(AC20)-23,FALSE),"")</f>
        <v/>
      </c>
      <c r="AD21" s="6" t="str">
        <f>IFERROR(VLOOKUP($A21,rr_bowling!$B:$M,COLUMN(AD20)-23,FALSE),"")</f>
        <v/>
      </c>
      <c r="AE21" s="6" t="str">
        <f>IFERROR(VLOOKUP($A21,rr_bowling!$B:$M,COLUMN(AE20)-23,FALSE),"")</f>
        <v/>
      </c>
      <c r="AF21" s="6" t="str">
        <f>IFERROR(VLOOKUP($A21,rr_bowling!$B:$M,COLUMN(AF20)-23,FALSE),"")</f>
        <v/>
      </c>
      <c r="AG21" s="6" t="str">
        <f>IFERROR(VLOOKUP($A21,rr_bowling!$B:$M,COLUMN(AG20)-23,FALSE),"")</f>
        <v/>
      </c>
      <c r="AH21" s="6" t="str">
        <f>IFERROR(VLOOKUP($A21,rr_bowling!$B:$M,COLUMN(AH20)-23,FALSE),"")</f>
        <v/>
      </c>
      <c r="AI21" s="6" t="str">
        <f>IFERROR(VLOOKUP($A21,rr_bowling!$B:$M,COLUMN(AI20)-23,FALSE),"")</f>
        <v/>
      </c>
      <c r="AJ21" s="24">
        <f t="shared" si="0"/>
        <v>0</v>
      </c>
      <c r="AK21" s="25">
        <f t="shared" si="1"/>
        <v>0</v>
      </c>
      <c r="AL21" s="25">
        <f t="shared" si="2"/>
        <v>0</v>
      </c>
      <c r="AM21" s="25">
        <f t="shared" si="3"/>
        <v>0</v>
      </c>
      <c r="AN21" s="25">
        <f t="shared" si="7"/>
        <v>0</v>
      </c>
      <c r="AO21" s="30">
        <f t="shared" si="4"/>
        <v>10</v>
      </c>
      <c r="AP21" s="21">
        <f t="shared" si="5"/>
        <v>14</v>
      </c>
      <c r="AQ21" s="49">
        <f t="shared" si="8"/>
        <v>2</v>
      </c>
      <c r="AR21" s="49" t="str">
        <f t="shared" si="6"/>
        <v>Fazalhaq Farooqi</v>
      </c>
    </row>
    <row r="30" spans="1:44" x14ac:dyDescent="0.2">
      <c r="D30" s="52" t="s">
        <v>213</v>
      </c>
    </row>
    <row r="31" spans="1:44" x14ac:dyDescent="0.2">
      <c r="D31" s="51" t="s">
        <v>214</v>
      </c>
      <c r="E31" s="51">
        <f>SUM(D2:L26)-SUM(rr_mvp!C:K)</f>
        <v>0</v>
      </c>
    </row>
    <row r="32" spans="1:44" x14ac:dyDescent="0.2">
      <c r="D32" s="51" t="s">
        <v>215</v>
      </c>
      <c r="E32" s="51">
        <f>SUM(M2:X26)-SUM(rr_batting!C2:N100)</f>
        <v>0</v>
      </c>
    </row>
    <row r="33" spans="4:5" x14ac:dyDescent="0.2">
      <c r="D33" s="51" t="s">
        <v>216</v>
      </c>
      <c r="E33" s="51">
        <f>SUM(Y2:AI26)-SUM(rr_bowling!C:M)</f>
        <v>0</v>
      </c>
    </row>
  </sheetData>
  <conditionalFormatting sqref="D2:D21">
    <cfRule type="containsBlanks" dxfId="223" priority="16">
      <formula>LEN(TRIM(D2))=0</formula>
    </cfRule>
  </conditionalFormatting>
  <conditionalFormatting sqref="E31:E33">
    <cfRule type="cellIs" dxfId="222" priority="4" operator="notEqual">
      <formula>0</formula>
    </cfRule>
  </conditionalFormatting>
  <conditionalFormatting sqref="J2:J21">
    <cfRule type="colorScale" priority="29">
      <colorScale>
        <cfvo type="min"/>
        <cfvo type="max"/>
        <color rgb="FFFCFCFF"/>
        <color rgb="FF63BE7B"/>
      </colorScale>
    </cfRule>
  </conditionalFormatting>
  <conditionalFormatting sqref="K2:K21">
    <cfRule type="cellIs" dxfId="221" priority="12" operator="greaterThanOrEqual">
      <formula>1</formula>
    </cfRule>
  </conditionalFormatting>
  <conditionalFormatting sqref="M2:M21">
    <cfRule type="colorScale" priority="30">
      <colorScale>
        <cfvo type="min"/>
        <cfvo type="max"/>
        <color rgb="FFFCFCFF"/>
        <color rgb="FF63BE7B"/>
      </colorScale>
    </cfRule>
  </conditionalFormatting>
  <conditionalFormatting sqref="Y2:Y21">
    <cfRule type="colorScale" priority="31">
      <colorScale>
        <cfvo type="min"/>
        <cfvo type="max"/>
        <color rgb="FFFCFCFF"/>
        <color rgb="FF63BE7B"/>
      </colorScale>
    </cfRule>
  </conditionalFormatting>
  <conditionalFormatting sqref="AJ2:AJ21">
    <cfRule type="colorScale" priority="32">
      <colorScale>
        <cfvo type="min"/>
        <cfvo type="max"/>
        <color rgb="FFFCFCFF"/>
        <color rgb="FF63BE7B"/>
      </colorScale>
    </cfRule>
  </conditionalFormatting>
  <conditionalFormatting sqref="AK2:AK21">
    <cfRule type="colorScale" priority="33">
      <colorScale>
        <cfvo type="min"/>
        <cfvo type="max"/>
        <color rgb="FFFCFCFF"/>
        <color rgb="FF63BE7B"/>
      </colorScale>
    </cfRule>
  </conditionalFormatting>
  <conditionalFormatting sqref="AL2:AL21">
    <cfRule type="colorScale" priority="34">
      <colorScale>
        <cfvo type="min"/>
        <cfvo type="max"/>
        <color rgb="FFFCFCFF"/>
        <color rgb="FF63BE7B"/>
      </colorScale>
    </cfRule>
  </conditionalFormatting>
  <conditionalFormatting sqref="AM2:AM21">
    <cfRule type="colorScale" priority="35">
      <colorScale>
        <cfvo type="min"/>
        <cfvo type="max"/>
        <color rgb="FFFCFCFF"/>
        <color rgb="FF63BE7B"/>
      </colorScale>
    </cfRule>
  </conditionalFormatting>
  <conditionalFormatting sqref="AN2:AN21">
    <cfRule type="colorScale" priority="3">
      <colorScale>
        <cfvo type="min"/>
        <cfvo type="max"/>
        <color rgb="FFFCFCFF"/>
        <color rgb="FF63BE7B"/>
      </colorScale>
    </cfRule>
  </conditionalFormatting>
  <conditionalFormatting sqref="AO2:AO21">
    <cfRule type="colorScale" priority="36">
      <colorScale>
        <cfvo type="min"/>
        <cfvo type="percentile" val="50"/>
        <cfvo type="max"/>
        <color rgb="FF63BE7B"/>
        <color rgb="FFFCFCFF"/>
        <color rgb="FFF8696B"/>
      </colorScale>
    </cfRule>
    <cfRule type="colorScale" priority="37">
      <colorScale>
        <cfvo type="min"/>
        <cfvo type="max"/>
        <color rgb="FF63BE7B"/>
        <color rgb="FFFFEF9C"/>
      </colorScale>
    </cfRule>
  </conditionalFormatting>
  <conditionalFormatting sqref="AP2:AP21">
    <cfRule type="iconSet" priority="38">
      <iconSet iconSet="3Symbols2" reverse="1">
        <cfvo type="percent" val="0"/>
        <cfvo type="num" val="5"/>
        <cfvo type="num" val="8"/>
      </iconSet>
    </cfRule>
  </conditionalFormatting>
  <conditionalFormatting sqref="AQ2:AQ21">
    <cfRule type="dataBar" priority="1">
      <dataBar>
        <cfvo type="min"/>
        <cfvo type="max"/>
        <color rgb="FF638EC6"/>
      </dataBar>
      <extLst>
        <ext xmlns:x14="http://schemas.microsoft.com/office/spreadsheetml/2009/9/main" uri="{B025F937-C7B1-47D3-B67F-A62EFF666E3E}">
          <x14:id>{39751733-96F8-49C0-BCD7-36830B18E0B1}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9751733-96F8-49C0-BCD7-36830B18E0B1}">
            <x14:dataBar minLength="0" maxLength="100" border="1" negativeBarBorderColorSameAsPositive="0">
              <x14:cfvo type="autoMin"/>
              <x14:cfvo type="autoMax"/>
              <x14:borderColor rgb="FF638EC6"/>
              <x14:negativeFillColor rgb="FFFF0000"/>
              <x14:negativeBorderColor rgb="FFFF0000"/>
              <x14:axisColor rgb="FF000000"/>
            </x14:dataBar>
          </x14:cfRule>
          <xm:sqref>AQ2:AQ21</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422F-11A9-4C3B-9DDD-CD41D5BBAC17}">
  <sheetPr>
    <tabColor theme="9" tint="0.59999389629810485"/>
  </sheetPr>
  <dimension ref="A1:AS33"/>
  <sheetViews>
    <sheetView zoomScale="90" zoomScaleNormal="90" workbookViewId="0">
      <pane xSplit="3" topLeftCell="S1" activePane="topRight" state="frozen"/>
      <selection pane="topRight" activeCell="Y45" sqref="Y45"/>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7.5703125" style="1" bestFit="1" customWidth="1"/>
    <col min="44" max="44" width="16.85546875" style="1" bestFit="1" customWidth="1"/>
    <col min="45" max="16384" width="9.140625" style="1"/>
  </cols>
  <sheetData>
    <row r="1" spans="1:45" s="47" customFormat="1" ht="12.75" thickBot="1" x14ac:dyDescent="0.3">
      <c r="A1" s="33" t="s">
        <v>67</v>
      </c>
      <c r="B1" s="34" t="s">
        <v>68</v>
      </c>
      <c r="C1" s="35" t="s">
        <v>69</v>
      </c>
      <c r="D1" s="36" t="s">
        <v>2</v>
      </c>
      <c r="E1" s="37" t="s">
        <v>3</v>
      </c>
      <c r="F1" s="37" t="s">
        <v>4</v>
      </c>
      <c r="G1" s="37" t="s">
        <v>5</v>
      </c>
      <c r="H1" s="37" t="s">
        <v>6</v>
      </c>
      <c r="I1" s="37" t="s">
        <v>7</v>
      </c>
      <c r="J1" s="37" t="s">
        <v>8</v>
      </c>
      <c r="K1" s="37" t="s">
        <v>9</v>
      </c>
      <c r="L1" s="38" t="s">
        <v>10</v>
      </c>
      <c r="M1" s="39" t="s">
        <v>43</v>
      </c>
      <c r="N1" s="40" t="s">
        <v>3</v>
      </c>
      <c r="O1" s="40" t="s">
        <v>44</v>
      </c>
      <c r="P1" s="40" t="s">
        <v>45</v>
      </c>
      <c r="Q1" s="40" t="s">
        <v>46</v>
      </c>
      <c r="R1" s="40" t="s">
        <v>47</v>
      </c>
      <c r="S1" s="40" t="s">
        <v>48</v>
      </c>
      <c r="T1" s="40" t="s">
        <v>49</v>
      </c>
      <c r="U1" s="40">
        <v>100</v>
      </c>
      <c r="V1" s="40">
        <v>50</v>
      </c>
      <c r="W1" s="40" t="s">
        <v>6</v>
      </c>
      <c r="X1" s="41" t="s">
        <v>7</v>
      </c>
      <c r="Y1" s="42" t="s">
        <v>4</v>
      </c>
      <c r="Z1" s="43" t="s">
        <v>3</v>
      </c>
      <c r="AA1" s="43" t="s">
        <v>44</v>
      </c>
      <c r="AB1" s="43" t="s">
        <v>53</v>
      </c>
      <c r="AC1" s="43" t="s">
        <v>43</v>
      </c>
      <c r="AD1" s="43" t="s">
        <v>54</v>
      </c>
      <c r="AE1" s="43" t="s">
        <v>47</v>
      </c>
      <c r="AF1" s="43" t="s">
        <v>55</v>
      </c>
      <c r="AG1" s="43" t="s">
        <v>49</v>
      </c>
      <c r="AH1" s="43" t="s">
        <v>56</v>
      </c>
      <c r="AI1" s="43" t="s">
        <v>57</v>
      </c>
      <c r="AJ1" s="44" t="s">
        <v>90</v>
      </c>
      <c r="AK1" s="45" t="s">
        <v>91</v>
      </c>
      <c r="AL1" s="45" t="s">
        <v>92</v>
      </c>
      <c r="AM1" s="45" t="s">
        <v>93</v>
      </c>
      <c r="AN1" s="45" t="s">
        <v>355</v>
      </c>
      <c r="AO1" s="46" t="s">
        <v>94</v>
      </c>
      <c r="AP1" s="48" t="s">
        <v>95</v>
      </c>
      <c r="AQ1" s="62" t="s">
        <v>356</v>
      </c>
      <c r="AR1" s="62" t="s">
        <v>357</v>
      </c>
    </row>
    <row r="2" spans="1:45" x14ac:dyDescent="0.2">
      <c r="A2" s="3" t="s">
        <v>76</v>
      </c>
      <c r="B2" s="1" t="s">
        <v>12</v>
      </c>
      <c r="C2" s="4" t="s">
        <v>70</v>
      </c>
      <c r="D2" s="3" t="str">
        <f>IFERROR(VLOOKUP($A2,rcb_mvp!$B:$K,COLUMN(D1)-2,FALSE),"")</f>
        <v/>
      </c>
      <c r="E2" s="1" t="str">
        <f>IFERROR(VLOOKUP($A2,rcb_mvp!$B:$K,COLUMN(E1)-2,FALSE),"")</f>
        <v/>
      </c>
      <c r="F2" s="1" t="str">
        <f>IFERROR(VLOOKUP($A2,rcb_mvp!$B:$K,COLUMN(F1)-2,FALSE),"")</f>
        <v/>
      </c>
      <c r="G2" s="1" t="str">
        <f>IFERROR(VLOOKUP($A2,rcb_mvp!$B:$K,COLUMN(G1)-2,FALSE),"")</f>
        <v/>
      </c>
      <c r="H2" s="1" t="str">
        <f>IFERROR(VLOOKUP($A2,rcb_mvp!$B:$K,COLUMN(H1)-2,FALSE),"")</f>
        <v/>
      </c>
      <c r="I2" s="1" t="str">
        <f>IFERROR(VLOOKUP($A2,rcb_mvp!$B:$K,COLUMN(I1)-2,FALSE),"")</f>
        <v/>
      </c>
      <c r="J2" s="1" t="str">
        <f>IFERROR(VLOOKUP($A2,rcb_mvp!$B:$K,COLUMN(J1)-2,FALSE),"")</f>
        <v/>
      </c>
      <c r="K2" s="1" t="str">
        <f>IFERROR(VLOOKUP($A2,rcb_mvp!$B:$K,COLUMN(K1)-2,FALSE),"")</f>
        <v/>
      </c>
      <c r="L2" s="4" t="str">
        <f>IFERROR(VLOOKUP($A2,rcb_mvp!$B:$K,COLUMN(L1)-2,FALSE),"")</f>
        <v/>
      </c>
      <c r="M2" s="3" t="str">
        <f>IFERROR(VLOOKUP($A2,rcb_batting!$B:$N,COLUMN(M1)-11,FALSE),"")</f>
        <v/>
      </c>
      <c r="N2" s="1" t="str">
        <f>IFERROR(VLOOKUP($A2,rcb_batting!$B:$N,COLUMN(N1)-11,FALSE),"")</f>
        <v/>
      </c>
      <c r="O2" s="1" t="str">
        <f>IFERROR(VLOOKUP($A2,rcb_batting!$B:$N,COLUMN(O1)-11,FALSE),"")</f>
        <v/>
      </c>
      <c r="P2" s="1" t="str">
        <f>IFERROR(VLOOKUP($A2,rcb_batting!$B:$N,COLUMN(P1)-11,FALSE),"")</f>
        <v/>
      </c>
      <c r="Q2" s="1" t="str">
        <f>IFERROR(VLOOKUP($A2,rcb_batting!$B:$N,COLUMN(Q1)-11,FALSE),"")</f>
        <v/>
      </c>
      <c r="R2" s="1" t="str">
        <f>IFERROR(VLOOKUP($A2,rcb_batting!$B:$N,COLUMN(R1)-11,FALSE),"")</f>
        <v/>
      </c>
      <c r="S2" s="1" t="str">
        <f>IFERROR(VLOOKUP($A2,rcb_batting!$B:$N,COLUMN(S1)-11,FALSE),"")</f>
        <v/>
      </c>
      <c r="T2" s="1" t="str">
        <f>IFERROR(VLOOKUP($A2,rcb_batting!$B:$N,COLUMN(T1)-11,FALSE),"")</f>
        <v/>
      </c>
      <c r="U2" s="1" t="str">
        <f>IFERROR(VLOOKUP($A2,rcb_batting!$B:$N,COLUMN(U1)-11,FALSE),"")</f>
        <v/>
      </c>
      <c r="V2" s="1" t="str">
        <f>IFERROR(VLOOKUP($A2,rcb_batting!$B:$N,COLUMN(V1)-11,FALSE),"")</f>
        <v/>
      </c>
      <c r="W2" s="1" t="str">
        <f>IFERROR(VLOOKUP($A2,rcb_batting!$B:$N,COLUMN(W1)-11,FALSE),"")</f>
        <v/>
      </c>
      <c r="X2" s="4" t="str">
        <f>IFERROR(VLOOKUP($A2,rcb_batting!$B:$N,COLUMN(X1)-11,FALSE),"")</f>
        <v/>
      </c>
      <c r="Y2" s="3" t="str">
        <f>IFERROR(VLOOKUP($A2,rcb_bowling!$B:$M,COLUMN(Y1)-23,FALSE),"")</f>
        <v/>
      </c>
      <c r="Z2" s="1" t="str">
        <f>IFERROR(VLOOKUP($A2,rcb_bowling!$B:$M,COLUMN(Z1)-23,FALSE),"")</f>
        <v/>
      </c>
      <c r="AA2" s="1" t="str">
        <f>IFERROR(VLOOKUP($A2,rcb_bowling!$B:$M,COLUMN(AA1)-23,FALSE),"")</f>
        <v/>
      </c>
      <c r="AB2" s="1" t="str">
        <f>IFERROR(VLOOKUP($A2,rcb_bowling!$B:$M,COLUMN(AB1)-23,FALSE),"")</f>
        <v/>
      </c>
      <c r="AC2" s="1" t="str">
        <f>IFERROR(VLOOKUP($A2,rcb_bowling!$B:$M,COLUMN(AC1)-23,FALSE),"")</f>
        <v/>
      </c>
      <c r="AD2" s="1" t="str">
        <f>IFERROR(VLOOKUP($A2,rcb_bowling!$B:$M,COLUMN(AD1)-23,FALSE),"")</f>
        <v/>
      </c>
      <c r="AE2" s="1" t="str">
        <f>IFERROR(VLOOKUP($A2,rcb_bowling!$B:$M,COLUMN(AE1)-23,FALSE),"")</f>
        <v/>
      </c>
      <c r="AF2" s="1" t="str">
        <f>IFERROR(VLOOKUP($A2,rcb_bowling!$B:$M,COLUMN(AF1)-23,FALSE),"")</f>
        <v/>
      </c>
      <c r="AG2" s="1" t="str">
        <f>IFERROR(VLOOKUP($A2,rcb_bowling!$B:$M,COLUMN(AG1)-23,FALSE),"")</f>
        <v/>
      </c>
      <c r="AH2" s="1" t="str">
        <f>IFERROR(VLOOKUP($A2,rcb_bowling!$B:$M,COLUMN(AH1)-23,FALSE),"")</f>
        <v/>
      </c>
      <c r="AI2" s="1" t="str">
        <f>IFERROR(VLOOKUP($A2,rcb_bowling!$B:$M,COLUMN(AI1)-23,FALSE),"")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IFERROR(AJ2*1 + AK2*25 + AL2*15 + IFERROR(K2/E2,"")*15,"")</f>
        <v/>
      </c>
      <c r="AO2" s="31" t="str">
        <f t="shared" ref="AO2:AO23" si="4">IFERROR(AVERAGE(RANK(AJ2,$AJ$2:$AJ$23),RANK(AK2,$AK$2:$AK$23),RANK(AL2,$AL$2:$AL$23)),"")</f>
        <v/>
      </c>
      <c r="AP2" s="20" t="str">
        <f t="shared" ref="AP2:AP23" si="5">IFERROR(RANK(AO2,$AO$2:$AO$23,1),"")</f>
        <v/>
      </c>
      <c r="AQ2" s="49">
        <f>MAX(E2,N2,Z2)</f>
        <v>0</v>
      </c>
      <c r="AR2" s="49" t="str">
        <f t="shared" ref="AR2:AR23" si="6">A2</f>
        <v>Swastik Chikara</v>
      </c>
    </row>
    <row r="3" spans="1:45" x14ac:dyDescent="0.2">
      <c r="A3" s="3" t="s">
        <v>77</v>
      </c>
      <c r="B3" s="1" t="s">
        <v>12</v>
      </c>
      <c r="C3" s="4" t="s">
        <v>72</v>
      </c>
      <c r="D3" s="3" t="str">
        <f>IFERROR(VLOOKUP($A3,rcb_mvp!$B:$K,COLUMN(D2)-2,FALSE),"")</f>
        <v/>
      </c>
      <c r="E3" s="1" t="str">
        <f>IFERROR(VLOOKUP($A3,rcb_mvp!$B:$K,COLUMN(E2)-2,FALSE),"")</f>
        <v/>
      </c>
      <c r="F3" s="1" t="str">
        <f>IFERROR(VLOOKUP($A3,rcb_mvp!$B:$K,COLUMN(F2)-2,FALSE),"")</f>
        <v/>
      </c>
      <c r="G3" s="1" t="str">
        <f>IFERROR(VLOOKUP($A3,rcb_mvp!$B:$K,COLUMN(G2)-2,FALSE),"")</f>
        <v/>
      </c>
      <c r="H3" s="1" t="str">
        <f>IFERROR(VLOOKUP($A3,rcb_mvp!$B:$K,COLUMN(H2)-2,FALSE),"")</f>
        <v/>
      </c>
      <c r="I3" s="1" t="str">
        <f>IFERROR(VLOOKUP($A3,rcb_mvp!$B:$K,COLUMN(I2)-2,FALSE),"")</f>
        <v/>
      </c>
      <c r="J3" s="1" t="str">
        <f>IFERROR(VLOOKUP($A3,rcb_mvp!$B:$K,COLUMN(J2)-2,FALSE),"")</f>
        <v/>
      </c>
      <c r="K3" s="1" t="str">
        <f>IFERROR(VLOOKUP($A3,rcb_mvp!$B:$K,COLUMN(K2)-2,FALSE),"")</f>
        <v/>
      </c>
      <c r="L3" s="4" t="str">
        <f>IFERROR(VLOOKUP($A3,rcb_mvp!$B:$K,COLUMN(L2)-2,FALSE),"")</f>
        <v/>
      </c>
      <c r="M3" s="3" t="str">
        <f>IFERROR(VLOOKUP($A3,rcb_batting!$B:$N,COLUMN(M2)-11,FALSE),"")</f>
        <v/>
      </c>
      <c r="N3" s="1" t="str">
        <f>IFERROR(VLOOKUP($A3,rcb_batting!$B:$N,COLUMN(N2)-11,FALSE),"")</f>
        <v/>
      </c>
      <c r="O3" s="1" t="str">
        <f>IFERROR(VLOOKUP($A3,rcb_batting!$B:$N,COLUMN(O2)-11,FALSE),"")</f>
        <v/>
      </c>
      <c r="P3" s="1" t="str">
        <f>IFERROR(VLOOKUP($A3,rcb_batting!$B:$N,COLUMN(P2)-11,FALSE),"")</f>
        <v/>
      </c>
      <c r="Q3" s="1" t="str">
        <f>IFERROR(VLOOKUP($A3,rcb_batting!$B:$N,COLUMN(Q2)-11,FALSE),"")</f>
        <v/>
      </c>
      <c r="R3" s="1" t="str">
        <f>IFERROR(VLOOKUP($A3,rcb_batting!$B:$N,COLUMN(R2)-11,FALSE),"")</f>
        <v/>
      </c>
      <c r="S3" s="1" t="str">
        <f>IFERROR(VLOOKUP($A3,rcb_batting!$B:$N,COLUMN(S2)-11,FALSE),"")</f>
        <v/>
      </c>
      <c r="T3" s="1" t="str">
        <f>IFERROR(VLOOKUP($A3,rcb_batting!$B:$N,COLUMN(T2)-11,FALSE),"")</f>
        <v/>
      </c>
      <c r="U3" s="1" t="str">
        <f>IFERROR(VLOOKUP($A3,rcb_batting!$B:$N,COLUMN(U2)-11,FALSE),"")</f>
        <v/>
      </c>
      <c r="V3" s="1" t="str">
        <f>IFERROR(VLOOKUP($A3,rcb_batting!$B:$N,COLUMN(V2)-11,FALSE),"")</f>
        <v/>
      </c>
      <c r="W3" s="1" t="str">
        <f>IFERROR(VLOOKUP($A3,rcb_batting!$B:$N,COLUMN(W2)-11,FALSE),"")</f>
        <v/>
      </c>
      <c r="X3" s="4" t="str">
        <f>IFERROR(VLOOKUP($A3,rcb_batting!$B:$N,COLUMN(X2)-11,FALSE),"")</f>
        <v/>
      </c>
      <c r="Y3" s="3" t="str">
        <f>IFERROR(VLOOKUP($A3,rcb_bowling!$B:$M,COLUMN(Y2)-23,FALSE),"")</f>
        <v/>
      </c>
      <c r="Z3" s="1" t="str">
        <f>IFERROR(VLOOKUP($A3,rcb_bowling!$B:$M,COLUMN(Z2)-23,FALSE),"")</f>
        <v/>
      </c>
      <c r="AA3" s="1" t="str">
        <f>IFERROR(VLOOKUP($A3,rcb_bowling!$B:$M,COLUMN(AA2)-23,FALSE),"")</f>
        <v/>
      </c>
      <c r="AB3" s="1" t="str">
        <f>IFERROR(VLOOKUP($A3,rcb_bowling!$B:$M,COLUMN(AB2)-23,FALSE),"")</f>
        <v/>
      </c>
      <c r="AC3" s="1" t="str">
        <f>IFERROR(VLOOKUP($A3,rcb_bowling!$B:$M,COLUMN(AC2)-23,FALSE),"")</f>
        <v/>
      </c>
      <c r="AD3" s="1" t="str">
        <f>IFERROR(VLOOKUP($A3,rcb_bowling!$B:$M,COLUMN(AD2)-23,FALSE),"")</f>
        <v/>
      </c>
      <c r="AE3" s="1" t="str">
        <f>IFERROR(VLOOKUP($A3,rcb_bowling!$B:$M,COLUMN(AE2)-23,FALSE),"")</f>
        <v/>
      </c>
      <c r="AF3" s="1" t="str">
        <f>IFERROR(VLOOKUP($A3,rcb_bowling!$B:$M,COLUMN(AF2)-23,FALSE),"")</f>
        <v/>
      </c>
      <c r="AG3" s="1" t="str">
        <f>IFERROR(VLOOKUP($A3,rcb_bowling!$B:$M,COLUMN(AG2)-23,FALSE),"")</f>
        <v/>
      </c>
      <c r="AH3" s="1" t="str">
        <f>IFERROR(VLOOKUP($A3,rcb_bowling!$B:$M,COLUMN(AH2)-23,FALSE),"")</f>
        <v/>
      </c>
      <c r="AI3" s="1" t="str">
        <f>IFERROR(VLOOKUP($A3,rcb_bowling!$B:$M,COLUMN(AI2)-23,FALSE),"")</f>
        <v/>
      </c>
      <c r="AJ3" s="23">
        <f t="shared" si="0"/>
        <v>0</v>
      </c>
      <c r="AK3" s="22" t="str">
        <f t="shared" si="1"/>
        <v/>
      </c>
      <c r="AL3" s="22" t="str">
        <f t="shared" si="2"/>
        <v/>
      </c>
      <c r="AM3" s="22" t="str">
        <f t="shared" si="3"/>
        <v/>
      </c>
      <c r="AN3" s="22" t="str">
        <f t="shared" ref="AN3:AN23" si="7">IFERROR(AJ3*1 + AK3*25 + AL3*15 + IFERROR(K3/E3,"")*15,"")</f>
        <v/>
      </c>
      <c r="AO3" s="31" t="str">
        <f t="shared" si="4"/>
        <v/>
      </c>
      <c r="AP3" s="20" t="str">
        <f t="shared" si="5"/>
        <v/>
      </c>
      <c r="AQ3" s="49">
        <f t="shared" ref="AQ3:AQ23" si="8">MAX(E3,N3,Z3)</f>
        <v>0</v>
      </c>
      <c r="AR3" s="49" t="str">
        <f t="shared" si="6"/>
        <v>Swapnil Singh</v>
      </c>
    </row>
    <row r="4" spans="1:45" x14ac:dyDescent="0.2">
      <c r="A4" s="3" t="s">
        <v>78</v>
      </c>
      <c r="B4" s="1" t="s">
        <v>12</v>
      </c>
      <c r="C4" s="4" t="s">
        <v>71</v>
      </c>
      <c r="D4" s="3" t="str">
        <f>IFERROR(VLOOKUP($A4,rcb_mvp!$B:$K,COLUMN(D3)-2,FALSE),"")</f>
        <v/>
      </c>
      <c r="E4" s="1" t="str">
        <f>IFERROR(VLOOKUP($A4,rcb_mvp!$B:$K,COLUMN(E3)-2,FALSE),"")</f>
        <v/>
      </c>
      <c r="F4" s="1" t="str">
        <f>IFERROR(VLOOKUP($A4,rcb_mvp!$B:$K,COLUMN(F3)-2,FALSE),"")</f>
        <v/>
      </c>
      <c r="G4" s="1" t="str">
        <f>IFERROR(VLOOKUP($A4,rcb_mvp!$B:$K,COLUMN(G3)-2,FALSE),"")</f>
        <v/>
      </c>
      <c r="H4" s="1" t="str">
        <f>IFERROR(VLOOKUP($A4,rcb_mvp!$B:$K,COLUMN(H3)-2,FALSE),"")</f>
        <v/>
      </c>
      <c r="I4" s="1" t="str">
        <f>IFERROR(VLOOKUP($A4,rcb_mvp!$B:$K,COLUMN(I3)-2,FALSE),"")</f>
        <v/>
      </c>
      <c r="J4" s="1" t="str">
        <f>IFERROR(VLOOKUP($A4,rcb_mvp!$B:$K,COLUMN(J3)-2,FALSE),"")</f>
        <v/>
      </c>
      <c r="K4" s="1" t="str">
        <f>IFERROR(VLOOKUP($A4,rcb_mvp!$B:$K,COLUMN(K3)-2,FALSE),"")</f>
        <v/>
      </c>
      <c r="L4" s="4" t="str">
        <f>IFERROR(VLOOKUP($A4,rcb_mvp!$B:$K,COLUMN(L3)-2,FALSE),"")</f>
        <v/>
      </c>
      <c r="M4" s="3" t="str">
        <f>IFERROR(VLOOKUP($A4,rcb_batting!$B:$N,COLUMN(M3)-11,FALSE),"")</f>
        <v/>
      </c>
      <c r="N4" s="1" t="str">
        <f>IFERROR(VLOOKUP($A4,rcb_batting!$B:$N,COLUMN(N3)-11,FALSE),"")</f>
        <v/>
      </c>
      <c r="O4" s="1" t="str">
        <f>IFERROR(VLOOKUP($A4,rcb_batting!$B:$N,COLUMN(O3)-11,FALSE),"")</f>
        <v/>
      </c>
      <c r="P4" s="1" t="str">
        <f>IFERROR(VLOOKUP($A4,rcb_batting!$B:$N,COLUMN(P3)-11,FALSE),"")</f>
        <v/>
      </c>
      <c r="Q4" s="1" t="str">
        <f>IFERROR(VLOOKUP($A4,rcb_batting!$B:$N,COLUMN(Q3)-11,FALSE),"")</f>
        <v/>
      </c>
      <c r="R4" s="1" t="str">
        <f>IFERROR(VLOOKUP($A4,rcb_batting!$B:$N,COLUMN(R3)-11,FALSE),"")</f>
        <v/>
      </c>
      <c r="S4" s="1" t="str">
        <f>IFERROR(VLOOKUP($A4,rcb_batting!$B:$N,COLUMN(S3)-11,FALSE),"")</f>
        <v/>
      </c>
      <c r="T4" s="1" t="str">
        <f>IFERROR(VLOOKUP($A4,rcb_batting!$B:$N,COLUMN(T3)-11,FALSE),"")</f>
        <v/>
      </c>
      <c r="U4" s="1" t="str">
        <f>IFERROR(VLOOKUP($A4,rcb_batting!$B:$N,COLUMN(U3)-11,FALSE),"")</f>
        <v/>
      </c>
      <c r="V4" s="1" t="str">
        <f>IFERROR(VLOOKUP($A4,rcb_batting!$B:$N,COLUMN(V3)-11,FALSE),"")</f>
        <v/>
      </c>
      <c r="W4" s="1" t="str">
        <f>IFERROR(VLOOKUP($A4,rcb_batting!$B:$N,COLUMN(W3)-11,FALSE),"")</f>
        <v/>
      </c>
      <c r="X4" s="4" t="str">
        <f>IFERROR(VLOOKUP($A4,rcb_batting!$B:$N,COLUMN(X3)-11,FALSE),"")</f>
        <v/>
      </c>
      <c r="Y4" s="3" t="str">
        <f>IFERROR(VLOOKUP($A4,rcb_bowling!$B:$M,COLUMN(Y3)-23,FALSE),"")</f>
        <v/>
      </c>
      <c r="Z4" s="1" t="str">
        <f>IFERROR(VLOOKUP($A4,rcb_bowling!$B:$M,COLUMN(Z3)-23,FALSE),"")</f>
        <v/>
      </c>
      <c r="AA4" s="1" t="str">
        <f>IFERROR(VLOOKUP($A4,rcb_bowling!$B:$M,COLUMN(AA3)-23,FALSE),"")</f>
        <v/>
      </c>
      <c r="AB4" s="1" t="str">
        <f>IFERROR(VLOOKUP($A4,rcb_bowling!$B:$M,COLUMN(AB3)-23,FALSE),"")</f>
        <v/>
      </c>
      <c r="AC4" s="1" t="str">
        <f>IFERROR(VLOOKUP($A4,rcb_bowling!$B:$M,COLUMN(AC3)-23,FALSE),"")</f>
        <v/>
      </c>
      <c r="AD4" s="1" t="str">
        <f>IFERROR(VLOOKUP($A4,rcb_bowling!$B:$M,COLUMN(AD3)-23,FALSE),"")</f>
        <v/>
      </c>
      <c r="AE4" s="1" t="str">
        <f>IFERROR(VLOOKUP($A4,rcb_bowling!$B:$M,COLUMN(AE3)-23,FALSE),"")</f>
        <v/>
      </c>
      <c r="AF4" s="1" t="str">
        <f>IFERROR(VLOOKUP($A4,rcb_bowling!$B:$M,COLUMN(AF3)-23,FALSE),"")</f>
        <v/>
      </c>
      <c r="AG4" s="1" t="str">
        <f>IFERROR(VLOOKUP($A4,rcb_bowling!$B:$M,COLUMN(AG3)-23,FALSE),"")</f>
        <v/>
      </c>
      <c r="AH4" s="1" t="str">
        <f>IFERROR(VLOOKUP($A4,rcb_bowling!$B:$M,COLUMN(AH3)-23,FALSE),"")</f>
        <v/>
      </c>
      <c r="AI4" s="1" t="str">
        <f>IFERROR(VLOOKUP($A4,rcb_bowling!$B:$M,COLUMN(AI3)-23,FALSE),"")</f>
        <v/>
      </c>
      <c r="AJ4" s="23">
        <f t="shared" si="0"/>
        <v>0</v>
      </c>
      <c r="AK4" s="22" t="str">
        <f t="shared" si="1"/>
        <v/>
      </c>
      <c r="AL4" s="22" t="str">
        <f t="shared" si="2"/>
        <v/>
      </c>
      <c r="AM4" s="22" t="str">
        <f t="shared" si="3"/>
        <v/>
      </c>
      <c r="AN4" s="22" t="str">
        <f t="shared" si="7"/>
        <v/>
      </c>
      <c r="AO4" s="31" t="str">
        <f t="shared" si="4"/>
        <v/>
      </c>
      <c r="AP4" s="20" t="str">
        <f t="shared" si="5"/>
        <v/>
      </c>
      <c r="AQ4" s="49">
        <f t="shared" si="8"/>
        <v>0</v>
      </c>
      <c r="AR4" s="49" t="str">
        <f t="shared" si="6"/>
        <v>Nuwan Thushara</v>
      </c>
    </row>
    <row r="5" spans="1:45" x14ac:dyDescent="0.2">
      <c r="A5" s="3" t="s">
        <v>83</v>
      </c>
      <c r="B5" s="1" t="s">
        <v>12</v>
      </c>
      <c r="C5" s="4" t="s">
        <v>71</v>
      </c>
      <c r="D5" s="3" t="str">
        <f>IFERROR(VLOOKUP($A5,rcb_mvp!$B:$K,COLUMN(D4)-2,FALSE),"")</f>
        <v/>
      </c>
      <c r="E5" s="1" t="str">
        <f>IFERROR(VLOOKUP($A5,rcb_mvp!$B:$K,COLUMN(E4)-2,FALSE),"")</f>
        <v/>
      </c>
      <c r="F5" s="1" t="str">
        <f>IFERROR(VLOOKUP($A5,rcb_mvp!$B:$K,COLUMN(F4)-2,FALSE),"")</f>
        <v/>
      </c>
      <c r="G5" s="1" t="str">
        <f>IFERROR(VLOOKUP($A5,rcb_mvp!$B:$K,COLUMN(G4)-2,FALSE),"")</f>
        <v/>
      </c>
      <c r="H5" s="1" t="str">
        <f>IFERROR(VLOOKUP($A5,rcb_mvp!$B:$K,COLUMN(H4)-2,FALSE),"")</f>
        <v/>
      </c>
      <c r="I5" s="1" t="str">
        <f>IFERROR(VLOOKUP($A5,rcb_mvp!$B:$K,COLUMN(I4)-2,FALSE),"")</f>
        <v/>
      </c>
      <c r="J5" s="1" t="str">
        <f>IFERROR(VLOOKUP($A5,rcb_mvp!$B:$K,COLUMN(J4)-2,FALSE),"")</f>
        <v/>
      </c>
      <c r="K5" s="1" t="str">
        <f>IFERROR(VLOOKUP($A5,rcb_mvp!$B:$K,COLUMN(K4)-2,FALSE),"")</f>
        <v/>
      </c>
      <c r="L5" s="4" t="str">
        <f>IFERROR(VLOOKUP($A5,rcb_mvp!$B:$K,COLUMN(L4)-2,FALSE),"")</f>
        <v/>
      </c>
      <c r="M5" s="3" t="str">
        <f>IFERROR(VLOOKUP($A5,rcb_batting!$B:$N,COLUMN(M4)-11,FALSE),"")</f>
        <v/>
      </c>
      <c r="N5" s="1" t="str">
        <f>IFERROR(VLOOKUP($A5,rcb_batting!$B:$N,COLUMN(N4)-11,FALSE),"")</f>
        <v/>
      </c>
      <c r="O5" s="1" t="str">
        <f>IFERROR(VLOOKUP($A5,rcb_batting!$B:$N,COLUMN(O4)-11,FALSE),"")</f>
        <v/>
      </c>
      <c r="P5" s="1" t="str">
        <f>IFERROR(VLOOKUP($A5,rcb_batting!$B:$N,COLUMN(P4)-11,FALSE),"")</f>
        <v/>
      </c>
      <c r="Q5" s="1" t="str">
        <f>IFERROR(VLOOKUP($A5,rcb_batting!$B:$N,COLUMN(Q4)-11,FALSE),"")</f>
        <v/>
      </c>
      <c r="R5" s="1" t="str">
        <f>IFERROR(VLOOKUP($A5,rcb_batting!$B:$N,COLUMN(R4)-11,FALSE),"")</f>
        <v/>
      </c>
      <c r="S5" s="1" t="str">
        <f>IFERROR(VLOOKUP($A5,rcb_batting!$B:$N,COLUMN(S4)-11,FALSE),"")</f>
        <v/>
      </c>
      <c r="T5" s="1" t="str">
        <f>IFERROR(VLOOKUP($A5,rcb_batting!$B:$N,COLUMN(T4)-11,FALSE),"")</f>
        <v/>
      </c>
      <c r="U5" s="1" t="str">
        <f>IFERROR(VLOOKUP($A5,rcb_batting!$B:$N,COLUMN(U4)-11,FALSE),"")</f>
        <v/>
      </c>
      <c r="V5" s="1" t="str">
        <f>IFERROR(VLOOKUP($A5,rcb_batting!$B:$N,COLUMN(V4)-11,FALSE),"")</f>
        <v/>
      </c>
      <c r="W5" s="1" t="str">
        <f>IFERROR(VLOOKUP($A5,rcb_batting!$B:$N,COLUMN(W4)-11,FALSE),"")</f>
        <v/>
      </c>
      <c r="X5" s="4" t="str">
        <f>IFERROR(VLOOKUP($A5,rcb_batting!$B:$N,COLUMN(X4)-11,FALSE),"")</f>
        <v/>
      </c>
      <c r="Y5" s="3" t="str">
        <f>IFERROR(VLOOKUP($A5,rcb_bowling!$B:$M,COLUMN(Y4)-23,FALSE),"")</f>
        <v/>
      </c>
      <c r="Z5" s="1" t="str">
        <f>IFERROR(VLOOKUP($A5,rcb_bowling!$B:$M,COLUMN(Z4)-23,FALSE),"")</f>
        <v/>
      </c>
      <c r="AA5" s="1" t="str">
        <f>IFERROR(VLOOKUP($A5,rcb_bowling!$B:$M,COLUMN(AA4)-23,FALSE),"")</f>
        <v/>
      </c>
      <c r="AB5" s="1" t="str">
        <f>IFERROR(VLOOKUP($A5,rcb_bowling!$B:$M,COLUMN(AB4)-23,FALSE),"")</f>
        <v/>
      </c>
      <c r="AC5" s="1" t="str">
        <f>IFERROR(VLOOKUP($A5,rcb_bowling!$B:$M,COLUMN(AC4)-23,FALSE),"")</f>
        <v/>
      </c>
      <c r="AD5" s="1" t="str">
        <f>IFERROR(VLOOKUP($A5,rcb_bowling!$B:$M,COLUMN(AD4)-23,FALSE),"")</f>
        <v/>
      </c>
      <c r="AE5" s="1" t="str">
        <f>IFERROR(VLOOKUP($A5,rcb_bowling!$B:$M,COLUMN(AE4)-23,FALSE),"")</f>
        <v/>
      </c>
      <c r="AF5" s="1" t="str">
        <f>IFERROR(VLOOKUP($A5,rcb_bowling!$B:$M,COLUMN(AF4)-23,FALSE),"")</f>
        <v/>
      </c>
      <c r="AG5" s="1" t="str">
        <f>IFERROR(VLOOKUP($A5,rcb_bowling!$B:$M,COLUMN(AG4)-23,FALSE),"")</f>
        <v/>
      </c>
      <c r="AH5" s="1" t="str">
        <f>IFERROR(VLOOKUP($A5,rcb_bowling!$B:$M,COLUMN(AH4)-23,FALSE),"")</f>
        <v/>
      </c>
      <c r="AI5" s="1" t="str">
        <f>IFERROR(VLOOKUP($A5,rcb_bowling!$B:$M,COLUMN(AI4)-23,FALSE),"")</f>
        <v/>
      </c>
      <c r="AJ5" s="23">
        <f t="shared" si="0"/>
        <v>0</v>
      </c>
      <c r="AK5" s="22" t="str">
        <f t="shared" si="1"/>
        <v/>
      </c>
      <c r="AL5" s="22" t="str">
        <f t="shared" si="2"/>
        <v/>
      </c>
      <c r="AM5" s="22" t="str">
        <f t="shared" si="3"/>
        <v/>
      </c>
      <c r="AN5" s="22" t="str">
        <f t="shared" si="7"/>
        <v/>
      </c>
      <c r="AO5" s="31" t="str">
        <f t="shared" si="4"/>
        <v/>
      </c>
      <c r="AP5" s="20" t="str">
        <f t="shared" si="5"/>
        <v/>
      </c>
      <c r="AQ5" s="49">
        <f t="shared" si="8"/>
        <v>0</v>
      </c>
      <c r="AR5" s="49" t="str">
        <f t="shared" si="6"/>
        <v>Mohit Rathee</v>
      </c>
    </row>
    <row r="6" spans="1:45" x14ac:dyDescent="0.2">
      <c r="A6" s="3" t="s">
        <v>84</v>
      </c>
      <c r="B6" s="1" t="s">
        <v>12</v>
      </c>
      <c r="C6" s="4" t="s">
        <v>72</v>
      </c>
      <c r="D6" s="3" t="str">
        <f>IFERROR(VLOOKUP($A6,rcb_mvp!$B:$K,COLUMN(D5)-2,FALSE),"")</f>
        <v/>
      </c>
      <c r="E6" s="1" t="str">
        <f>IFERROR(VLOOKUP($A6,rcb_mvp!$B:$K,COLUMN(E5)-2,FALSE),"")</f>
        <v/>
      </c>
      <c r="F6" s="1" t="str">
        <f>IFERROR(VLOOKUP($A6,rcb_mvp!$B:$K,COLUMN(F5)-2,FALSE),"")</f>
        <v/>
      </c>
      <c r="G6" s="1" t="str">
        <f>IFERROR(VLOOKUP($A6,rcb_mvp!$B:$K,COLUMN(G5)-2,FALSE),"")</f>
        <v/>
      </c>
      <c r="H6" s="1" t="str">
        <f>IFERROR(VLOOKUP($A6,rcb_mvp!$B:$K,COLUMN(H5)-2,FALSE),"")</f>
        <v/>
      </c>
      <c r="I6" s="1" t="str">
        <f>IFERROR(VLOOKUP($A6,rcb_mvp!$B:$K,COLUMN(I5)-2,FALSE),"")</f>
        <v/>
      </c>
      <c r="J6" s="1" t="str">
        <f>IFERROR(VLOOKUP($A6,rcb_mvp!$B:$K,COLUMN(J5)-2,FALSE),"")</f>
        <v/>
      </c>
      <c r="K6" s="1" t="str">
        <f>IFERROR(VLOOKUP($A6,rcb_mvp!$B:$K,COLUMN(K5)-2,FALSE),"")</f>
        <v/>
      </c>
      <c r="L6" s="4" t="str">
        <f>IFERROR(VLOOKUP($A6,rcb_mvp!$B:$K,COLUMN(L5)-2,FALSE),"")</f>
        <v/>
      </c>
      <c r="M6" s="3" t="str">
        <f>IFERROR(VLOOKUP($A6,rcb_batting!$B:$N,COLUMN(M5)-11,FALSE),"")</f>
        <v/>
      </c>
      <c r="N6" s="1" t="str">
        <f>IFERROR(VLOOKUP($A6,rcb_batting!$B:$N,COLUMN(N5)-11,FALSE),"")</f>
        <v/>
      </c>
      <c r="O6" s="1" t="str">
        <f>IFERROR(VLOOKUP($A6,rcb_batting!$B:$N,COLUMN(O5)-11,FALSE),"")</f>
        <v/>
      </c>
      <c r="P6" s="1" t="str">
        <f>IFERROR(VLOOKUP($A6,rcb_batting!$B:$N,COLUMN(P5)-11,FALSE),"")</f>
        <v/>
      </c>
      <c r="Q6" s="1" t="str">
        <f>IFERROR(VLOOKUP($A6,rcb_batting!$B:$N,COLUMN(Q5)-11,FALSE),"")</f>
        <v/>
      </c>
      <c r="R6" s="1" t="str">
        <f>IFERROR(VLOOKUP($A6,rcb_batting!$B:$N,COLUMN(R5)-11,FALSE),"")</f>
        <v/>
      </c>
      <c r="S6" s="1" t="str">
        <f>IFERROR(VLOOKUP($A6,rcb_batting!$B:$N,COLUMN(S5)-11,FALSE),"")</f>
        <v/>
      </c>
      <c r="T6" s="1" t="str">
        <f>IFERROR(VLOOKUP($A6,rcb_batting!$B:$N,COLUMN(T5)-11,FALSE),"")</f>
        <v/>
      </c>
      <c r="U6" s="1" t="str">
        <f>IFERROR(VLOOKUP($A6,rcb_batting!$B:$N,COLUMN(U5)-11,FALSE),"")</f>
        <v/>
      </c>
      <c r="V6" s="1" t="str">
        <f>IFERROR(VLOOKUP($A6,rcb_batting!$B:$N,COLUMN(V5)-11,FALSE),"")</f>
        <v/>
      </c>
      <c r="W6" s="1" t="str">
        <f>IFERROR(VLOOKUP($A6,rcb_batting!$B:$N,COLUMN(W5)-11,FALSE),"")</f>
        <v/>
      </c>
      <c r="X6" s="4" t="str">
        <f>IFERROR(VLOOKUP($A6,rcb_batting!$B:$N,COLUMN(X5)-11,FALSE),"")</f>
        <v/>
      </c>
      <c r="Y6" s="3" t="str">
        <f>IFERROR(VLOOKUP($A6,rcb_bowling!$B:$M,COLUMN(Y5)-23,FALSE),"")</f>
        <v/>
      </c>
      <c r="Z6" s="1" t="str">
        <f>IFERROR(VLOOKUP($A6,rcb_bowling!$B:$M,COLUMN(Z5)-23,FALSE),"")</f>
        <v/>
      </c>
      <c r="AA6" s="1" t="str">
        <f>IFERROR(VLOOKUP($A6,rcb_bowling!$B:$M,COLUMN(AA5)-23,FALSE),"")</f>
        <v/>
      </c>
      <c r="AB6" s="1" t="str">
        <f>IFERROR(VLOOKUP($A6,rcb_bowling!$B:$M,COLUMN(AB5)-23,FALSE),"")</f>
        <v/>
      </c>
      <c r="AC6" s="1" t="str">
        <f>IFERROR(VLOOKUP($A6,rcb_bowling!$B:$M,COLUMN(AC5)-23,FALSE),"")</f>
        <v/>
      </c>
      <c r="AD6" s="1" t="str">
        <f>IFERROR(VLOOKUP($A6,rcb_bowling!$B:$M,COLUMN(AD5)-23,FALSE),"")</f>
        <v/>
      </c>
      <c r="AE6" s="1" t="str">
        <f>IFERROR(VLOOKUP($A6,rcb_bowling!$B:$M,COLUMN(AE5)-23,FALSE),"")</f>
        <v/>
      </c>
      <c r="AF6" s="1" t="str">
        <f>IFERROR(VLOOKUP($A6,rcb_bowling!$B:$M,COLUMN(AF5)-23,FALSE),"")</f>
        <v/>
      </c>
      <c r="AG6" s="1" t="str">
        <f>IFERROR(VLOOKUP($A6,rcb_bowling!$B:$M,COLUMN(AG5)-23,FALSE),"")</f>
        <v/>
      </c>
      <c r="AH6" s="1" t="str">
        <f>IFERROR(VLOOKUP($A6,rcb_bowling!$B:$M,COLUMN(AH5)-23,FALSE),"")</f>
        <v/>
      </c>
      <c r="AI6" s="1" t="str">
        <f>IFERROR(VLOOKUP($A6,rcb_bowling!$B:$M,COLUMN(AI5)-23,FALSE),"")</f>
        <v/>
      </c>
      <c r="AJ6" s="23">
        <f t="shared" si="0"/>
        <v>0</v>
      </c>
      <c r="AK6" s="22" t="str">
        <f t="shared" si="1"/>
        <v/>
      </c>
      <c r="AL6" s="22" t="str">
        <f t="shared" si="2"/>
        <v/>
      </c>
      <c r="AM6" s="22" t="str">
        <f t="shared" si="3"/>
        <v/>
      </c>
      <c r="AN6" s="22" t="str">
        <f t="shared" si="7"/>
        <v/>
      </c>
      <c r="AO6" s="31" t="str">
        <f t="shared" si="4"/>
        <v/>
      </c>
      <c r="AP6" s="20" t="str">
        <f t="shared" si="5"/>
        <v/>
      </c>
      <c r="AQ6" s="49">
        <f t="shared" si="8"/>
        <v>0</v>
      </c>
      <c r="AR6" s="49" t="str">
        <f t="shared" si="6"/>
        <v>Jacob Bethell</v>
      </c>
    </row>
    <row r="7" spans="1:45" x14ac:dyDescent="0.2">
      <c r="A7" s="3" t="s">
        <v>87</v>
      </c>
      <c r="B7" s="1" t="s">
        <v>12</v>
      </c>
      <c r="C7" s="4" t="s">
        <v>71</v>
      </c>
      <c r="D7" s="3" t="str">
        <f>IFERROR(VLOOKUP($A7,rcb_mvp!$B:$K,COLUMN(D6)-2,FALSE),"")</f>
        <v/>
      </c>
      <c r="E7" s="1" t="str">
        <f>IFERROR(VLOOKUP($A7,rcb_mvp!$B:$K,COLUMN(E6)-2,FALSE),"")</f>
        <v/>
      </c>
      <c r="F7" s="1" t="str">
        <f>IFERROR(VLOOKUP($A7,rcb_mvp!$B:$K,COLUMN(F6)-2,FALSE),"")</f>
        <v/>
      </c>
      <c r="G7" s="1" t="str">
        <f>IFERROR(VLOOKUP($A7,rcb_mvp!$B:$K,COLUMN(G6)-2,FALSE),"")</f>
        <v/>
      </c>
      <c r="H7" s="1" t="str">
        <f>IFERROR(VLOOKUP($A7,rcb_mvp!$B:$K,COLUMN(H6)-2,FALSE),"")</f>
        <v/>
      </c>
      <c r="I7" s="1" t="str">
        <f>IFERROR(VLOOKUP($A7,rcb_mvp!$B:$K,COLUMN(I6)-2,FALSE),"")</f>
        <v/>
      </c>
      <c r="J7" s="1" t="str">
        <f>IFERROR(VLOOKUP($A7,rcb_mvp!$B:$K,COLUMN(J6)-2,FALSE),"")</f>
        <v/>
      </c>
      <c r="K7" s="1" t="str">
        <f>IFERROR(VLOOKUP($A7,rcb_mvp!$B:$K,COLUMN(K6)-2,FALSE),"")</f>
        <v/>
      </c>
      <c r="L7" s="4" t="str">
        <f>IFERROR(VLOOKUP($A7,rcb_mvp!$B:$K,COLUMN(L6)-2,FALSE),"")</f>
        <v/>
      </c>
      <c r="M7" s="3" t="str">
        <f>IFERROR(VLOOKUP($A7,rcb_batting!$B:$N,COLUMN(M6)-11,FALSE),"")</f>
        <v/>
      </c>
      <c r="N7" s="1" t="str">
        <f>IFERROR(VLOOKUP($A7,rcb_batting!$B:$N,COLUMN(N6)-11,FALSE),"")</f>
        <v/>
      </c>
      <c r="O7" s="1" t="str">
        <f>IFERROR(VLOOKUP($A7,rcb_batting!$B:$N,COLUMN(O6)-11,FALSE),"")</f>
        <v/>
      </c>
      <c r="P7" s="1" t="str">
        <f>IFERROR(VLOOKUP($A7,rcb_batting!$B:$N,COLUMN(P6)-11,FALSE),"")</f>
        <v/>
      </c>
      <c r="Q7" s="1" t="str">
        <f>IFERROR(VLOOKUP($A7,rcb_batting!$B:$N,COLUMN(Q6)-11,FALSE),"")</f>
        <v/>
      </c>
      <c r="R7" s="1" t="str">
        <f>IFERROR(VLOOKUP($A7,rcb_batting!$B:$N,COLUMN(R6)-11,FALSE),"")</f>
        <v/>
      </c>
      <c r="S7" s="1" t="str">
        <f>IFERROR(VLOOKUP($A7,rcb_batting!$B:$N,COLUMN(S6)-11,FALSE),"")</f>
        <v/>
      </c>
      <c r="T7" s="1" t="str">
        <f>IFERROR(VLOOKUP($A7,rcb_batting!$B:$N,COLUMN(T6)-11,FALSE),"")</f>
        <v/>
      </c>
      <c r="U7" s="1" t="str">
        <f>IFERROR(VLOOKUP($A7,rcb_batting!$B:$N,COLUMN(U6)-11,FALSE),"")</f>
        <v/>
      </c>
      <c r="V7" s="1" t="str">
        <f>IFERROR(VLOOKUP($A7,rcb_batting!$B:$N,COLUMN(V6)-11,FALSE),"")</f>
        <v/>
      </c>
      <c r="W7" s="1" t="str">
        <f>IFERROR(VLOOKUP($A7,rcb_batting!$B:$N,COLUMN(W6)-11,FALSE),"")</f>
        <v/>
      </c>
      <c r="X7" s="4" t="str">
        <f>IFERROR(VLOOKUP($A7,rcb_batting!$B:$N,COLUMN(X6)-11,FALSE),"")</f>
        <v/>
      </c>
      <c r="Y7" s="3" t="str">
        <f>IFERROR(VLOOKUP($A7,rcb_bowling!$B:$M,COLUMN(Y6)-23,FALSE),"")</f>
        <v/>
      </c>
      <c r="Z7" s="1" t="str">
        <f>IFERROR(VLOOKUP($A7,rcb_bowling!$B:$M,COLUMN(Z6)-23,FALSE),"")</f>
        <v/>
      </c>
      <c r="AA7" s="1" t="str">
        <f>IFERROR(VLOOKUP($A7,rcb_bowling!$B:$M,COLUMN(AA6)-23,FALSE),"")</f>
        <v/>
      </c>
      <c r="AB7" s="1" t="str">
        <f>IFERROR(VLOOKUP($A7,rcb_bowling!$B:$M,COLUMN(AB6)-23,FALSE),"")</f>
        <v/>
      </c>
      <c r="AC7" s="1" t="str">
        <f>IFERROR(VLOOKUP($A7,rcb_bowling!$B:$M,COLUMN(AC6)-23,FALSE),"")</f>
        <v/>
      </c>
      <c r="AD7" s="1" t="str">
        <f>IFERROR(VLOOKUP($A7,rcb_bowling!$B:$M,COLUMN(AD6)-23,FALSE),"")</f>
        <v/>
      </c>
      <c r="AE7" s="1" t="str">
        <f>IFERROR(VLOOKUP($A7,rcb_bowling!$B:$M,COLUMN(AE6)-23,FALSE),"")</f>
        <v/>
      </c>
      <c r="AF7" s="1" t="str">
        <f>IFERROR(VLOOKUP($A7,rcb_bowling!$B:$M,COLUMN(AF6)-23,FALSE),"")</f>
        <v/>
      </c>
      <c r="AG7" s="1" t="str">
        <f>IFERROR(VLOOKUP($A7,rcb_bowling!$B:$M,COLUMN(AG6)-23,FALSE),"")</f>
        <v/>
      </c>
      <c r="AH7" s="1" t="str">
        <f>IFERROR(VLOOKUP($A7,rcb_bowling!$B:$M,COLUMN(AH6)-23,FALSE),"")</f>
        <v/>
      </c>
      <c r="AI7" s="1" t="str">
        <f>IFERROR(VLOOKUP($A7,rcb_bowling!$B:$M,COLUMN(AI6)-23,FALSE),"")</f>
        <v/>
      </c>
      <c r="AJ7" s="23">
        <f t="shared" si="0"/>
        <v>0</v>
      </c>
      <c r="AK7" s="22" t="str">
        <f t="shared" si="1"/>
        <v/>
      </c>
      <c r="AL7" s="22" t="str">
        <f t="shared" si="2"/>
        <v/>
      </c>
      <c r="AM7" s="22" t="str">
        <f t="shared" si="3"/>
        <v/>
      </c>
      <c r="AN7" s="22" t="str">
        <f t="shared" si="7"/>
        <v/>
      </c>
      <c r="AO7" s="31" t="str">
        <f t="shared" si="4"/>
        <v/>
      </c>
      <c r="AP7" s="20" t="str">
        <f t="shared" si="5"/>
        <v/>
      </c>
      <c r="AQ7" s="49">
        <f t="shared" si="8"/>
        <v>0</v>
      </c>
      <c r="AR7" s="49" t="str">
        <f t="shared" si="6"/>
        <v>Lungi Ngidi</v>
      </c>
    </row>
    <row r="8" spans="1:45" x14ac:dyDescent="0.2">
      <c r="A8" s="3" t="s">
        <v>88</v>
      </c>
      <c r="B8" s="1" t="s">
        <v>12</v>
      </c>
      <c r="C8" s="4" t="s">
        <v>71</v>
      </c>
      <c r="D8" s="3" t="str">
        <f>IFERROR(VLOOKUP($A8,rcb_mvp!$B:$K,COLUMN(D7)-2,FALSE),"")</f>
        <v/>
      </c>
      <c r="E8" s="1" t="str">
        <f>IFERROR(VLOOKUP($A8,rcb_mvp!$B:$K,COLUMN(E7)-2,FALSE),"")</f>
        <v/>
      </c>
      <c r="F8" s="1" t="str">
        <f>IFERROR(VLOOKUP($A8,rcb_mvp!$B:$K,COLUMN(F7)-2,FALSE),"")</f>
        <v/>
      </c>
      <c r="G8" s="1" t="str">
        <f>IFERROR(VLOOKUP($A8,rcb_mvp!$B:$K,COLUMN(G7)-2,FALSE),"")</f>
        <v/>
      </c>
      <c r="H8" s="1" t="str">
        <f>IFERROR(VLOOKUP($A8,rcb_mvp!$B:$K,COLUMN(H7)-2,FALSE),"")</f>
        <v/>
      </c>
      <c r="I8" s="1" t="str">
        <f>IFERROR(VLOOKUP($A8,rcb_mvp!$B:$K,COLUMN(I7)-2,FALSE),"")</f>
        <v/>
      </c>
      <c r="J8" s="1" t="str">
        <f>IFERROR(VLOOKUP($A8,rcb_mvp!$B:$K,COLUMN(J7)-2,FALSE),"")</f>
        <v/>
      </c>
      <c r="K8" s="1" t="str">
        <f>IFERROR(VLOOKUP($A8,rcb_mvp!$B:$K,COLUMN(K7)-2,FALSE),"")</f>
        <v/>
      </c>
      <c r="L8" s="4" t="str">
        <f>IFERROR(VLOOKUP($A8,rcb_mvp!$B:$K,COLUMN(L7)-2,FALSE),"")</f>
        <v/>
      </c>
      <c r="M8" s="3" t="str">
        <f>IFERROR(VLOOKUP($A8,rcb_batting!$B:$N,COLUMN(M7)-11,FALSE),"")</f>
        <v/>
      </c>
      <c r="N8" s="1" t="str">
        <f>IFERROR(VLOOKUP($A8,rcb_batting!$B:$N,COLUMN(N7)-11,FALSE),"")</f>
        <v/>
      </c>
      <c r="O8" s="1" t="str">
        <f>IFERROR(VLOOKUP($A8,rcb_batting!$B:$N,COLUMN(O7)-11,FALSE),"")</f>
        <v/>
      </c>
      <c r="P8" s="1" t="str">
        <f>IFERROR(VLOOKUP($A8,rcb_batting!$B:$N,COLUMN(P7)-11,FALSE),"")</f>
        <v/>
      </c>
      <c r="Q8" s="1" t="str">
        <f>IFERROR(VLOOKUP($A8,rcb_batting!$B:$N,COLUMN(Q7)-11,FALSE),"")</f>
        <v/>
      </c>
      <c r="R8" s="1" t="str">
        <f>IFERROR(VLOOKUP($A8,rcb_batting!$B:$N,COLUMN(R7)-11,FALSE),"")</f>
        <v/>
      </c>
      <c r="S8" s="1" t="str">
        <f>IFERROR(VLOOKUP($A8,rcb_batting!$B:$N,COLUMN(S7)-11,FALSE),"")</f>
        <v/>
      </c>
      <c r="T8" s="1" t="str">
        <f>IFERROR(VLOOKUP($A8,rcb_batting!$B:$N,COLUMN(T7)-11,FALSE),"")</f>
        <v/>
      </c>
      <c r="U8" s="1" t="str">
        <f>IFERROR(VLOOKUP($A8,rcb_batting!$B:$N,COLUMN(U7)-11,FALSE),"")</f>
        <v/>
      </c>
      <c r="V8" s="1" t="str">
        <f>IFERROR(VLOOKUP($A8,rcb_batting!$B:$N,COLUMN(V7)-11,FALSE),"")</f>
        <v/>
      </c>
      <c r="W8" s="1" t="str">
        <f>IFERROR(VLOOKUP($A8,rcb_batting!$B:$N,COLUMN(W7)-11,FALSE),"")</f>
        <v/>
      </c>
      <c r="X8" s="4" t="str">
        <f>IFERROR(VLOOKUP($A8,rcb_batting!$B:$N,COLUMN(X7)-11,FALSE),"")</f>
        <v/>
      </c>
      <c r="Y8" s="3" t="str">
        <f>IFERROR(VLOOKUP($A8,rcb_bowling!$B:$M,COLUMN(Y7)-23,FALSE),"")</f>
        <v/>
      </c>
      <c r="Z8" s="1" t="str">
        <f>IFERROR(VLOOKUP($A8,rcb_bowling!$B:$M,COLUMN(Z7)-23,FALSE),"")</f>
        <v/>
      </c>
      <c r="AA8" s="1" t="str">
        <f>IFERROR(VLOOKUP($A8,rcb_bowling!$B:$M,COLUMN(AA7)-23,FALSE),"")</f>
        <v/>
      </c>
      <c r="AB8" s="1" t="str">
        <f>IFERROR(VLOOKUP($A8,rcb_bowling!$B:$M,COLUMN(AB7)-23,FALSE),"")</f>
        <v/>
      </c>
      <c r="AC8" s="1" t="str">
        <f>IFERROR(VLOOKUP($A8,rcb_bowling!$B:$M,COLUMN(AC7)-23,FALSE),"")</f>
        <v/>
      </c>
      <c r="AD8" s="1" t="str">
        <f>IFERROR(VLOOKUP($A8,rcb_bowling!$B:$M,COLUMN(AD7)-23,FALSE),"")</f>
        <v/>
      </c>
      <c r="AE8" s="1" t="str">
        <f>IFERROR(VLOOKUP($A8,rcb_bowling!$B:$M,COLUMN(AE7)-23,FALSE),"")</f>
        <v/>
      </c>
      <c r="AF8" s="1" t="str">
        <f>IFERROR(VLOOKUP($A8,rcb_bowling!$B:$M,COLUMN(AF7)-23,FALSE),"")</f>
        <v/>
      </c>
      <c r="AG8" s="1" t="str">
        <f>IFERROR(VLOOKUP($A8,rcb_bowling!$B:$M,COLUMN(AG7)-23,FALSE),"")</f>
        <v/>
      </c>
      <c r="AH8" s="1" t="str">
        <f>IFERROR(VLOOKUP($A8,rcb_bowling!$B:$M,COLUMN(AH7)-23,FALSE),"")</f>
        <v/>
      </c>
      <c r="AI8" s="1" t="str">
        <f>IFERROR(VLOOKUP($A8,rcb_bowling!$B:$M,COLUMN(AI7)-23,FALSE),"")</f>
        <v/>
      </c>
      <c r="AJ8" s="23">
        <f t="shared" si="0"/>
        <v>0</v>
      </c>
      <c r="AK8" s="22" t="str">
        <f t="shared" si="1"/>
        <v/>
      </c>
      <c r="AL8" s="22" t="str">
        <f t="shared" si="2"/>
        <v/>
      </c>
      <c r="AM8" s="22" t="str">
        <f t="shared" si="3"/>
        <v/>
      </c>
      <c r="AN8" s="22" t="str">
        <f t="shared" si="7"/>
        <v/>
      </c>
      <c r="AO8" s="31" t="str">
        <f t="shared" si="4"/>
        <v/>
      </c>
      <c r="AP8" s="20" t="str">
        <f t="shared" si="5"/>
        <v/>
      </c>
      <c r="AQ8" s="49">
        <f t="shared" si="8"/>
        <v>0</v>
      </c>
      <c r="AR8" s="49" t="str">
        <f t="shared" si="6"/>
        <v>Abhinandan Singh</v>
      </c>
    </row>
    <row r="9" spans="1:45" x14ac:dyDescent="0.2">
      <c r="A9" s="3" t="s">
        <v>14</v>
      </c>
      <c r="B9" s="1" t="s">
        <v>12</v>
      </c>
      <c r="C9" s="4" t="s">
        <v>70</v>
      </c>
      <c r="D9" s="3">
        <f>IFERROR(VLOOKUP($A9,rcb_mvp!$B:$K,COLUMN(D8)-2,FALSE),"")</f>
        <v>112.5</v>
      </c>
      <c r="E9" s="1">
        <f>IFERROR(VLOOKUP($A9,rcb_mvp!$B:$K,COLUMN(E8)-2,FALSE),"")</f>
        <v>8</v>
      </c>
      <c r="F9" s="1">
        <f>IFERROR(VLOOKUP($A9,rcb_mvp!$B:$K,COLUMN(F8)-2,FALSE),"")</f>
        <v>0</v>
      </c>
      <c r="G9" s="1">
        <f>IFERROR(VLOOKUP($A9,rcb_mvp!$B:$K,COLUMN(G8)-2,FALSE),"")</f>
        <v>0</v>
      </c>
      <c r="H9" s="1">
        <f>IFERROR(VLOOKUP($A9,rcb_mvp!$B:$K,COLUMN(H8)-2,FALSE),"")</f>
        <v>27</v>
      </c>
      <c r="I9" s="1">
        <f>IFERROR(VLOOKUP($A9,rcb_mvp!$B:$K,COLUMN(I8)-2,FALSE),"")</f>
        <v>11</v>
      </c>
      <c r="J9" s="1">
        <f>IFERROR(VLOOKUP($A9,rcb_mvp!$B:$K,COLUMN(J8)-2,FALSE),"")</f>
        <v>2</v>
      </c>
      <c r="K9" s="1">
        <f>IFERROR(VLOOKUP($A9,rcb_mvp!$B:$K,COLUMN(K8)-2,FALSE),"")</f>
        <v>1.5</v>
      </c>
      <c r="L9" s="4">
        <f>IFERROR(VLOOKUP($A9,rcb_mvp!$B:$K,COLUMN(L8)-2,FALSE),"")</f>
        <v>0</v>
      </c>
      <c r="M9" s="3">
        <f>IFERROR(VLOOKUP($A9,rcb_batting!$B:$N,COLUMN(M8)-11,FALSE),"")</f>
        <v>322</v>
      </c>
      <c r="N9" s="1">
        <f>IFERROR(VLOOKUP($A9,rcb_batting!$B:$N,COLUMN(N8)-11,FALSE),"")</f>
        <v>8</v>
      </c>
      <c r="O9" s="1">
        <f>IFERROR(VLOOKUP($A9,rcb_batting!$B:$N,COLUMN(O8)-11,FALSE),"")</f>
        <v>8</v>
      </c>
      <c r="P9" s="1">
        <f>IFERROR(VLOOKUP($A9,rcb_batting!$B:$N,COLUMN(P8)-11,FALSE),"")</f>
        <v>3</v>
      </c>
      <c r="Q9" s="1" t="str">
        <f>IFERROR(VLOOKUP($A9,rcb_batting!$B:$N,COLUMN(Q8)-11,FALSE),"")</f>
        <v>73*</v>
      </c>
      <c r="R9" s="1">
        <f>IFERROR(VLOOKUP($A9,rcb_batting!$B:$N,COLUMN(R8)-11,FALSE),"")</f>
        <v>64.400000000000006</v>
      </c>
      <c r="S9" s="1">
        <f>IFERROR(VLOOKUP($A9,rcb_batting!$B:$N,COLUMN(S8)-11,FALSE),"")</f>
        <v>230</v>
      </c>
      <c r="T9" s="1">
        <f>IFERROR(VLOOKUP($A9,rcb_batting!$B:$N,COLUMN(T8)-11,FALSE),"")</f>
        <v>140</v>
      </c>
      <c r="U9" s="1">
        <f>IFERROR(VLOOKUP($A9,rcb_batting!$B:$N,COLUMN(U8)-11,FALSE),"")</f>
        <v>0</v>
      </c>
      <c r="V9" s="1">
        <f>IFERROR(VLOOKUP($A9,rcb_batting!$B:$N,COLUMN(V8)-11,FALSE),"")</f>
        <v>4</v>
      </c>
      <c r="W9" s="1">
        <f>IFERROR(VLOOKUP($A9,rcb_batting!$B:$N,COLUMN(W8)-11,FALSE),"")</f>
        <v>27</v>
      </c>
      <c r="X9" s="4">
        <f>IFERROR(VLOOKUP($A9,rcb_batting!$B:$N,COLUMN(X8)-11,FALSE),"")</f>
        <v>11</v>
      </c>
      <c r="Y9" s="3" t="str">
        <f>IFERROR(VLOOKUP($A9,rcb_bowling!$B:$M,COLUMN(Y8)-23,FALSE),"")</f>
        <v/>
      </c>
      <c r="Z9" s="1" t="str">
        <f>IFERROR(VLOOKUP($A9,rcb_bowling!$B:$M,COLUMN(Z8)-23,FALSE),"")</f>
        <v/>
      </c>
      <c r="AA9" s="1" t="str">
        <f>IFERROR(VLOOKUP($A9,rcb_bowling!$B:$M,COLUMN(AA8)-23,FALSE),"")</f>
        <v/>
      </c>
      <c r="AB9" s="1" t="str">
        <f>IFERROR(VLOOKUP($A9,rcb_bowling!$B:$M,COLUMN(AB8)-23,FALSE),"")</f>
        <v/>
      </c>
      <c r="AC9" s="1" t="str">
        <f>IFERROR(VLOOKUP($A9,rcb_bowling!$B:$M,COLUMN(AC8)-23,FALSE),"")</f>
        <v/>
      </c>
      <c r="AD9" s="1" t="str">
        <f>IFERROR(VLOOKUP($A9,rcb_bowling!$B:$M,COLUMN(AD8)-23,FALSE),"")</f>
        <v/>
      </c>
      <c r="AE9" s="1" t="str">
        <f>IFERROR(VLOOKUP($A9,rcb_bowling!$B:$M,COLUMN(AE8)-23,FALSE),"")</f>
        <v/>
      </c>
      <c r="AF9" s="1" t="str">
        <f>IFERROR(VLOOKUP($A9,rcb_bowling!$B:$M,COLUMN(AF8)-23,FALSE),"")</f>
        <v/>
      </c>
      <c r="AG9" s="1" t="str">
        <f>IFERROR(VLOOKUP($A9,rcb_bowling!$B:$M,COLUMN(AG8)-23,FALSE),"")</f>
        <v/>
      </c>
      <c r="AH9" s="1" t="str">
        <f>IFERROR(VLOOKUP($A9,rcb_bowling!$B:$M,COLUMN(AH8)-23,FALSE),"")</f>
        <v/>
      </c>
      <c r="AI9" s="1" t="str">
        <f>IFERROR(VLOOKUP($A9,rcb_bowling!$B:$M,COLUMN(AI8)-23,FALSE),"")</f>
        <v/>
      </c>
      <c r="AJ9" s="23">
        <f t="shared" si="0"/>
        <v>35.571428571428569</v>
      </c>
      <c r="AK9" s="22">
        <f t="shared" si="1"/>
        <v>0</v>
      </c>
      <c r="AL9" s="22">
        <f t="shared" si="2"/>
        <v>0.25</v>
      </c>
      <c r="AM9" s="22">
        <f t="shared" si="3"/>
        <v>39.321428571428569</v>
      </c>
      <c r="AN9" s="22">
        <f t="shared" si="7"/>
        <v>42.133928571428569</v>
      </c>
      <c r="AO9" s="31">
        <f t="shared" si="4"/>
        <v>5.666666666666667</v>
      </c>
      <c r="AP9" s="20">
        <f t="shared" si="5"/>
        <v>3</v>
      </c>
      <c r="AQ9" s="49">
        <f t="shared" si="8"/>
        <v>8</v>
      </c>
      <c r="AR9" s="49" t="str">
        <f t="shared" si="6"/>
        <v>Virat Kohli</v>
      </c>
      <c r="AS9" s="1" t="s">
        <v>218</v>
      </c>
    </row>
    <row r="10" spans="1:45" x14ac:dyDescent="0.2">
      <c r="A10" s="3" t="s">
        <v>13</v>
      </c>
      <c r="B10" s="1" t="s">
        <v>12</v>
      </c>
      <c r="C10" s="4" t="s">
        <v>71</v>
      </c>
      <c r="D10" s="3">
        <f>IFERROR(VLOOKUP($A10,rcb_mvp!$B:$K,COLUMN(D9)-2,FALSE),"")</f>
        <v>120</v>
      </c>
      <c r="E10" s="1">
        <f>IFERROR(VLOOKUP($A10,rcb_mvp!$B:$K,COLUMN(E9)-2,FALSE),"")</f>
        <v>8</v>
      </c>
      <c r="F10" s="1">
        <f>IFERROR(VLOOKUP($A10,rcb_mvp!$B:$K,COLUMN(F9)-2,FALSE),"")</f>
        <v>12</v>
      </c>
      <c r="G10" s="1">
        <f>IFERROR(VLOOKUP($A10,rcb_mvp!$B:$K,COLUMN(G9)-2,FALSE),"")</f>
        <v>78</v>
      </c>
      <c r="H10" s="1">
        <f>IFERROR(VLOOKUP($A10,rcb_mvp!$B:$K,COLUMN(H9)-2,FALSE),"")</f>
        <v>0</v>
      </c>
      <c r="I10" s="1">
        <f>IFERROR(VLOOKUP($A10,rcb_mvp!$B:$K,COLUMN(I9)-2,FALSE),"")</f>
        <v>0</v>
      </c>
      <c r="J10" s="1">
        <f>IFERROR(VLOOKUP($A10,rcb_mvp!$B:$K,COLUMN(J9)-2,FALSE),"")</f>
        <v>0</v>
      </c>
      <c r="K10" s="1">
        <f>IFERROR(VLOOKUP($A10,rcb_mvp!$B:$K,COLUMN(K9)-2,FALSE),"")</f>
        <v>0</v>
      </c>
      <c r="L10" s="4">
        <f>IFERROR(VLOOKUP($A10,rcb_mvp!$B:$K,COLUMN(L9)-2,FALSE),"")</f>
        <v>0</v>
      </c>
      <c r="M10" s="3" t="str">
        <f>IFERROR(VLOOKUP($A10,rcb_batting!$B:$N,COLUMN(M9)-11,FALSE),"")</f>
        <v/>
      </c>
      <c r="N10" s="1" t="str">
        <f>IFERROR(VLOOKUP($A10,rcb_batting!$B:$N,COLUMN(N9)-11,FALSE),"")</f>
        <v/>
      </c>
      <c r="O10" s="1" t="str">
        <f>IFERROR(VLOOKUP($A10,rcb_batting!$B:$N,COLUMN(O9)-11,FALSE),"")</f>
        <v/>
      </c>
      <c r="P10" s="1" t="str">
        <f>IFERROR(VLOOKUP($A10,rcb_batting!$B:$N,COLUMN(P9)-11,FALSE),"")</f>
        <v/>
      </c>
      <c r="Q10" s="1" t="str">
        <f>IFERROR(VLOOKUP($A10,rcb_batting!$B:$N,COLUMN(Q9)-11,FALSE),"")</f>
        <v/>
      </c>
      <c r="R10" s="1" t="str">
        <f>IFERROR(VLOOKUP($A10,rcb_batting!$B:$N,COLUMN(R9)-11,FALSE),"")</f>
        <v/>
      </c>
      <c r="S10" s="1" t="str">
        <f>IFERROR(VLOOKUP($A10,rcb_batting!$B:$N,COLUMN(S9)-11,FALSE),"")</f>
        <v/>
      </c>
      <c r="T10" s="1" t="str">
        <f>IFERROR(VLOOKUP($A10,rcb_batting!$B:$N,COLUMN(T9)-11,FALSE),"")</f>
        <v/>
      </c>
      <c r="U10" s="1" t="str">
        <f>IFERROR(VLOOKUP($A10,rcb_batting!$B:$N,COLUMN(U9)-11,FALSE),"")</f>
        <v/>
      </c>
      <c r="V10" s="1" t="str">
        <f>IFERROR(VLOOKUP($A10,rcb_batting!$B:$N,COLUMN(V9)-11,FALSE),"")</f>
        <v/>
      </c>
      <c r="W10" s="1" t="str">
        <f>IFERROR(VLOOKUP($A10,rcb_batting!$B:$N,COLUMN(W9)-11,FALSE),"")</f>
        <v/>
      </c>
      <c r="X10" s="4" t="str">
        <f>IFERROR(VLOOKUP($A10,rcb_batting!$B:$N,COLUMN(X9)-11,FALSE),"")</f>
        <v/>
      </c>
      <c r="Y10" s="3">
        <f>IFERROR(VLOOKUP($A10,rcb_bowling!$B:$M,COLUMN(Y9)-23,FALSE),"")</f>
        <v>12</v>
      </c>
      <c r="Z10" s="1">
        <f>IFERROR(VLOOKUP($A10,rcb_bowling!$B:$M,COLUMN(Z9)-23,FALSE),"")</f>
        <v>8</v>
      </c>
      <c r="AA10" s="1">
        <f>IFERROR(VLOOKUP($A10,rcb_bowling!$B:$M,COLUMN(AA9)-23,FALSE),"")</f>
        <v>8</v>
      </c>
      <c r="AB10" s="1">
        <f>IFERROR(VLOOKUP($A10,rcb_bowling!$B:$M,COLUMN(AB9)-23,FALSE),"")</f>
        <v>28.5</v>
      </c>
      <c r="AC10" s="1">
        <f>IFERROR(VLOOKUP($A10,rcb_bowling!$B:$M,COLUMN(AC9)-23,FALSE),"")</f>
        <v>242</v>
      </c>
      <c r="AD10" s="1">
        <f>IFERROR(VLOOKUP($A10,rcb_bowling!$B:$M,COLUMN(AD9)-23,FALSE),"")</f>
        <v>45730</v>
      </c>
      <c r="AE10" s="1">
        <f>IFERROR(VLOOKUP($A10,rcb_bowling!$B:$M,COLUMN(AE9)-23,FALSE),"")</f>
        <v>20.16</v>
      </c>
      <c r="AF10" s="1">
        <f>IFERROR(VLOOKUP($A10,rcb_bowling!$B:$M,COLUMN(AF9)-23,FALSE),"")</f>
        <v>8.39</v>
      </c>
      <c r="AG10" s="1">
        <f>IFERROR(VLOOKUP($A10,rcb_bowling!$B:$M,COLUMN(AG9)-23,FALSE),"")</f>
        <v>14.41</v>
      </c>
      <c r="AH10" s="1">
        <f>IFERROR(VLOOKUP($A10,rcb_bowling!$B:$M,COLUMN(AH9)-23,FALSE),"")</f>
        <v>0</v>
      </c>
      <c r="AI10" s="1">
        <f>IFERROR(VLOOKUP($A10,rcb_bowling!$B:$M,COLUMN(AI9)-23,FALSE),"")</f>
        <v>0</v>
      </c>
      <c r="AJ10" s="23">
        <f t="shared" si="0"/>
        <v>0</v>
      </c>
      <c r="AK10" s="22">
        <f t="shared" si="1"/>
        <v>1.5</v>
      </c>
      <c r="AL10" s="22">
        <f t="shared" si="2"/>
        <v>0</v>
      </c>
      <c r="AM10" s="22">
        <f t="shared" si="3"/>
        <v>37.5</v>
      </c>
      <c r="AN10" s="22">
        <f t="shared" si="7"/>
        <v>37.5</v>
      </c>
      <c r="AO10" s="31">
        <f t="shared" si="4"/>
        <v>8</v>
      </c>
      <c r="AP10" s="20">
        <f t="shared" si="5"/>
        <v>11</v>
      </c>
      <c r="AQ10" s="49">
        <f t="shared" si="8"/>
        <v>8</v>
      </c>
      <c r="AR10" s="49" t="str">
        <f t="shared" si="6"/>
        <v>Josh Hazlewood</v>
      </c>
      <c r="AS10" s="1" t="s">
        <v>219</v>
      </c>
    </row>
    <row r="11" spans="1:45" x14ac:dyDescent="0.2">
      <c r="A11" s="3" t="s">
        <v>18</v>
      </c>
      <c r="B11" s="1" t="s">
        <v>12</v>
      </c>
      <c r="C11" s="4" t="s">
        <v>72</v>
      </c>
      <c r="D11" s="3">
        <f>IFERROR(VLOOKUP($A11,rcb_mvp!$B:$K,COLUMN(D10)-2,FALSE),"")</f>
        <v>87</v>
      </c>
      <c r="E11" s="1">
        <f>IFERROR(VLOOKUP($A11,rcb_mvp!$B:$K,COLUMN(E10)-2,FALSE),"")</f>
        <v>8</v>
      </c>
      <c r="F11" s="1">
        <f>IFERROR(VLOOKUP($A11,rcb_mvp!$B:$K,COLUMN(F10)-2,FALSE),"")</f>
        <v>10</v>
      </c>
      <c r="G11" s="1">
        <f>IFERROR(VLOOKUP($A11,rcb_mvp!$B:$K,COLUMN(G10)-2,FALSE),"")</f>
        <v>42</v>
      </c>
      <c r="H11" s="1">
        <f>IFERROR(VLOOKUP($A11,rcb_mvp!$B:$K,COLUMN(H10)-2,FALSE),"")</f>
        <v>2</v>
      </c>
      <c r="I11" s="1">
        <f>IFERROR(VLOOKUP($A11,rcb_mvp!$B:$K,COLUMN(I10)-2,FALSE),"")</f>
        <v>0</v>
      </c>
      <c r="J11" s="1">
        <f>IFERROR(VLOOKUP($A11,rcb_mvp!$B:$K,COLUMN(J10)-2,FALSE),"")</f>
        <v>2</v>
      </c>
      <c r="K11" s="1">
        <f>IFERROR(VLOOKUP($A11,rcb_mvp!$B:$K,COLUMN(K10)-2,FALSE),"")</f>
        <v>0</v>
      </c>
      <c r="L11" s="4">
        <f>IFERROR(VLOOKUP($A11,rcb_mvp!$B:$K,COLUMN(L10)-2,FALSE),"")</f>
        <v>0</v>
      </c>
      <c r="M11" s="3">
        <f>IFERROR(VLOOKUP($A11,rcb_batting!$B:$N,COLUMN(M10)-11,FALSE),"")</f>
        <v>24</v>
      </c>
      <c r="N11" s="1">
        <f>IFERROR(VLOOKUP($A11,rcb_batting!$B:$N,COLUMN(N10)-11,FALSE),"")</f>
        <v>8</v>
      </c>
      <c r="O11" s="1">
        <f>IFERROR(VLOOKUP($A11,rcb_batting!$B:$N,COLUMN(O10)-11,FALSE),"")</f>
        <v>4</v>
      </c>
      <c r="P11" s="1">
        <f>IFERROR(VLOOKUP($A11,rcb_batting!$B:$N,COLUMN(P10)-11,FALSE),"")</f>
        <v>0</v>
      </c>
      <c r="Q11" s="1">
        <f>IFERROR(VLOOKUP($A11,rcb_batting!$B:$N,COLUMN(Q10)-11,FALSE),"")</f>
        <v>18</v>
      </c>
      <c r="R11" s="1">
        <f>IFERROR(VLOOKUP($A11,rcb_batting!$B:$N,COLUMN(R10)-11,FALSE),"")</f>
        <v>6</v>
      </c>
      <c r="S11" s="1">
        <f>IFERROR(VLOOKUP($A11,rcb_batting!$B:$N,COLUMN(S10)-11,FALSE),"")</f>
        <v>28</v>
      </c>
      <c r="T11" s="1">
        <f>IFERROR(VLOOKUP($A11,rcb_batting!$B:$N,COLUMN(T10)-11,FALSE),"")</f>
        <v>85.71</v>
      </c>
      <c r="U11" s="1">
        <f>IFERROR(VLOOKUP($A11,rcb_batting!$B:$N,COLUMN(U10)-11,FALSE),"")</f>
        <v>0</v>
      </c>
      <c r="V11" s="1">
        <f>IFERROR(VLOOKUP($A11,rcb_batting!$B:$N,COLUMN(V10)-11,FALSE),"")</f>
        <v>0</v>
      </c>
      <c r="W11" s="1">
        <f>IFERROR(VLOOKUP($A11,rcb_batting!$B:$N,COLUMN(W10)-11,FALSE),"")</f>
        <v>2</v>
      </c>
      <c r="X11" s="4">
        <f>IFERROR(VLOOKUP($A11,rcb_batting!$B:$N,COLUMN(X10)-11,FALSE),"")</f>
        <v>0</v>
      </c>
      <c r="Y11" s="3">
        <f>IFERROR(VLOOKUP($A11,rcb_bowling!$B:$M,COLUMN(Y10)-23,FALSE),"")</f>
        <v>10</v>
      </c>
      <c r="Z11" s="1">
        <f>IFERROR(VLOOKUP($A11,rcb_bowling!$B:$M,COLUMN(Z10)-23,FALSE),"")</f>
        <v>8</v>
      </c>
      <c r="AA11" s="1">
        <f>IFERROR(VLOOKUP($A11,rcb_bowling!$B:$M,COLUMN(AA10)-23,FALSE),"")</f>
        <v>8</v>
      </c>
      <c r="AB11" s="1">
        <f>IFERROR(VLOOKUP($A11,rcb_bowling!$B:$M,COLUMN(AB10)-23,FALSE),"")</f>
        <v>24</v>
      </c>
      <c r="AC11" s="1">
        <f>IFERROR(VLOOKUP($A11,rcb_bowling!$B:$M,COLUMN(AC10)-23,FALSE),"")</f>
        <v>217</v>
      </c>
      <c r="AD11" s="1" t="str">
        <f>IFERROR(VLOOKUP($A11,rcb_bowling!$B:$M,COLUMN(AD10)-23,FALSE),"")</f>
        <v>45/4</v>
      </c>
      <c r="AE11" s="1">
        <f>IFERROR(VLOOKUP($A11,rcb_bowling!$B:$M,COLUMN(AE10)-23,FALSE),"")</f>
        <v>21.7</v>
      </c>
      <c r="AF11" s="1">
        <f>IFERROR(VLOOKUP($A11,rcb_bowling!$B:$M,COLUMN(AF10)-23,FALSE),"")</f>
        <v>9.0399999999999991</v>
      </c>
      <c r="AG11" s="1">
        <f>IFERROR(VLOOKUP($A11,rcb_bowling!$B:$M,COLUMN(AG10)-23,FALSE),"")</f>
        <v>14.4</v>
      </c>
      <c r="AH11" s="1">
        <f>IFERROR(VLOOKUP($A11,rcb_bowling!$B:$M,COLUMN(AH10)-23,FALSE),"")</f>
        <v>1</v>
      </c>
      <c r="AI11" s="1">
        <f>IFERROR(VLOOKUP($A11,rcb_bowling!$B:$M,COLUMN(AI10)-23,FALSE),"")</f>
        <v>0</v>
      </c>
      <c r="AJ11" s="23">
        <f t="shared" si="0"/>
        <v>2</v>
      </c>
      <c r="AK11" s="22">
        <f t="shared" si="1"/>
        <v>1.25</v>
      </c>
      <c r="AL11" s="22">
        <f t="shared" si="2"/>
        <v>0.25</v>
      </c>
      <c r="AM11" s="22">
        <f t="shared" si="3"/>
        <v>37</v>
      </c>
      <c r="AN11" s="22">
        <f t="shared" si="7"/>
        <v>37</v>
      </c>
      <c r="AO11" s="31">
        <f t="shared" si="4"/>
        <v>5.666666666666667</v>
      </c>
      <c r="AP11" s="20">
        <f t="shared" si="5"/>
        <v>3</v>
      </c>
      <c r="AQ11" s="49">
        <f t="shared" si="8"/>
        <v>8</v>
      </c>
      <c r="AR11" s="49" t="str">
        <f t="shared" si="6"/>
        <v>Krunal Pandya</v>
      </c>
    </row>
    <row r="12" spans="1:45" x14ac:dyDescent="0.2">
      <c r="A12" s="3" t="s">
        <v>21</v>
      </c>
      <c r="B12" s="1" t="s">
        <v>12</v>
      </c>
      <c r="C12" s="4" t="s">
        <v>72</v>
      </c>
      <c r="D12" s="3">
        <f>IFERROR(VLOOKUP($A12,rcb_mvp!$B:$K,COLUMN(D11)-2,FALSE),"")</f>
        <v>87</v>
      </c>
      <c r="E12" s="1">
        <f>IFERROR(VLOOKUP($A12,rcb_mvp!$B:$K,COLUMN(E11)-2,FALSE),"")</f>
        <v>8</v>
      </c>
      <c r="F12" s="1">
        <f>IFERROR(VLOOKUP($A12,rcb_mvp!$B:$K,COLUMN(F11)-2,FALSE),"")</f>
        <v>0</v>
      </c>
      <c r="G12" s="1">
        <f>IFERROR(VLOOKUP($A12,rcb_mvp!$B:$K,COLUMN(G11)-2,FALSE),"")</f>
        <v>0</v>
      </c>
      <c r="H12" s="1">
        <f>IFERROR(VLOOKUP($A12,rcb_mvp!$B:$K,COLUMN(H11)-2,FALSE),"")</f>
        <v>11</v>
      </c>
      <c r="I12" s="1">
        <f>IFERROR(VLOOKUP($A12,rcb_mvp!$B:$K,COLUMN(I11)-2,FALSE),"")</f>
        <v>12</v>
      </c>
      <c r="J12" s="1">
        <f>IFERROR(VLOOKUP($A12,rcb_mvp!$B:$K,COLUMN(J11)-2,FALSE),"")</f>
        <v>7</v>
      </c>
      <c r="K12" s="1">
        <f>IFERROR(VLOOKUP($A12,rcb_mvp!$B:$K,COLUMN(K11)-2,FALSE),"")</f>
        <v>0</v>
      </c>
      <c r="L12" s="4">
        <f>IFERROR(VLOOKUP($A12,rcb_mvp!$B:$K,COLUMN(L11)-2,FALSE),"")</f>
        <v>0</v>
      </c>
      <c r="M12" s="3">
        <f>IFERROR(VLOOKUP($A12,rcb_batting!$B:$N,COLUMN(M11)-11,FALSE),"")</f>
        <v>142</v>
      </c>
      <c r="N12" s="1">
        <f>IFERROR(VLOOKUP($A12,rcb_batting!$B:$N,COLUMN(N11)-11,FALSE),"")</f>
        <v>8</v>
      </c>
      <c r="O12" s="1">
        <f>IFERROR(VLOOKUP($A12,rcb_batting!$B:$N,COLUMN(O11)-11,FALSE),"")</f>
        <v>5</v>
      </c>
      <c r="P12" s="1">
        <f>IFERROR(VLOOKUP($A12,rcb_batting!$B:$N,COLUMN(P11)-11,FALSE),"")</f>
        <v>4</v>
      </c>
      <c r="Q12" s="1" t="str">
        <f>IFERROR(VLOOKUP($A12,rcb_batting!$B:$N,COLUMN(Q11)-11,FALSE),"")</f>
        <v>50*</v>
      </c>
      <c r="R12" s="1">
        <f>IFERROR(VLOOKUP($A12,rcb_batting!$B:$N,COLUMN(R11)-11,FALSE),"")</f>
        <v>142</v>
      </c>
      <c r="S12" s="1">
        <f>IFERROR(VLOOKUP($A12,rcb_batting!$B:$N,COLUMN(S11)-11,FALSE),"")</f>
        <v>73</v>
      </c>
      <c r="T12" s="1">
        <f>IFERROR(VLOOKUP($A12,rcb_batting!$B:$N,COLUMN(T11)-11,FALSE),"")</f>
        <v>194.52</v>
      </c>
      <c r="U12" s="1">
        <f>IFERROR(VLOOKUP($A12,rcb_batting!$B:$N,COLUMN(U11)-11,FALSE),"")</f>
        <v>0</v>
      </c>
      <c r="V12" s="1">
        <f>IFERROR(VLOOKUP($A12,rcb_batting!$B:$N,COLUMN(V11)-11,FALSE),"")</f>
        <v>1</v>
      </c>
      <c r="W12" s="1">
        <f>IFERROR(VLOOKUP($A12,rcb_batting!$B:$N,COLUMN(W11)-11,FALSE),"")</f>
        <v>11</v>
      </c>
      <c r="X12" s="4">
        <f>IFERROR(VLOOKUP($A12,rcb_batting!$B:$N,COLUMN(X11)-11,FALSE),"")</f>
        <v>12</v>
      </c>
      <c r="Y12" s="3" t="str">
        <f>IFERROR(VLOOKUP($A12,rcb_bowling!$B:$M,COLUMN(Y11)-23,FALSE),"")</f>
        <v/>
      </c>
      <c r="Z12" s="1" t="str">
        <f>IFERROR(VLOOKUP($A12,rcb_bowling!$B:$M,COLUMN(Z11)-23,FALSE),"")</f>
        <v/>
      </c>
      <c r="AA12" s="1" t="str">
        <f>IFERROR(VLOOKUP($A12,rcb_bowling!$B:$M,COLUMN(AA11)-23,FALSE),"")</f>
        <v/>
      </c>
      <c r="AB12" s="1" t="str">
        <f>IFERROR(VLOOKUP($A12,rcb_bowling!$B:$M,COLUMN(AB11)-23,FALSE),"")</f>
        <v/>
      </c>
      <c r="AC12" s="1" t="str">
        <f>IFERROR(VLOOKUP($A12,rcb_bowling!$B:$M,COLUMN(AC11)-23,FALSE),"")</f>
        <v/>
      </c>
      <c r="AD12" s="1" t="str">
        <f>IFERROR(VLOOKUP($A12,rcb_bowling!$B:$M,COLUMN(AD11)-23,FALSE),"")</f>
        <v/>
      </c>
      <c r="AE12" s="1" t="str">
        <f>IFERROR(VLOOKUP($A12,rcb_bowling!$B:$M,COLUMN(AE11)-23,FALSE),"")</f>
        <v/>
      </c>
      <c r="AF12" s="1" t="str">
        <f>IFERROR(VLOOKUP($A12,rcb_bowling!$B:$M,COLUMN(AF11)-23,FALSE),"")</f>
        <v/>
      </c>
      <c r="AG12" s="1" t="str">
        <f>IFERROR(VLOOKUP($A12,rcb_bowling!$B:$M,COLUMN(AG11)-23,FALSE),"")</f>
        <v/>
      </c>
      <c r="AH12" s="1" t="str">
        <f>IFERROR(VLOOKUP($A12,rcb_bowling!$B:$M,COLUMN(AH11)-23,FALSE),"")</f>
        <v/>
      </c>
      <c r="AI12" s="1" t="str">
        <f>IFERROR(VLOOKUP($A12,rcb_bowling!$B:$M,COLUMN(AI11)-23,FALSE),"")</f>
        <v/>
      </c>
      <c r="AJ12" s="23">
        <f t="shared" si="0"/>
        <v>23</v>
      </c>
      <c r="AK12" s="22">
        <f t="shared" si="1"/>
        <v>0</v>
      </c>
      <c r="AL12" s="22">
        <f t="shared" si="2"/>
        <v>0.875</v>
      </c>
      <c r="AM12" s="22">
        <f t="shared" si="3"/>
        <v>36.125</v>
      </c>
      <c r="AN12" s="22">
        <f t="shared" si="7"/>
        <v>36.125</v>
      </c>
      <c r="AO12" s="31">
        <f t="shared" si="4"/>
        <v>5</v>
      </c>
      <c r="AP12" s="20">
        <f t="shared" si="5"/>
        <v>1</v>
      </c>
      <c r="AQ12" s="49">
        <f t="shared" si="8"/>
        <v>8</v>
      </c>
      <c r="AR12" s="49" t="str">
        <f t="shared" si="6"/>
        <v>Tim David</v>
      </c>
      <c r="AS12" s="1" t="s">
        <v>219</v>
      </c>
    </row>
    <row r="13" spans="1:45" x14ac:dyDescent="0.2">
      <c r="A13" s="3" t="s">
        <v>11</v>
      </c>
      <c r="B13" s="1" t="s">
        <v>12</v>
      </c>
      <c r="C13" s="4" t="s">
        <v>70</v>
      </c>
      <c r="D13" s="3">
        <f>IFERROR(VLOOKUP($A13,rcb_mvp!$B:$K,COLUMN(D12)-2,FALSE),"")</f>
        <v>123</v>
      </c>
      <c r="E13" s="1">
        <f>IFERROR(VLOOKUP($A13,rcb_mvp!$B:$K,COLUMN(E12)-2,FALSE),"")</f>
        <v>8</v>
      </c>
      <c r="F13" s="1">
        <f>IFERROR(VLOOKUP($A13,rcb_mvp!$B:$K,COLUMN(F12)-2,FALSE),"")</f>
        <v>0</v>
      </c>
      <c r="G13" s="1">
        <f>IFERROR(VLOOKUP($A13,rcb_mvp!$B:$K,COLUMN(G12)-2,FALSE),"")</f>
        <v>0</v>
      </c>
      <c r="H13" s="1">
        <f>IFERROR(VLOOKUP($A13,rcb_mvp!$B:$K,COLUMN(H12)-2,FALSE),"")</f>
        <v>26</v>
      </c>
      <c r="I13" s="1">
        <f>IFERROR(VLOOKUP($A13,rcb_mvp!$B:$K,COLUMN(I12)-2,FALSE),"")</f>
        <v>13</v>
      </c>
      <c r="J13" s="1">
        <f>IFERROR(VLOOKUP($A13,rcb_mvp!$B:$K,COLUMN(J12)-2,FALSE),"")</f>
        <v>5</v>
      </c>
      <c r="K13" s="1">
        <f>IFERROR(VLOOKUP($A13,rcb_mvp!$B:$K,COLUMN(K12)-2,FALSE),"")</f>
        <v>0</v>
      </c>
      <c r="L13" s="4">
        <f>IFERROR(VLOOKUP($A13,rcb_mvp!$B:$K,COLUMN(L12)-2,FALSE),"")</f>
        <v>0</v>
      </c>
      <c r="M13" s="3">
        <f>IFERROR(VLOOKUP($A13,rcb_batting!$B:$N,COLUMN(M12)-11,FALSE),"")</f>
        <v>213</v>
      </c>
      <c r="N13" s="1">
        <f>IFERROR(VLOOKUP($A13,rcb_batting!$B:$N,COLUMN(N12)-11,FALSE),"")</f>
        <v>8</v>
      </c>
      <c r="O13" s="1">
        <f>IFERROR(VLOOKUP($A13,rcb_batting!$B:$N,COLUMN(O12)-11,FALSE),"")</f>
        <v>8</v>
      </c>
      <c r="P13" s="1">
        <f>IFERROR(VLOOKUP($A13,rcb_batting!$B:$N,COLUMN(P12)-11,FALSE),"")</f>
        <v>0</v>
      </c>
      <c r="Q13" s="1">
        <f>IFERROR(VLOOKUP($A13,rcb_batting!$B:$N,COLUMN(Q12)-11,FALSE),"")</f>
        <v>65</v>
      </c>
      <c r="R13" s="1">
        <f>IFERROR(VLOOKUP($A13,rcb_batting!$B:$N,COLUMN(R12)-11,FALSE),"")</f>
        <v>26.63</v>
      </c>
      <c r="S13" s="1">
        <f>IFERROR(VLOOKUP($A13,rcb_batting!$B:$N,COLUMN(S12)-11,FALSE),"")</f>
        <v>119</v>
      </c>
      <c r="T13" s="1">
        <f>IFERROR(VLOOKUP($A13,rcb_batting!$B:$N,COLUMN(T12)-11,FALSE),"")</f>
        <v>178.99</v>
      </c>
      <c r="U13" s="1">
        <f>IFERROR(VLOOKUP($A13,rcb_batting!$B:$N,COLUMN(U12)-11,FALSE),"")</f>
        <v>0</v>
      </c>
      <c r="V13" s="1">
        <f>IFERROR(VLOOKUP($A13,rcb_batting!$B:$N,COLUMN(V12)-11,FALSE),"")</f>
        <v>2</v>
      </c>
      <c r="W13" s="1">
        <f>IFERROR(VLOOKUP($A13,rcb_batting!$B:$N,COLUMN(W12)-11,FALSE),"")</f>
        <v>26</v>
      </c>
      <c r="X13" s="4">
        <f>IFERROR(VLOOKUP($A13,rcb_batting!$B:$N,COLUMN(X12)-11,FALSE),"")</f>
        <v>13</v>
      </c>
      <c r="Y13" s="3" t="str">
        <f>IFERROR(VLOOKUP($A13,rcb_bowling!$B:$M,COLUMN(Y12)-23,FALSE),"")</f>
        <v/>
      </c>
      <c r="Z13" s="1" t="str">
        <f>IFERROR(VLOOKUP($A13,rcb_bowling!$B:$M,COLUMN(Z12)-23,FALSE),"")</f>
        <v/>
      </c>
      <c r="AA13" s="1" t="str">
        <f>IFERROR(VLOOKUP($A13,rcb_bowling!$B:$M,COLUMN(AA12)-23,FALSE),"")</f>
        <v/>
      </c>
      <c r="AB13" s="1" t="str">
        <f>IFERROR(VLOOKUP($A13,rcb_bowling!$B:$M,COLUMN(AB12)-23,FALSE),"")</f>
        <v/>
      </c>
      <c r="AC13" s="1" t="str">
        <f>IFERROR(VLOOKUP($A13,rcb_bowling!$B:$M,COLUMN(AC12)-23,FALSE),"")</f>
        <v/>
      </c>
      <c r="AD13" s="1" t="str">
        <f>IFERROR(VLOOKUP($A13,rcb_bowling!$B:$M,COLUMN(AD12)-23,FALSE),"")</f>
        <v/>
      </c>
      <c r="AE13" s="1" t="str">
        <f>IFERROR(VLOOKUP($A13,rcb_bowling!$B:$M,COLUMN(AE12)-23,FALSE),"")</f>
        <v/>
      </c>
      <c r="AF13" s="1" t="str">
        <f>IFERROR(VLOOKUP($A13,rcb_bowling!$B:$M,COLUMN(AF12)-23,FALSE),"")</f>
        <v/>
      </c>
      <c r="AG13" s="1" t="str">
        <f>IFERROR(VLOOKUP($A13,rcb_bowling!$B:$M,COLUMN(AG12)-23,FALSE),"")</f>
        <v/>
      </c>
      <c r="AH13" s="1" t="str">
        <f>IFERROR(VLOOKUP($A13,rcb_bowling!$B:$M,COLUMN(AH12)-23,FALSE),"")</f>
        <v/>
      </c>
      <c r="AI13" s="1" t="str">
        <f>IFERROR(VLOOKUP($A13,rcb_bowling!$B:$M,COLUMN(AI12)-23,FALSE),"")</f>
        <v/>
      </c>
      <c r="AJ13" s="23">
        <f t="shared" si="0"/>
        <v>21.142857142857142</v>
      </c>
      <c r="AK13" s="22">
        <f t="shared" si="1"/>
        <v>0</v>
      </c>
      <c r="AL13" s="22">
        <f t="shared" si="2"/>
        <v>0.625</v>
      </c>
      <c r="AM13" s="22">
        <f t="shared" si="3"/>
        <v>30.517857142857142</v>
      </c>
      <c r="AN13" s="22">
        <f t="shared" si="7"/>
        <v>30.517857142857142</v>
      </c>
      <c r="AO13" s="31">
        <f t="shared" si="4"/>
        <v>5.666666666666667</v>
      </c>
      <c r="AP13" s="20">
        <f t="shared" si="5"/>
        <v>3</v>
      </c>
      <c r="AQ13" s="49">
        <f t="shared" si="8"/>
        <v>8</v>
      </c>
      <c r="AR13" s="49" t="str">
        <f t="shared" si="6"/>
        <v>Phil Salt</v>
      </c>
    </row>
    <row r="14" spans="1:45" x14ac:dyDescent="0.2">
      <c r="A14" s="3" t="s">
        <v>16</v>
      </c>
      <c r="B14" s="1" t="s">
        <v>12</v>
      </c>
      <c r="C14" s="4" t="s">
        <v>71</v>
      </c>
      <c r="D14" s="3">
        <f>IFERROR(VLOOKUP($A14,rcb_mvp!$B:$K,COLUMN(D13)-2,FALSE),"")</f>
        <v>96.5</v>
      </c>
      <c r="E14" s="1">
        <f>IFERROR(VLOOKUP($A14,rcb_mvp!$B:$K,COLUMN(E13)-2,FALSE),"")</f>
        <v>7</v>
      </c>
      <c r="F14" s="1">
        <f>IFERROR(VLOOKUP($A14,rcb_mvp!$B:$K,COLUMN(F13)-2,FALSE),"")</f>
        <v>8</v>
      </c>
      <c r="G14" s="1">
        <f>IFERROR(VLOOKUP($A14,rcb_mvp!$B:$K,COLUMN(G13)-2,FALSE),"")</f>
        <v>66</v>
      </c>
      <c r="H14" s="1">
        <f>IFERROR(VLOOKUP($A14,rcb_mvp!$B:$K,COLUMN(H13)-2,FALSE),"")</f>
        <v>1</v>
      </c>
      <c r="I14" s="1">
        <f>IFERROR(VLOOKUP($A14,rcb_mvp!$B:$K,COLUMN(I13)-2,FALSE),"")</f>
        <v>0</v>
      </c>
      <c r="J14" s="1">
        <f>IFERROR(VLOOKUP($A14,rcb_mvp!$B:$K,COLUMN(J13)-2,FALSE),"")</f>
        <v>0</v>
      </c>
      <c r="K14" s="1">
        <f>IFERROR(VLOOKUP($A14,rcb_mvp!$B:$K,COLUMN(K13)-2,FALSE),"")</f>
        <v>0</v>
      </c>
      <c r="L14" s="4">
        <f>IFERROR(VLOOKUP($A14,rcb_mvp!$B:$K,COLUMN(L13)-2,FALSE),"")</f>
        <v>0</v>
      </c>
      <c r="M14" s="3">
        <f>IFERROR(VLOOKUP($A14,rcb_batting!$B:$N,COLUMN(M13)-11,FALSE),"")</f>
        <v>10</v>
      </c>
      <c r="N14" s="1">
        <f>IFERROR(VLOOKUP($A14,rcb_batting!$B:$N,COLUMN(N13)-11,FALSE),"")</f>
        <v>7</v>
      </c>
      <c r="O14" s="1">
        <f>IFERROR(VLOOKUP($A14,rcb_batting!$B:$N,COLUMN(O13)-11,FALSE),"")</f>
        <v>4</v>
      </c>
      <c r="P14" s="1">
        <f>IFERROR(VLOOKUP($A14,rcb_batting!$B:$N,COLUMN(P13)-11,FALSE),"")</f>
        <v>3</v>
      </c>
      <c r="Q14" s="1">
        <f>IFERROR(VLOOKUP($A14,rcb_batting!$B:$N,COLUMN(Q13)-11,FALSE),"")</f>
        <v>8</v>
      </c>
      <c r="R14" s="1">
        <f>IFERROR(VLOOKUP($A14,rcb_batting!$B:$N,COLUMN(R13)-11,FALSE),"")</f>
        <v>10</v>
      </c>
      <c r="S14" s="1">
        <f>IFERROR(VLOOKUP($A14,rcb_batting!$B:$N,COLUMN(S13)-11,FALSE),"")</f>
        <v>21</v>
      </c>
      <c r="T14" s="1">
        <f>IFERROR(VLOOKUP($A14,rcb_batting!$B:$N,COLUMN(T13)-11,FALSE),"")</f>
        <v>47.61</v>
      </c>
      <c r="U14" s="1">
        <f>IFERROR(VLOOKUP($A14,rcb_batting!$B:$N,COLUMN(U13)-11,FALSE),"")</f>
        <v>0</v>
      </c>
      <c r="V14" s="1">
        <f>IFERROR(VLOOKUP($A14,rcb_batting!$B:$N,COLUMN(V13)-11,FALSE),"")</f>
        <v>0</v>
      </c>
      <c r="W14" s="1">
        <f>IFERROR(VLOOKUP($A14,rcb_batting!$B:$N,COLUMN(W13)-11,FALSE),"")</f>
        <v>1</v>
      </c>
      <c r="X14" s="4">
        <f>IFERROR(VLOOKUP($A14,rcb_batting!$B:$N,COLUMN(X13)-11,FALSE),"")</f>
        <v>0</v>
      </c>
      <c r="Y14" s="3">
        <f>IFERROR(VLOOKUP($A14,rcb_bowling!$B:$M,COLUMN(Y13)-23,FALSE),"")</f>
        <v>8</v>
      </c>
      <c r="Z14" s="1">
        <f>IFERROR(VLOOKUP($A14,rcb_bowling!$B:$M,COLUMN(Z13)-23,FALSE),"")</f>
        <v>7</v>
      </c>
      <c r="AA14" s="1">
        <f>IFERROR(VLOOKUP($A14,rcb_bowling!$B:$M,COLUMN(AA13)-23,FALSE),"")</f>
        <v>7</v>
      </c>
      <c r="AB14" s="1">
        <f>IFERROR(VLOOKUP($A14,rcb_bowling!$B:$M,COLUMN(AB13)-23,FALSE),"")</f>
        <v>26</v>
      </c>
      <c r="AC14" s="1">
        <f>IFERROR(VLOOKUP($A14,rcb_bowling!$B:$M,COLUMN(AC13)-23,FALSE),"")</f>
        <v>201</v>
      </c>
      <c r="AD14" s="1">
        <f>IFERROR(VLOOKUP($A14,rcb_bowling!$B:$M,COLUMN(AD13)-23,FALSE),"")</f>
        <v>45714</v>
      </c>
      <c r="AE14" s="1">
        <f>IFERROR(VLOOKUP($A14,rcb_bowling!$B:$M,COLUMN(AE13)-23,FALSE),"")</f>
        <v>25.12</v>
      </c>
      <c r="AF14" s="1">
        <f>IFERROR(VLOOKUP($A14,rcb_bowling!$B:$M,COLUMN(AF13)-23,FALSE),"")</f>
        <v>7.73</v>
      </c>
      <c r="AG14" s="1">
        <f>IFERROR(VLOOKUP($A14,rcb_bowling!$B:$M,COLUMN(AG13)-23,FALSE),"")</f>
        <v>19.5</v>
      </c>
      <c r="AH14" s="1">
        <f>IFERROR(VLOOKUP($A14,rcb_bowling!$B:$M,COLUMN(AH13)-23,FALSE),"")</f>
        <v>0</v>
      </c>
      <c r="AI14" s="1">
        <f>IFERROR(VLOOKUP($A14,rcb_bowling!$B:$M,COLUMN(AI13)-23,FALSE),"")</f>
        <v>0</v>
      </c>
      <c r="AJ14" s="23">
        <f t="shared" si="0"/>
        <v>0.66666666666666663</v>
      </c>
      <c r="AK14" s="22">
        <f t="shared" si="1"/>
        <v>1.1428571428571428</v>
      </c>
      <c r="AL14" s="22">
        <f t="shared" si="2"/>
        <v>0</v>
      </c>
      <c r="AM14" s="22">
        <f t="shared" si="3"/>
        <v>29.238095238095237</v>
      </c>
      <c r="AN14" s="22">
        <f t="shared" si="7"/>
        <v>29.238095238095237</v>
      </c>
      <c r="AO14" s="31">
        <f t="shared" si="4"/>
        <v>8.3333333333333339</v>
      </c>
      <c r="AP14" s="20">
        <f t="shared" si="5"/>
        <v>12</v>
      </c>
      <c r="AQ14" s="49">
        <f t="shared" si="8"/>
        <v>7</v>
      </c>
      <c r="AR14" s="49" t="str">
        <f t="shared" si="6"/>
        <v>Bhuvneshwar Kumar</v>
      </c>
    </row>
    <row r="15" spans="1:45" x14ac:dyDescent="0.2">
      <c r="A15" s="3" t="s">
        <v>19</v>
      </c>
      <c r="B15" s="1" t="s">
        <v>12</v>
      </c>
      <c r="C15" s="4" t="s">
        <v>70</v>
      </c>
      <c r="D15" s="3">
        <f>IFERROR(VLOOKUP($A15,rcb_mvp!$B:$K,COLUMN(D14)-2,FALSE),"")</f>
        <v>71</v>
      </c>
      <c r="E15" s="1">
        <f>IFERROR(VLOOKUP($A15,rcb_mvp!$B:$K,COLUMN(E14)-2,FALSE),"")</f>
        <v>8</v>
      </c>
      <c r="F15" s="1">
        <f>IFERROR(VLOOKUP($A15,rcb_mvp!$B:$K,COLUMN(F14)-2,FALSE),"")</f>
        <v>0</v>
      </c>
      <c r="G15" s="1">
        <f>IFERROR(VLOOKUP($A15,rcb_mvp!$B:$K,COLUMN(G14)-2,FALSE),"")</f>
        <v>0</v>
      </c>
      <c r="H15" s="1">
        <f>IFERROR(VLOOKUP($A15,rcb_mvp!$B:$K,COLUMN(H14)-2,FALSE),"")</f>
        <v>8</v>
      </c>
      <c r="I15" s="1">
        <f>IFERROR(VLOOKUP($A15,rcb_mvp!$B:$K,COLUMN(I14)-2,FALSE),"")</f>
        <v>7</v>
      </c>
      <c r="J15" s="1">
        <f>IFERROR(VLOOKUP($A15,rcb_mvp!$B:$K,COLUMN(J14)-2,FALSE),"")</f>
        <v>9</v>
      </c>
      <c r="K15" s="1">
        <f>IFERROR(VLOOKUP($A15,rcb_mvp!$B:$K,COLUMN(K14)-2,FALSE),"")</f>
        <v>1.5</v>
      </c>
      <c r="L15" s="4">
        <f>IFERROR(VLOOKUP($A15,rcb_mvp!$B:$K,COLUMN(L14)-2,FALSE),"")</f>
        <v>1</v>
      </c>
      <c r="M15" s="3">
        <f>IFERROR(VLOOKUP($A15,rcb_batting!$B:$N,COLUMN(M14)-11,FALSE),"")</f>
        <v>101</v>
      </c>
      <c r="N15" s="1">
        <f>IFERROR(VLOOKUP($A15,rcb_batting!$B:$N,COLUMN(N14)-11,FALSE),"")</f>
        <v>8</v>
      </c>
      <c r="O15" s="1">
        <f>IFERROR(VLOOKUP($A15,rcb_batting!$B:$N,COLUMN(O14)-11,FALSE),"")</f>
        <v>6</v>
      </c>
      <c r="P15" s="1">
        <f>IFERROR(VLOOKUP($A15,rcb_batting!$B:$N,COLUMN(P14)-11,FALSE),"")</f>
        <v>2</v>
      </c>
      <c r="Q15" s="1" t="str">
        <f>IFERROR(VLOOKUP($A15,rcb_batting!$B:$N,COLUMN(Q14)-11,FALSE),"")</f>
        <v>40*</v>
      </c>
      <c r="R15" s="1">
        <f>IFERROR(VLOOKUP($A15,rcb_batting!$B:$N,COLUMN(R14)-11,FALSE),"")</f>
        <v>25.25</v>
      </c>
      <c r="S15" s="1">
        <f>IFERROR(VLOOKUP($A15,rcb_batting!$B:$N,COLUMN(S14)-11,FALSE),"")</f>
        <v>72</v>
      </c>
      <c r="T15" s="1">
        <f>IFERROR(VLOOKUP($A15,rcb_batting!$B:$N,COLUMN(T14)-11,FALSE),"")</f>
        <v>140.27000000000001</v>
      </c>
      <c r="U15" s="1">
        <f>IFERROR(VLOOKUP($A15,rcb_batting!$B:$N,COLUMN(U14)-11,FALSE),"")</f>
        <v>0</v>
      </c>
      <c r="V15" s="1">
        <f>IFERROR(VLOOKUP($A15,rcb_batting!$B:$N,COLUMN(V14)-11,FALSE),"")</f>
        <v>0</v>
      </c>
      <c r="W15" s="1">
        <f>IFERROR(VLOOKUP($A15,rcb_batting!$B:$N,COLUMN(W14)-11,FALSE),"")</f>
        <v>8</v>
      </c>
      <c r="X15" s="4">
        <f>IFERROR(VLOOKUP($A15,rcb_batting!$B:$N,COLUMN(X14)-11,FALSE),"")</f>
        <v>7</v>
      </c>
      <c r="Y15" s="3" t="str">
        <f>IFERROR(VLOOKUP($A15,rcb_bowling!$B:$M,COLUMN(Y14)-23,FALSE),"")</f>
        <v/>
      </c>
      <c r="Z15" s="1" t="str">
        <f>IFERROR(VLOOKUP($A15,rcb_bowling!$B:$M,COLUMN(Z14)-23,FALSE),"")</f>
        <v/>
      </c>
      <c r="AA15" s="1" t="str">
        <f>IFERROR(VLOOKUP($A15,rcb_bowling!$B:$M,COLUMN(AA14)-23,FALSE),"")</f>
        <v/>
      </c>
      <c r="AB15" s="1" t="str">
        <f>IFERROR(VLOOKUP($A15,rcb_bowling!$B:$M,COLUMN(AB14)-23,FALSE),"")</f>
        <v/>
      </c>
      <c r="AC15" s="1" t="str">
        <f>IFERROR(VLOOKUP($A15,rcb_bowling!$B:$M,COLUMN(AC14)-23,FALSE),"")</f>
        <v/>
      </c>
      <c r="AD15" s="1" t="str">
        <f>IFERROR(VLOOKUP($A15,rcb_bowling!$B:$M,COLUMN(AD14)-23,FALSE),"")</f>
        <v/>
      </c>
      <c r="AE15" s="1" t="str">
        <f>IFERROR(VLOOKUP($A15,rcb_bowling!$B:$M,COLUMN(AE14)-23,FALSE),"")</f>
        <v/>
      </c>
      <c r="AF15" s="1" t="str">
        <f>IFERROR(VLOOKUP($A15,rcb_bowling!$B:$M,COLUMN(AF14)-23,FALSE),"")</f>
        <v/>
      </c>
      <c r="AG15" s="1" t="str">
        <f>IFERROR(VLOOKUP($A15,rcb_bowling!$B:$M,COLUMN(AG14)-23,FALSE),"")</f>
        <v/>
      </c>
      <c r="AH15" s="1" t="str">
        <f>IFERROR(VLOOKUP($A15,rcb_bowling!$B:$M,COLUMN(AH14)-23,FALSE),"")</f>
        <v/>
      </c>
      <c r="AI15" s="1" t="str">
        <f>IFERROR(VLOOKUP($A15,rcb_bowling!$B:$M,COLUMN(AI14)-23,FALSE),"")</f>
        <v/>
      </c>
      <c r="AJ15" s="23">
        <f t="shared" si="0"/>
        <v>12.2</v>
      </c>
      <c r="AK15" s="22">
        <f t="shared" si="1"/>
        <v>0</v>
      </c>
      <c r="AL15" s="22">
        <f t="shared" si="2"/>
        <v>1.125</v>
      </c>
      <c r="AM15" s="22">
        <f t="shared" si="3"/>
        <v>29.074999999999999</v>
      </c>
      <c r="AN15" s="22">
        <f t="shared" si="7"/>
        <v>31.887499999999999</v>
      </c>
      <c r="AO15" s="31">
        <f t="shared" si="4"/>
        <v>5.333333333333333</v>
      </c>
      <c r="AP15" s="20">
        <f t="shared" si="5"/>
        <v>2</v>
      </c>
      <c r="AQ15" s="49">
        <f t="shared" si="8"/>
        <v>8</v>
      </c>
      <c r="AR15" s="49" t="str">
        <f t="shared" si="6"/>
        <v>Jitesh Sharma</v>
      </c>
      <c r="AS15" s="1" t="s">
        <v>219</v>
      </c>
    </row>
    <row r="16" spans="1:45" x14ac:dyDescent="0.2">
      <c r="A16" s="3" t="s">
        <v>15</v>
      </c>
      <c r="B16" s="1" t="s">
        <v>12</v>
      </c>
      <c r="C16" s="4" t="s">
        <v>70</v>
      </c>
      <c r="D16" s="3">
        <f>IFERROR(VLOOKUP($A16,rcb_mvp!$B:$K,COLUMN(D15)-2,FALSE),"")</f>
        <v>85</v>
      </c>
      <c r="E16" s="1">
        <f>IFERROR(VLOOKUP($A16,rcb_mvp!$B:$K,COLUMN(E15)-2,FALSE),"")</f>
        <v>8</v>
      </c>
      <c r="F16" s="1">
        <f>IFERROR(VLOOKUP($A16,rcb_mvp!$B:$K,COLUMN(F15)-2,FALSE),"")</f>
        <v>0</v>
      </c>
      <c r="G16" s="1">
        <f>IFERROR(VLOOKUP($A16,rcb_mvp!$B:$K,COLUMN(G15)-2,FALSE),"")</f>
        <v>0</v>
      </c>
      <c r="H16" s="1">
        <f>IFERROR(VLOOKUP($A16,rcb_mvp!$B:$K,COLUMN(H15)-2,FALSE),"")</f>
        <v>19</v>
      </c>
      <c r="I16" s="1">
        <f>IFERROR(VLOOKUP($A16,rcb_mvp!$B:$K,COLUMN(I15)-2,FALSE),"")</f>
        <v>10</v>
      </c>
      <c r="J16" s="1">
        <f>IFERROR(VLOOKUP($A16,rcb_mvp!$B:$K,COLUMN(J15)-2,FALSE),"")</f>
        <v>1</v>
      </c>
      <c r="K16" s="1">
        <f>IFERROR(VLOOKUP($A16,rcb_mvp!$B:$K,COLUMN(K15)-2,FALSE),"")</f>
        <v>0</v>
      </c>
      <c r="L16" s="4">
        <f>IFERROR(VLOOKUP($A16,rcb_mvp!$B:$K,COLUMN(L15)-2,FALSE),"")</f>
        <v>0</v>
      </c>
      <c r="M16" s="3">
        <f>IFERROR(VLOOKUP($A16,rcb_batting!$B:$N,COLUMN(M15)-11,FALSE),"")</f>
        <v>221</v>
      </c>
      <c r="N16" s="1">
        <f>IFERROR(VLOOKUP($A16,rcb_batting!$B:$N,COLUMN(N15)-11,FALSE),"")</f>
        <v>8</v>
      </c>
      <c r="O16" s="1">
        <f>IFERROR(VLOOKUP($A16,rcb_batting!$B:$N,COLUMN(O15)-11,FALSE),"")</f>
        <v>7</v>
      </c>
      <c r="P16" s="1">
        <f>IFERROR(VLOOKUP($A16,rcb_batting!$B:$N,COLUMN(P15)-11,FALSE),"")</f>
        <v>0</v>
      </c>
      <c r="Q16" s="1">
        <f>IFERROR(VLOOKUP($A16,rcb_batting!$B:$N,COLUMN(Q15)-11,FALSE),"")</f>
        <v>64</v>
      </c>
      <c r="R16" s="1">
        <f>IFERROR(VLOOKUP($A16,rcb_batting!$B:$N,COLUMN(R15)-11,FALSE),"")</f>
        <v>31.57</v>
      </c>
      <c r="S16" s="1">
        <f>IFERROR(VLOOKUP($A16,rcb_batting!$B:$N,COLUMN(S15)-11,FALSE),"")</f>
        <v>146</v>
      </c>
      <c r="T16" s="1">
        <f>IFERROR(VLOOKUP($A16,rcb_batting!$B:$N,COLUMN(T15)-11,FALSE),"")</f>
        <v>151.36000000000001</v>
      </c>
      <c r="U16" s="1">
        <f>IFERROR(VLOOKUP($A16,rcb_batting!$B:$N,COLUMN(U15)-11,FALSE),"")</f>
        <v>0</v>
      </c>
      <c r="V16" s="1">
        <f>IFERROR(VLOOKUP($A16,rcb_batting!$B:$N,COLUMN(V15)-11,FALSE),"")</f>
        <v>2</v>
      </c>
      <c r="W16" s="1">
        <f>IFERROR(VLOOKUP($A16,rcb_batting!$B:$N,COLUMN(W15)-11,FALSE),"")</f>
        <v>19</v>
      </c>
      <c r="X16" s="4">
        <f>IFERROR(VLOOKUP($A16,rcb_batting!$B:$N,COLUMN(X15)-11,FALSE),"")</f>
        <v>10</v>
      </c>
      <c r="Y16" s="3" t="str">
        <f>IFERROR(VLOOKUP($A16,rcb_bowling!$B:$M,COLUMN(Y15)-23,FALSE),"")</f>
        <v/>
      </c>
      <c r="Z16" s="1" t="str">
        <f>IFERROR(VLOOKUP($A16,rcb_bowling!$B:$M,COLUMN(Z15)-23,FALSE),"")</f>
        <v/>
      </c>
      <c r="AA16" s="1" t="str">
        <f>IFERROR(VLOOKUP($A16,rcb_bowling!$B:$M,COLUMN(AA15)-23,FALSE),"")</f>
        <v/>
      </c>
      <c r="AB16" s="1" t="str">
        <f>IFERROR(VLOOKUP($A16,rcb_bowling!$B:$M,COLUMN(AB15)-23,FALSE),"")</f>
        <v/>
      </c>
      <c r="AC16" s="1" t="str">
        <f>IFERROR(VLOOKUP($A16,rcb_bowling!$B:$M,COLUMN(AC15)-23,FALSE),"")</f>
        <v/>
      </c>
      <c r="AD16" s="1" t="str">
        <f>IFERROR(VLOOKUP($A16,rcb_bowling!$B:$M,COLUMN(AD15)-23,FALSE),"")</f>
        <v/>
      </c>
      <c r="AE16" s="1" t="str">
        <f>IFERROR(VLOOKUP($A16,rcb_bowling!$B:$M,COLUMN(AE15)-23,FALSE),"")</f>
        <v/>
      </c>
      <c r="AF16" s="1" t="str">
        <f>IFERROR(VLOOKUP($A16,rcb_bowling!$B:$M,COLUMN(AF15)-23,FALSE),"")</f>
        <v/>
      </c>
      <c r="AG16" s="1" t="str">
        <f>IFERROR(VLOOKUP($A16,rcb_bowling!$B:$M,COLUMN(AG15)-23,FALSE),"")</f>
        <v/>
      </c>
      <c r="AH16" s="1" t="str">
        <f>IFERROR(VLOOKUP($A16,rcb_bowling!$B:$M,COLUMN(AH15)-23,FALSE),"")</f>
        <v/>
      </c>
      <c r="AI16" s="1" t="str">
        <f>IFERROR(VLOOKUP($A16,rcb_bowling!$B:$M,COLUMN(AI15)-23,FALSE),"")</f>
        <v/>
      </c>
      <c r="AJ16" s="23">
        <f t="shared" si="0"/>
        <v>26.166666666666668</v>
      </c>
      <c r="AK16" s="22">
        <f t="shared" si="1"/>
        <v>0</v>
      </c>
      <c r="AL16" s="22">
        <f t="shared" si="2"/>
        <v>0.125</v>
      </c>
      <c r="AM16" s="22">
        <f t="shared" si="3"/>
        <v>28.041666666666668</v>
      </c>
      <c r="AN16" s="22">
        <f t="shared" si="7"/>
        <v>28.041666666666668</v>
      </c>
      <c r="AO16" s="31">
        <f t="shared" si="4"/>
        <v>7.333333333333333</v>
      </c>
      <c r="AP16" s="20">
        <f t="shared" si="5"/>
        <v>8</v>
      </c>
      <c r="AQ16" s="49">
        <f t="shared" si="8"/>
        <v>8</v>
      </c>
      <c r="AR16" s="49" t="str">
        <f t="shared" si="6"/>
        <v>Rajat Patidar</v>
      </c>
    </row>
    <row r="17" spans="1:44" x14ac:dyDescent="0.2">
      <c r="A17" s="3" t="s">
        <v>73</v>
      </c>
      <c r="B17" s="1" t="s">
        <v>12</v>
      </c>
      <c r="C17" s="4" t="s">
        <v>72</v>
      </c>
      <c r="D17" s="3">
        <f>IFERROR(VLOOKUP($A17,rcb_mvp!$B:$K,COLUMN(D16)-2,FALSE),"")</f>
        <v>6.5</v>
      </c>
      <c r="E17" s="1">
        <f>IFERROR(VLOOKUP($A17,rcb_mvp!$B:$K,COLUMN(E16)-2,FALSE),"")</f>
        <v>1</v>
      </c>
      <c r="F17" s="1">
        <f>IFERROR(VLOOKUP($A17,rcb_mvp!$B:$K,COLUMN(F16)-2,FALSE),"")</f>
        <v>1</v>
      </c>
      <c r="G17" s="1">
        <f>IFERROR(VLOOKUP($A17,rcb_mvp!$B:$K,COLUMN(G16)-2,FALSE),"")</f>
        <v>3</v>
      </c>
      <c r="H17" s="1">
        <f>IFERROR(VLOOKUP($A17,rcb_mvp!$B:$K,COLUMN(H16)-2,FALSE),"")</f>
        <v>0</v>
      </c>
      <c r="I17" s="1">
        <f>IFERROR(VLOOKUP($A17,rcb_mvp!$B:$K,COLUMN(I16)-2,FALSE),"")</f>
        <v>0</v>
      </c>
      <c r="J17" s="1">
        <f>IFERROR(VLOOKUP($A17,rcb_mvp!$B:$K,COLUMN(J16)-2,FALSE),"")</f>
        <v>0</v>
      </c>
      <c r="K17" s="1">
        <f>IFERROR(VLOOKUP($A17,rcb_mvp!$B:$K,COLUMN(K16)-2,FALSE),"")</f>
        <v>0</v>
      </c>
      <c r="L17" s="4">
        <f>IFERROR(VLOOKUP($A17,rcb_mvp!$B:$K,COLUMN(L16)-2,FALSE),"")</f>
        <v>0</v>
      </c>
      <c r="M17" s="3" t="str">
        <f>IFERROR(VLOOKUP($A17,rcb_batting!$B:$N,COLUMN(M16)-11,FALSE),"")</f>
        <v/>
      </c>
      <c r="N17" s="1" t="str">
        <f>IFERROR(VLOOKUP($A17,rcb_batting!$B:$N,COLUMN(N16)-11,FALSE),"")</f>
        <v/>
      </c>
      <c r="O17" s="1" t="str">
        <f>IFERROR(VLOOKUP($A17,rcb_batting!$B:$N,COLUMN(O16)-11,FALSE),"")</f>
        <v/>
      </c>
      <c r="P17" s="1" t="str">
        <f>IFERROR(VLOOKUP($A17,rcb_batting!$B:$N,COLUMN(P16)-11,FALSE),"")</f>
        <v/>
      </c>
      <c r="Q17" s="1" t="str">
        <f>IFERROR(VLOOKUP($A17,rcb_batting!$B:$N,COLUMN(Q16)-11,FALSE),"")</f>
        <v/>
      </c>
      <c r="R17" s="1" t="str">
        <f>IFERROR(VLOOKUP($A17,rcb_batting!$B:$N,COLUMN(R16)-11,FALSE),"")</f>
        <v/>
      </c>
      <c r="S17" s="1" t="str">
        <f>IFERROR(VLOOKUP($A17,rcb_batting!$B:$N,COLUMN(S16)-11,FALSE),"")</f>
        <v/>
      </c>
      <c r="T17" s="1" t="str">
        <f>IFERROR(VLOOKUP($A17,rcb_batting!$B:$N,COLUMN(T16)-11,FALSE),"")</f>
        <v/>
      </c>
      <c r="U17" s="1" t="str">
        <f>IFERROR(VLOOKUP($A17,rcb_batting!$B:$N,COLUMN(U16)-11,FALSE),"")</f>
        <v/>
      </c>
      <c r="V17" s="1" t="str">
        <f>IFERROR(VLOOKUP($A17,rcb_batting!$B:$N,COLUMN(V16)-11,FALSE),"")</f>
        <v/>
      </c>
      <c r="W17" s="1" t="str">
        <f>IFERROR(VLOOKUP($A17,rcb_batting!$B:$N,COLUMN(W16)-11,FALSE),"")</f>
        <v/>
      </c>
      <c r="X17" s="4" t="str">
        <f>IFERROR(VLOOKUP($A17,rcb_batting!$B:$N,COLUMN(X16)-11,FALSE),"")</f>
        <v/>
      </c>
      <c r="Y17" s="3">
        <f>IFERROR(VLOOKUP($A17,rcb_bowling!$B:$M,COLUMN(Y16)-23,FALSE),"")</f>
        <v>1</v>
      </c>
      <c r="Z17" s="1">
        <f>IFERROR(VLOOKUP($A17,rcb_bowling!$B:$M,COLUMN(Z16)-23,FALSE),"")</f>
        <v>1</v>
      </c>
      <c r="AA17" s="1">
        <f>IFERROR(VLOOKUP($A17,rcb_bowling!$B:$M,COLUMN(AA16)-23,FALSE),"")</f>
        <v>1</v>
      </c>
      <c r="AB17" s="1">
        <f>IFERROR(VLOOKUP($A17,rcb_bowling!$B:$M,COLUMN(AB16)-23,FALSE),"")</f>
        <v>2</v>
      </c>
      <c r="AC17" s="1">
        <f>IFERROR(VLOOKUP($A17,rcb_bowling!$B:$M,COLUMN(AC16)-23,FALSE),"")</f>
        <v>18</v>
      </c>
      <c r="AD17" s="1">
        <f>IFERROR(VLOOKUP($A17,rcb_bowling!$B:$M,COLUMN(AD16)-23,FALSE),"")</f>
        <v>45675</v>
      </c>
      <c r="AE17" s="1">
        <f>IFERROR(VLOOKUP($A17,rcb_bowling!$B:$M,COLUMN(AE16)-23,FALSE),"")</f>
        <v>18</v>
      </c>
      <c r="AF17" s="1">
        <f>IFERROR(VLOOKUP($A17,rcb_bowling!$B:$M,COLUMN(AF16)-23,FALSE),"")</f>
        <v>9</v>
      </c>
      <c r="AG17" s="1">
        <f>IFERROR(VLOOKUP($A17,rcb_bowling!$B:$M,COLUMN(AG16)-23,FALSE),"")</f>
        <v>12</v>
      </c>
      <c r="AH17" s="1">
        <f>IFERROR(VLOOKUP($A17,rcb_bowling!$B:$M,COLUMN(AH16)-23,FALSE),"")</f>
        <v>0</v>
      </c>
      <c r="AI17" s="1">
        <f>IFERROR(VLOOKUP($A17,rcb_bowling!$B:$M,COLUMN(AI16)-23,FALSE),"")</f>
        <v>0</v>
      </c>
      <c r="AJ17" s="23">
        <f t="shared" si="0"/>
        <v>0</v>
      </c>
      <c r="AK17" s="22">
        <f t="shared" si="1"/>
        <v>1</v>
      </c>
      <c r="AL17" s="22">
        <f t="shared" si="2"/>
        <v>0</v>
      </c>
      <c r="AM17" s="22">
        <f t="shared" si="3"/>
        <v>25</v>
      </c>
      <c r="AN17" s="22">
        <f t="shared" si="7"/>
        <v>25</v>
      </c>
      <c r="AO17" s="31">
        <f t="shared" si="4"/>
        <v>9</v>
      </c>
      <c r="AP17" s="20">
        <f t="shared" si="5"/>
        <v>15</v>
      </c>
      <c r="AQ17" s="49">
        <f t="shared" si="8"/>
        <v>1</v>
      </c>
      <c r="AR17" s="49" t="str">
        <f t="shared" si="6"/>
        <v>Romario Shepherd</v>
      </c>
    </row>
    <row r="18" spans="1:44" x14ac:dyDescent="0.2">
      <c r="A18" s="3" t="s">
        <v>17</v>
      </c>
      <c r="B18" s="1" t="s">
        <v>12</v>
      </c>
      <c r="C18" s="4" t="s">
        <v>71</v>
      </c>
      <c r="D18" s="3">
        <f>IFERROR(VLOOKUP($A18,rcb_mvp!$B:$K,COLUMN(D17)-2,FALSE),"")</f>
        <v>77</v>
      </c>
      <c r="E18" s="1">
        <f>IFERROR(VLOOKUP($A18,rcb_mvp!$B:$K,COLUMN(E17)-2,FALSE),"")</f>
        <v>8</v>
      </c>
      <c r="F18" s="1">
        <f>IFERROR(VLOOKUP($A18,rcb_mvp!$B:$K,COLUMN(F17)-2,FALSE),"")</f>
        <v>7</v>
      </c>
      <c r="G18" s="1">
        <f>IFERROR(VLOOKUP($A18,rcb_mvp!$B:$K,COLUMN(G17)-2,FALSE),"")</f>
        <v>50</v>
      </c>
      <c r="H18" s="1">
        <f>IFERROR(VLOOKUP($A18,rcb_mvp!$B:$K,COLUMN(H17)-2,FALSE),"")</f>
        <v>0</v>
      </c>
      <c r="I18" s="1">
        <f>IFERROR(VLOOKUP($A18,rcb_mvp!$B:$K,COLUMN(I17)-2,FALSE),"")</f>
        <v>0</v>
      </c>
      <c r="J18" s="1">
        <f>IFERROR(VLOOKUP($A18,rcb_mvp!$B:$K,COLUMN(J17)-2,FALSE),"")</f>
        <v>1</v>
      </c>
      <c r="K18" s="1">
        <f>IFERROR(VLOOKUP($A18,rcb_mvp!$B:$K,COLUMN(K17)-2,FALSE),"")</f>
        <v>0</v>
      </c>
      <c r="L18" s="4">
        <f>IFERROR(VLOOKUP($A18,rcb_mvp!$B:$K,COLUMN(L17)-2,FALSE),"")</f>
        <v>0</v>
      </c>
      <c r="M18" s="3" t="str">
        <f>IFERROR(VLOOKUP($A18,rcb_batting!$B:$N,COLUMN(M17)-11,FALSE),"")</f>
        <v/>
      </c>
      <c r="N18" s="1" t="str">
        <f>IFERROR(VLOOKUP($A18,rcb_batting!$B:$N,COLUMN(N17)-11,FALSE),"")</f>
        <v/>
      </c>
      <c r="O18" s="1" t="str">
        <f>IFERROR(VLOOKUP($A18,rcb_batting!$B:$N,COLUMN(O17)-11,FALSE),"")</f>
        <v/>
      </c>
      <c r="P18" s="1" t="str">
        <f>IFERROR(VLOOKUP($A18,rcb_batting!$B:$N,COLUMN(P17)-11,FALSE),"")</f>
        <v/>
      </c>
      <c r="Q18" s="1" t="str">
        <f>IFERROR(VLOOKUP($A18,rcb_batting!$B:$N,COLUMN(Q17)-11,FALSE),"")</f>
        <v/>
      </c>
      <c r="R18" s="1" t="str">
        <f>IFERROR(VLOOKUP($A18,rcb_batting!$B:$N,COLUMN(R17)-11,FALSE),"")</f>
        <v/>
      </c>
      <c r="S18" s="1" t="str">
        <f>IFERROR(VLOOKUP($A18,rcb_batting!$B:$N,COLUMN(S17)-11,FALSE),"")</f>
        <v/>
      </c>
      <c r="T18" s="1" t="str">
        <f>IFERROR(VLOOKUP($A18,rcb_batting!$B:$N,COLUMN(T17)-11,FALSE),"")</f>
        <v/>
      </c>
      <c r="U18" s="1" t="str">
        <f>IFERROR(VLOOKUP($A18,rcb_batting!$B:$N,COLUMN(U17)-11,FALSE),"")</f>
        <v/>
      </c>
      <c r="V18" s="1" t="str">
        <f>IFERROR(VLOOKUP($A18,rcb_batting!$B:$N,COLUMN(V17)-11,FALSE),"")</f>
        <v/>
      </c>
      <c r="W18" s="1" t="str">
        <f>IFERROR(VLOOKUP($A18,rcb_batting!$B:$N,COLUMN(W17)-11,FALSE),"")</f>
        <v/>
      </c>
      <c r="X18" s="4" t="str">
        <f>IFERROR(VLOOKUP($A18,rcb_batting!$B:$N,COLUMN(X17)-11,FALSE),"")</f>
        <v/>
      </c>
      <c r="Y18" s="3">
        <f>IFERROR(VLOOKUP($A18,rcb_bowling!$B:$M,COLUMN(Y17)-23,FALSE),"")</f>
        <v>7</v>
      </c>
      <c r="Z18" s="1">
        <f>IFERROR(VLOOKUP($A18,rcb_bowling!$B:$M,COLUMN(Z17)-23,FALSE),"")</f>
        <v>8</v>
      </c>
      <c r="AA18" s="1">
        <f>IFERROR(VLOOKUP($A18,rcb_bowling!$B:$M,COLUMN(AA17)-23,FALSE),"")</f>
        <v>8</v>
      </c>
      <c r="AB18" s="1">
        <f>IFERROR(VLOOKUP($A18,rcb_bowling!$B:$M,COLUMN(AB17)-23,FALSE),"")</f>
        <v>25</v>
      </c>
      <c r="AC18" s="1">
        <f>IFERROR(VLOOKUP($A18,rcb_bowling!$B:$M,COLUMN(AC17)-23,FALSE),"")</f>
        <v>230</v>
      </c>
      <c r="AD18" s="1">
        <f>IFERROR(VLOOKUP($A18,rcb_bowling!$B:$M,COLUMN(AD17)-23,FALSE),"")</f>
        <v>45706</v>
      </c>
      <c r="AE18" s="1">
        <f>IFERROR(VLOOKUP($A18,rcb_bowling!$B:$M,COLUMN(AE17)-23,FALSE),"")</f>
        <v>32.85</v>
      </c>
      <c r="AF18" s="1">
        <f>IFERROR(VLOOKUP($A18,rcb_bowling!$B:$M,COLUMN(AF17)-23,FALSE),"")</f>
        <v>9.1999999999999993</v>
      </c>
      <c r="AG18" s="1">
        <f>IFERROR(VLOOKUP($A18,rcb_bowling!$B:$M,COLUMN(AG17)-23,FALSE),"")</f>
        <v>21.42</v>
      </c>
      <c r="AH18" s="1">
        <f>IFERROR(VLOOKUP($A18,rcb_bowling!$B:$M,COLUMN(AH17)-23,FALSE),"")</f>
        <v>0</v>
      </c>
      <c r="AI18" s="1">
        <f>IFERROR(VLOOKUP($A18,rcb_bowling!$B:$M,COLUMN(AI17)-23,FALSE),"")</f>
        <v>0</v>
      </c>
      <c r="AJ18" s="23">
        <f t="shared" si="0"/>
        <v>0</v>
      </c>
      <c r="AK18" s="22">
        <f t="shared" si="1"/>
        <v>0.875</v>
      </c>
      <c r="AL18" s="22">
        <f t="shared" si="2"/>
        <v>0.125</v>
      </c>
      <c r="AM18" s="22">
        <f t="shared" si="3"/>
        <v>23.75</v>
      </c>
      <c r="AN18" s="22">
        <f t="shared" si="7"/>
        <v>23.75</v>
      </c>
      <c r="AO18" s="31">
        <f t="shared" si="4"/>
        <v>8.6666666666666661</v>
      </c>
      <c r="AP18" s="20">
        <f t="shared" si="5"/>
        <v>14</v>
      </c>
      <c r="AQ18" s="49">
        <f t="shared" si="8"/>
        <v>8</v>
      </c>
      <c r="AR18" s="49" t="str">
        <f t="shared" si="6"/>
        <v>Yash Dayal</v>
      </c>
    </row>
    <row r="19" spans="1:44" x14ac:dyDescent="0.2">
      <c r="A19" s="3" t="s">
        <v>23</v>
      </c>
      <c r="B19" s="1" t="s">
        <v>12</v>
      </c>
      <c r="C19" s="4" t="s">
        <v>70</v>
      </c>
      <c r="D19" s="3">
        <f>IFERROR(VLOOKUP($A19,rcb_mvp!$B:$K,COLUMN(D18)-2,FALSE),"")</f>
        <v>77.5</v>
      </c>
      <c r="E19" s="1">
        <f>IFERROR(VLOOKUP($A19,rcb_mvp!$B:$K,COLUMN(E18)-2,FALSE),"")</f>
        <v>7</v>
      </c>
      <c r="F19" s="1">
        <f>IFERROR(VLOOKUP($A19,rcb_mvp!$B:$K,COLUMN(F18)-2,FALSE),"")</f>
        <v>0</v>
      </c>
      <c r="G19" s="1">
        <f>IFERROR(VLOOKUP($A19,rcb_mvp!$B:$K,COLUMN(G18)-2,FALSE),"")</f>
        <v>0</v>
      </c>
      <c r="H19" s="1">
        <f>IFERROR(VLOOKUP($A19,rcb_mvp!$B:$K,COLUMN(H18)-2,FALSE),"")</f>
        <v>16</v>
      </c>
      <c r="I19" s="1">
        <f>IFERROR(VLOOKUP($A19,rcb_mvp!$B:$K,COLUMN(I18)-2,FALSE),"")</f>
        <v>10</v>
      </c>
      <c r="J19" s="1">
        <f>IFERROR(VLOOKUP($A19,rcb_mvp!$B:$K,COLUMN(J18)-2,FALSE),"")</f>
        <v>1</v>
      </c>
      <c r="K19" s="1">
        <f>IFERROR(VLOOKUP($A19,rcb_mvp!$B:$K,COLUMN(K18)-2,FALSE),"")</f>
        <v>0</v>
      </c>
      <c r="L19" s="4">
        <f>IFERROR(VLOOKUP($A19,rcb_mvp!$B:$K,COLUMN(L18)-2,FALSE),"")</f>
        <v>0</v>
      </c>
      <c r="M19" s="3">
        <f>IFERROR(VLOOKUP($A19,rcb_batting!$B:$N,COLUMN(M18)-11,FALSE),"")</f>
        <v>180</v>
      </c>
      <c r="N19" s="1">
        <f>IFERROR(VLOOKUP($A19,rcb_batting!$B:$N,COLUMN(N18)-11,FALSE),"")</f>
        <v>7</v>
      </c>
      <c r="O19" s="1">
        <f>IFERROR(VLOOKUP($A19,rcb_batting!$B:$N,COLUMN(O18)-11,FALSE),"")</f>
        <v>7</v>
      </c>
      <c r="P19" s="1">
        <f>IFERROR(VLOOKUP($A19,rcb_batting!$B:$N,COLUMN(P18)-11,FALSE),"")</f>
        <v>1</v>
      </c>
      <c r="Q19" s="1">
        <f>IFERROR(VLOOKUP($A19,rcb_batting!$B:$N,COLUMN(Q18)-11,FALSE),"")</f>
        <v>61</v>
      </c>
      <c r="R19" s="1">
        <f>IFERROR(VLOOKUP($A19,rcb_batting!$B:$N,COLUMN(R18)-11,FALSE),"")</f>
        <v>30</v>
      </c>
      <c r="S19" s="1">
        <f>IFERROR(VLOOKUP($A19,rcb_batting!$B:$N,COLUMN(S18)-11,FALSE),"")</f>
        <v>120</v>
      </c>
      <c r="T19" s="1">
        <f>IFERROR(VLOOKUP($A19,rcb_batting!$B:$N,COLUMN(T18)-11,FALSE),"")</f>
        <v>150</v>
      </c>
      <c r="U19" s="1">
        <f>IFERROR(VLOOKUP($A19,rcb_batting!$B:$N,COLUMN(U18)-11,FALSE),"")</f>
        <v>0</v>
      </c>
      <c r="V19" s="1">
        <f>IFERROR(VLOOKUP($A19,rcb_batting!$B:$N,COLUMN(V18)-11,FALSE),"")</f>
        <v>1</v>
      </c>
      <c r="W19" s="1">
        <f>IFERROR(VLOOKUP($A19,rcb_batting!$B:$N,COLUMN(W18)-11,FALSE),"")</f>
        <v>16</v>
      </c>
      <c r="X19" s="4">
        <f>IFERROR(VLOOKUP($A19,rcb_batting!$B:$N,COLUMN(X18)-11,FALSE),"")</f>
        <v>10</v>
      </c>
      <c r="Y19" s="3" t="str">
        <f>IFERROR(VLOOKUP($A19,rcb_bowling!$B:$M,COLUMN(Y18)-23,FALSE),"")</f>
        <v/>
      </c>
      <c r="Z19" s="1" t="str">
        <f>IFERROR(VLOOKUP($A19,rcb_bowling!$B:$M,COLUMN(Z18)-23,FALSE),"")</f>
        <v/>
      </c>
      <c r="AA19" s="1" t="str">
        <f>IFERROR(VLOOKUP($A19,rcb_bowling!$B:$M,COLUMN(AA18)-23,FALSE),"")</f>
        <v/>
      </c>
      <c r="AB19" s="1" t="str">
        <f>IFERROR(VLOOKUP($A19,rcb_bowling!$B:$M,COLUMN(AB18)-23,FALSE),"")</f>
        <v/>
      </c>
      <c r="AC19" s="1" t="str">
        <f>IFERROR(VLOOKUP($A19,rcb_bowling!$B:$M,COLUMN(AC18)-23,FALSE),"")</f>
        <v/>
      </c>
      <c r="AD19" s="1" t="str">
        <f>IFERROR(VLOOKUP($A19,rcb_bowling!$B:$M,COLUMN(AD18)-23,FALSE),"")</f>
        <v/>
      </c>
      <c r="AE19" s="1" t="str">
        <f>IFERROR(VLOOKUP($A19,rcb_bowling!$B:$M,COLUMN(AE18)-23,FALSE),"")</f>
        <v/>
      </c>
      <c r="AF19" s="1" t="str">
        <f>IFERROR(VLOOKUP($A19,rcb_bowling!$B:$M,COLUMN(AF18)-23,FALSE),"")</f>
        <v/>
      </c>
      <c r="AG19" s="1" t="str">
        <f>IFERROR(VLOOKUP($A19,rcb_bowling!$B:$M,COLUMN(AG18)-23,FALSE),"")</f>
        <v/>
      </c>
      <c r="AH19" s="1" t="str">
        <f>IFERROR(VLOOKUP($A19,rcb_bowling!$B:$M,COLUMN(AH18)-23,FALSE),"")</f>
        <v/>
      </c>
      <c r="AI19" s="1" t="str">
        <f>IFERROR(VLOOKUP($A19,rcb_bowling!$B:$M,COLUMN(AI18)-23,FALSE),"")</f>
        <v/>
      </c>
      <c r="AJ19" s="23">
        <f t="shared" si="0"/>
        <v>19.833333333333332</v>
      </c>
      <c r="AK19" s="22">
        <f t="shared" si="1"/>
        <v>0</v>
      </c>
      <c r="AL19" s="22">
        <f t="shared" si="2"/>
        <v>0.14285714285714285</v>
      </c>
      <c r="AM19" s="22">
        <f t="shared" si="3"/>
        <v>21.976190476190474</v>
      </c>
      <c r="AN19" s="22">
        <f t="shared" si="7"/>
        <v>21.976190476190474</v>
      </c>
      <c r="AO19" s="31">
        <f t="shared" si="4"/>
        <v>7.666666666666667</v>
      </c>
      <c r="AP19" s="20">
        <f t="shared" si="5"/>
        <v>10</v>
      </c>
      <c r="AQ19" s="49">
        <f t="shared" si="8"/>
        <v>7</v>
      </c>
      <c r="AR19" s="49" t="str">
        <f t="shared" si="6"/>
        <v>Devdutt Padikkal</v>
      </c>
    </row>
    <row r="20" spans="1:44" x14ac:dyDescent="0.2">
      <c r="A20" s="3" t="s">
        <v>20</v>
      </c>
      <c r="B20" s="1" t="s">
        <v>12</v>
      </c>
      <c r="C20" s="4" t="s">
        <v>72</v>
      </c>
      <c r="D20" s="3">
        <f>IFERROR(VLOOKUP($A20,rcb_mvp!$B:$K,COLUMN(D19)-2,FALSE),"")</f>
        <v>59</v>
      </c>
      <c r="E20" s="1">
        <f>IFERROR(VLOOKUP($A20,rcb_mvp!$B:$K,COLUMN(E19)-2,FALSE),"")</f>
        <v>7</v>
      </c>
      <c r="F20" s="1">
        <f>IFERROR(VLOOKUP($A20,rcb_mvp!$B:$K,COLUMN(F19)-2,FALSE),"")</f>
        <v>2</v>
      </c>
      <c r="G20" s="1">
        <f>IFERROR(VLOOKUP($A20,rcb_mvp!$B:$K,COLUMN(G19)-2,FALSE),"")</f>
        <v>10</v>
      </c>
      <c r="H20" s="1">
        <f>IFERROR(VLOOKUP($A20,rcb_mvp!$B:$K,COLUMN(H19)-2,FALSE),"")</f>
        <v>4</v>
      </c>
      <c r="I20" s="1">
        <f>IFERROR(VLOOKUP($A20,rcb_mvp!$B:$K,COLUMN(I19)-2,FALSE),"")</f>
        <v>7</v>
      </c>
      <c r="J20" s="1">
        <f>IFERROR(VLOOKUP($A20,rcb_mvp!$B:$K,COLUMN(J19)-2,FALSE),"")</f>
        <v>3</v>
      </c>
      <c r="K20" s="1">
        <f>IFERROR(VLOOKUP($A20,rcb_mvp!$B:$K,COLUMN(K19)-2,FALSE),"")</f>
        <v>0</v>
      </c>
      <c r="L20" s="4">
        <f>IFERROR(VLOOKUP($A20,rcb_mvp!$B:$K,COLUMN(L19)-2,FALSE),"")</f>
        <v>0</v>
      </c>
      <c r="M20" s="3">
        <f>IFERROR(VLOOKUP($A20,rcb_batting!$B:$N,COLUMN(M19)-11,FALSE),"")</f>
        <v>87</v>
      </c>
      <c r="N20" s="1">
        <f>IFERROR(VLOOKUP($A20,rcb_batting!$B:$N,COLUMN(N19)-11,FALSE),"")</f>
        <v>7</v>
      </c>
      <c r="O20" s="1">
        <f>IFERROR(VLOOKUP($A20,rcb_batting!$B:$N,COLUMN(O19)-11,FALSE),"")</f>
        <v>6</v>
      </c>
      <c r="P20" s="1">
        <f>IFERROR(VLOOKUP($A20,rcb_batting!$B:$N,COLUMN(P19)-11,FALSE),"")</f>
        <v>1</v>
      </c>
      <c r="Q20" s="1">
        <f>IFERROR(VLOOKUP($A20,rcb_batting!$B:$N,COLUMN(Q19)-11,FALSE),"")</f>
        <v>54</v>
      </c>
      <c r="R20" s="1">
        <f>IFERROR(VLOOKUP($A20,rcb_batting!$B:$N,COLUMN(R19)-11,FALSE),"")</f>
        <v>17.399999999999999</v>
      </c>
      <c r="S20" s="1">
        <f>IFERROR(VLOOKUP($A20,rcb_batting!$B:$N,COLUMN(S19)-11,FALSE),"")</f>
        <v>68</v>
      </c>
      <c r="T20" s="1">
        <f>IFERROR(VLOOKUP($A20,rcb_batting!$B:$N,COLUMN(T19)-11,FALSE),"")</f>
        <v>127.94</v>
      </c>
      <c r="U20" s="1">
        <f>IFERROR(VLOOKUP($A20,rcb_batting!$B:$N,COLUMN(U19)-11,FALSE),"")</f>
        <v>0</v>
      </c>
      <c r="V20" s="1">
        <f>IFERROR(VLOOKUP($A20,rcb_batting!$B:$N,COLUMN(V19)-11,FALSE),"")</f>
        <v>1</v>
      </c>
      <c r="W20" s="1">
        <f>IFERROR(VLOOKUP($A20,rcb_batting!$B:$N,COLUMN(W19)-11,FALSE),"")</f>
        <v>4</v>
      </c>
      <c r="X20" s="4">
        <f>IFERROR(VLOOKUP($A20,rcb_batting!$B:$N,COLUMN(X19)-11,FALSE),"")</f>
        <v>7</v>
      </c>
      <c r="Y20" s="3">
        <f>IFERROR(VLOOKUP($A20,rcb_bowling!$B:$M,COLUMN(Y19)-23,FALSE),"")</f>
        <v>2</v>
      </c>
      <c r="Z20" s="1">
        <f>IFERROR(VLOOKUP($A20,rcb_bowling!$B:$M,COLUMN(Z19)-23,FALSE),"")</f>
        <v>7</v>
      </c>
      <c r="AA20" s="1">
        <f>IFERROR(VLOOKUP($A20,rcb_bowling!$B:$M,COLUMN(AA19)-23,FALSE),"")</f>
        <v>5</v>
      </c>
      <c r="AB20" s="1">
        <f>IFERROR(VLOOKUP($A20,rcb_bowling!$B:$M,COLUMN(AB19)-23,FALSE),"")</f>
        <v>9</v>
      </c>
      <c r="AC20" s="1">
        <f>IFERROR(VLOOKUP($A20,rcb_bowling!$B:$M,COLUMN(AC19)-23,FALSE),"")</f>
        <v>76</v>
      </c>
      <c r="AD20" s="1">
        <f>IFERROR(VLOOKUP($A20,rcb_bowling!$B:$M,COLUMN(AD19)-23,FALSE),"")</f>
        <v>45716</v>
      </c>
      <c r="AE20" s="1">
        <f>IFERROR(VLOOKUP($A20,rcb_bowling!$B:$M,COLUMN(AE19)-23,FALSE),"")</f>
        <v>38</v>
      </c>
      <c r="AF20" s="1">
        <f>IFERROR(VLOOKUP($A20,rcb_bowling!$B:$M,COLUMN(AF19)-23,FALSE),"")</f>
        <v>8.44</v>
      </c>
      <c r="AG20" s="1">
        <f>IFERROR(VLOOKUP($A20,rcb_bowling!$B:$M,COLUMN(AG19)-23,FALSE),"")</f>
        <v>27</v>
      </c>
      <c r="AH20" s="1">
        <f>IFERROR(VLOOKUP($A20,rcb_bowling!$B:$M,COLUMN(AH19)-23,FALSE),"")</f>
        <v>0</v>
      </c>
      <c r="AI20" s="1">
        <f>IFERROR(VLOOKUP($A20,rcb_bowling!$B:$M,COLUMN(AI19)-23,FALSE),"")</f>
        <v>0</v>
      </c>
      <c r="AJ20" s="23">
        <f t="shared" si="0"/>
        <v>6.6</v>
      </c>
      <c r="AK20" s="22">
        <f t="shared" si="1"/>
        <v>0.2857142857142857</v>
      </c>
      <c r="AL20" s="22">
        <f t="shared" si="2"/>
        <v>0.42857142857142855</v>
      </c>
      <c r="AM20" s="22">
        <f t="shared" si="3"/>
        <v>20.171428571428571</v>
      </c>
      <c r="AN20" s="22">
        <f t="shared" si="7"/>
        <v>20.171428571428571</v>
      </c>
      <c r="AO20" s="31">
        <f t="shared" si="4"/>
        <v>7</v>
      </c>
      <c r="AP20" s="20">
        <f t="shared" si="5"/>
        <v>6</v>
      </c>
      <c r="AQ20" s="49">
        <f t="shared" si="8"/>
        <v>7</v>
      </c>
      <c r="AR20" s="49" t="str">
        <f t="shared" si="6"/>
        <v>Liam Livingstone</v>
      </c>
    </row>
    <row r="21" spans="1:44" x14ac:dyDescent="0.2">
      <c r="A21" s="3" t="s">
        <v>24</v>
      </c>
      <c r="B21" s="1" t="s">
        <v>12</v>
      </c>
      <c r="C21" s="4" t="s">
        <v>71</v>
      </c>
      <c r="D21" s="3">
        <f>IFERROR(VLOOKUP($A21,rcb_mvp!$B:$K,COLUMN(D20)-2,FALSE),"")</f>
        <v>20</v>
      </c>
      <c r="E21" s="1">
        <f>IFERROR(VLOOKUP($A21,rcb_mvp!$B:$K,COLUMN(E20)-2,FALSE),"")</f>
        <v>2</v>
      </c>
      <c r="F21" s="1">
        <f>IFERROR(VLOOKUP($A21,rcb_mvp!$B:$K,COLUMN(F20)-2,FALSE),"")</f>
        <v>1</v>
      </c>
      <c r="G21" s="1">
        <f>IFERROR(VLOOKUP($A21,rcb_mvp!$B:$K,COLUMN(G20)-2,FALSE),"")</f>
        <v>14</v>
      </c>
      <c r="H21" s="1">
        <f>IFERROR(VLOOKUP($A21,rcb_mvp!$B:$K,COLUMN(H20)-2,FALSE),"")</f>
        <v>0</v>
      </c>
      <c r="I21" s="1">
        <f>IFERROR(VLOOKUP($A21,rcb_mvp!$B:$K,COLUMN(I20)-2,FALSE),"")</f>
        <v>0</v>
      </c>
      <c r="J21" s="1">
        <f>IFERROR(VLOOKUP($A21,rcb_mvp!$B:$K,COLUMN(J20)-2,FALSE),"")</f>
        <v>1</v>
      </c>
      <c r="K21" s="1">
        <f>IFERROR(VLOOKUP($A21,rcb_mvp!$B:$K,COLUMN(K20)-2,FALSE),"")</f>
        <v>0</v>
      </c>
      <c r="L21" s="4">
        <f>IFERROR(VLOOKUP($A21,rcb_mvp!$B:$K,COLUMN(L20)-2,FALSE),"")</f>
        <v>0</v>
      </c>
      <c r="M21" s="3" t="str">
        <f>IFERROR(VLOOKUP($A21,rcb_batting!$B:$N,COLUMN(M20)-11,FALSE),"")</f>
        <v/>
      </c>
      <c r="N21" s="1" t="str">
        <f>IFERROR(VLOOKUP($A21,rcb_batting!$B:$N,COLUMN(N20)-11,FALSE),"")</f>
        <v/>
      </c>
      <c r="O21" s="1" t="str">
        <f>IFERROR(VLOOKUP($A21,rcb_batting!$B:$N,COLUMN(O20)-11,FALSE),"")</f>
        <v/>
      </c>
      <c r="P21" s="1" t="str">
        <f>IFERROR(VLOOKUP($A21,rcb_batting!$B:$N,COLUMN(P20)-11,FALSE),"")</f>
        <v/>
      </c>
      <c r="Q21" s="1" t="str">
        <f>IFERROR(VLOOKUP($A21,rcb_batting!$B:$N,COLUMN(Q20)-11,FALSE),"")</f>
        <v/>
      </c>
      <c r="R21" s="1" t="str">
        <f>IFERROR(VLOOKUP($A21,rcb_batting!$B:$N,COLUMN(R20)-11,FALSE),"")</f>
        <v/>
      </c>
      <c r="S21" s="1" t="str">
        <f>IFERROR(VLOOKUP($A21,rcb_batting!$B:$N,COLUMN(S20)-11,FALSE),"")</f>
        <v/>
      </c>
      <c r="T21" s="1" t="str">
        <f>IFERROR(VLOOKUP($A21,rcb_batting!$B:$N,COLUMN(T20)-11,FALSE),"")</f>
        <v/>
      </c>
      <c r="U21" s="1" t="str">
        <f>IFERROR(VLOOKUP($A21,rcb_batting!$B:$N,COLUMN(U20)-11,FALSE),"")</f>
        <v/>
      </c>
      <c r="V21" s="1" t="str">
        <f>IFERROR(VLOOKUP($A21,rcb_batting!$B:$N,COLUMN(V20)-11,FALSE),"")</f>
        <v/>
      </c>
      <c r="W21" s="1" t="str">
        <f>IFERROR(VLOOKUP($A21,rcb_batting!$B:$N,COLUMN(W20)-11,FALSE),"")</f>
        <v/>
      </c>
      <c r="X21" s="4" t="str">
        <f>IFERROR(VLOOKUP($A21,rcb_batting!$B:$N,COLUMN(X20)-11,FALSE),"")</f>
        <v/>
      </c>
      <c r="Y21" s="3">
        <f>IFERROR(VLOOKUP($A21,rcb_bowling!$B:$M,COLUMN(Y20)-23,FALSE),"")</f>
        <v>1</v>
      </c>
      <c r="Z21" s="1">
        <f>IFERROR(VLOOKUP($A21,rcb_bowling!$B:$M,COLUMN(Z20)-23,FALSE),"")</f>
        <v>2</v>
      </c>
      <c r="AA21" s="1">
        <f>IFERROR(VLOOKUP($A21,rcb_bowling!$B:$M,COLUMN(AA20)-23,FALSE),"")</f>
        <v>2</v>
      </c>
      <c r="AB21" s="1">
        <f>IFERROR(VLOOKUP($A21,rcb_bowling!$B:$M,COLUMN(AB20)-23,FALSE),"")</f>
        <v>6</v>
      </c>
      <c r="AC21" s="1">
        <f>IFERROR(VLOOKUP($A21,rcb_bowling!$B:$M,COLUMN(AC20)-23,FALSE),"")</f>
        <v>70</v>
      </c>
      <c r="AD21" s="1" t="str">
        <f>IFERROR(VLOOKUP($A21,rcb_bowling!$B:$M,COLUMN(AD20)-23,FALSE),"")</f>
        <v>35/1</v>
      </c>
      <c r="AE21" s="1">
        <f>IFERROR(VLOOKUP($A21,rcb_bowling!$B:$M,COLUMN(AE20)-23,FALSE),"")</f>
        <v>70</v>
      </c>
      <c r="AF21" s="1">
        <f>IFERROR(VLOOKUP($A21,rcb_bowling!$B:$M,COLUMN(AF20)-23,FALSE),"")</f>
        <v>11.66</v>
      </c>
      <c r="AG21" s="1">
        <f>IFERROR(VLOOKUP($A21,rcb_bowling!$B:$M,COLUMN(AG20)-23,FALSE),"")</f>
        <v>36</v>
      </c>
      <c r="AH21" s="1">
        <f>IFERROR(VLOOKUP($A21,rcb_bowling!$B:$M,COLUMN(AH20)-23,FALSE),"")</f>
        <v>0</v>
      </c>
      <c r="AI21" s="1">
        <f>IFERROR(VLOOKUP($A21,rcb_bowling!$B:$M,COLUMN(AI20)-23,FALSE),"")</f>
        <v>0</v>
      </c>
      <c r="AJ21" s="23">
        <f t="shared" si="0"/>
        <v>0</v>
      </c>
      <c r="AK21" s="22">
        <f t="shared" si="1"/>
        <v>0.5</v>
      </c>
      <c r="AL21" s="22">
        <f t="shared" si="2"/>
        <v>0.5</v>
      </c>
      <c r="AM21" s="22">
        <f t="shared" si="3"/>
        <v>20</v>
      </c>
      <c r="AN21" s="22">
        <f t="shared" si="7"/>
        <v>20</v>
      </c>
      <c r="AO21" s="31">
        <f t="shared" si="4"/>
        <v>7.333333333333333</v>
      </c>
      <c r="AP21" s="20">
        <f t="shared" si="5"/>
        <v>8</v>
      </c>
      <c r="AQ21" s="49">
        <f t="shared" si="8"/>
        <v>2</v>
      </c>
      <c r="AR21" s="49" t="str">
        <f t="shared" si="6"/>
        <v>Rasikh Dar</v>
      </c>
    </row>
    <row r="22" spans="1:44" x14ac:dyDescent="0.2">
      <c r="A22" s="3" t="s">
        <v>22</v>
      </c>
      <c r="B22" s="1" t="s">
        <v>12</v>
      </c>
      <c r="C22" s="4" t="s">
        <v>71</v>
      </c>
      <c r="D22" s="3">
        <f>IFERROR(VLOOKUP($A22,rcb_mvp!$B:$K,COLUMN(D21)-2,FALSE),"")</f>
        <v>78.5</v>
      </c>
      <c r="E22" s="1">
        <f>IFERROR(VLOOKUP($A22,rcb_mvp!$B:$K,COLUMN(E21)-2,FALSE),"")</f>
        <v>7</v>
      </c>
      <c r="F22" s="1">
        <f>IFERROR(VLOOKUP($A22,rcb_mvp!$B:$K,COLUMN(F21)-2,FALSE),"")</f>
        <v>4</v>
      </c>
      <c r="G22" s="1">
        <f>IFERROR(VLOOKUP($A22,rcb_mvp!$B:$K,COLUMN(G21)-2,FALSE),"")</f>
        <v>62</v>
      </c>
      <c r="H22" s="1">
        <f>IFERROR(VLOOKUP($A22,rcb_mvp!$B:$K,COLUMN(H21)-2,FALSE),"")</f>
        <v>0</v>
      </c>
      <c r="I22" s="1">
        <f>IFERROR(VLOOKUP($A22,rcb_mvp!$B:$K,COLUMN(I21)-2,FALSE),"")</f>
        <v>0</v>
      </c>
      <c r="J22" s="1">
        <f>IFERROR(VLOOKUP($A22,rcb_mvp!$B:$K,COLUMN(J21)-2,FALSE),"")</f>
        <v>1</v>
      </c>
      <c r="K22" s="1">
        <f>IFERROR(VLOOKUP($A22,rcb_mvp!$B:$K,COLUMN(K21)-2,FALSE),"")</f>
        <v>0</v>
      </c>
      <c r="L22" s="4">
        <f>IFERROR(VLOOKUP($A22,rcb_mvp!$B:$K,COLUMN(L21)-2,FALSE),"")</f>
        <v>0</v>
      </c>
      <c r="M22" s="3" t="str">
        <f>IFERROR(VLOOKUP($A22,rcb_batting!$B:$N,COLUMN(M21)-11,FALSE),"")</f>
        <v/>
      </c>
      <c r="N22" s="1" t="str">
        <f>IFERROR(VLOOKUP($A22,rcb_batting!$B:$N,COLUMN(N21)-11,FALSE),"")</f>
        <v/>
      </c>
      <c r="O22" s="1" t="str">
        <f>IFERROR(VLOOKUP($A22,rcb_batting!$B:$N,COLUMN(O21)-11,FALSE),"")</f>
        <v/>
      </c>
      <c r="P22" s="1" t="str">
        <f>IFERROR(VLOOKUP($A22,rcb_batting!$B:$N,COLUMN(P21)-11,FALSE),"")</f>
        <v/>
      </c>
      <c r="Q22" s="1" t="str">
        <f>IFERROR(VLOOKUP($A22,rcb_batting!$B:$N,COLUMN(Q21)-11,FALSE),"")</f>
        <v/>
      </c>
      <c r="R22" s="1" t="str">
        <f>IFERROR(VLOOKUP($A22,rcb_batting!$B:$N,COLUMN(R21)-11,FALSE),"")</f>
        <v/>
      </c>
      <c r="S22" s="1" t="str">
        <f>IFERROR(VLOOKUP($A22,rcb_batting!$B:$N,COLUMN(S21)-11,FALSE),"")</f>
        <v/>
      </c>
      <c r="T22" s="1" t="str">
        <f>IFERROR(VLOOKUP($A22,rcb_batting!$B:$N,COLUMN(T21)-11,FALSE),"")</f>
        <v/>
      </c>
      <c r="U22" s="1" t="str">
        <f>IFERROR(VLOOKUP($A22,rcb_batting!$B:$N,COLUMN(U21)-11,FALSE),"")</f>
        <v/>
      </c>
      <c r="V22" s="1" t="str">
        <f>IFERROR(VLOOKUP($A22,rcb_batting!$B:$N,COLUMN(V21)-11,FALSE),"")</f>
        <v/>
      </c>
      <c r="W22" s="1" t="str">
        <f>IFERROR(VLOOKUP($A22,rcb_batting!$B:$N,COLUMN(W21)-11,FALSE),"")</f>
        <v/>
      </c>
      <c r="X22" s="4" t="str">
        <f>IFERROR(VLOOKUP($A22,rcb_batting!$B:$N,COLUMN(X21)-11,FALSE),"")</f>
        <v/>
      </c>
      <c r="Y22" s="3">
        <f>IFERROR(VLOOKUP($A22,rcb_bowling!$B:$M,COLUMN(Y21)-23,FALSE),"")</f>
        <v>4</v>
      </c>
      <c r="Z22" s="1">
        <f>IFERROR(VLOOKUP($A22,rcb_bowling!$B:$M,COLUMN(Z21)-23,FALSE),"")</f>
        <v>7</v>
      </c>
      <c r="AA22" s="1">
        <f>IFERROR(VLOOKUP($A22,rcb_bowling!$B:$M,COLUMN(AA21)-23,FALSE),"")</f>
        <v>7</v>
      </c>
      <c r="AB22" s="1">
        <f>IFERROR(VLOOKUP($A22,rcb_bowling!$B:$M,COLUMN(AB21)-23,FALSE),"")</f>
        <v>27</v>
      </c>
      <c r="AC22" s="1">
        <f>IFERROR(VLOOKUP($A22,rcb_bowling!$B:$M,COLUMN(AC21)-23,FALSE),"")</f>
        <v>226</v>
      </c>
      <c r="AD22" s="1">
        <f>IFERROR(VLOOKUP($A22,rcb_bowling!$B:$M,COLUMN(AD21)-23,FALSE),"")</f>
        <v>45714</v>
      </c>
      <c r="AE22" s="1">
        <f>IFERROR(VLOOKUP($A22,rcb_bowling!$B:$M,COLUMN(AE21)-23,FALSE),"")</f>
        <v>56.5</v>
      </c>
      <c r="AF22" s="1">
        <f>IFERROR(VLOOKUP($A22,rcb_bowling!$B:$M,COLUMN(AF21)-23,FALSE),"")</f>
        <v>8.3699999999999992</v>
      </c>
      <c r="AG22" s="1">
        <f>IFERROR(VLOOKUP($A22,rcb_bowling!$B:$M,COLUMN(AG21)-23,FALSE),"")</f>
        <v>40.5</v>
      </c>
      <c r="AH22" s="1">
        <f>IFERROR(VLOOKUP($A22,rcb_bowling!$B:$M,COLUMN(AH21)-23,FALSE),"")</f>
        <v>0</v>
      </c>
      <c r="AI22" s="1">
        <f>IFERROR(VLOOKUP($A22,rcb_bowling!$B:$M,COLUMN(AI21)-23,FALSE),"")</f>
        <v>0</v>
      </c>
      <c r="AJ22" s="23">
        <f t="shared" si="0"/>
        <v>0</v>
      </c>
      <c r="AK22" s="22">
        <f t="shared" si="1"/>
        <v>0.5714285714285714</v>
      </c>
      <c r="AL22" s="22">
        <f t="shared" si="2"/>
        <v>0.14285714285714285</v>
      </c>
      <c r="AM22" s="22">
        <f t="shared" si="3"/>
        <v>16.428571428571427</v>
      </c>
      <c r="AN22" s="22">
        <f t="shared" si="7"/>
        <v>16.428571428571427</v>
      </c>
      <c r="AO22" s="31">
        <f t="shared" si="4"/>
        <v>8.3333333333333339</v>
      </c>
      <c r="AP22" s="20">
        <f t="shared" si="5"/>
        <v>12</v>
      </c>
      <c r="AQ22" s="49">
        <f t="shared" si="8"/>
        <v>7</v>
      </c>
      <c r="AR22" s="49" t="str">
        <f t="shared" si="6"/>
        <v>Suyash Sharma</v>
      </c>
    </row>
    <row r="23" spans="1:44" ht="12.75" thickBot="1" x14ac:dyDescent="0.25">
      <c r="A23" s="5" t="s">
        <v>81</v>
      </c>
      <c r="B23" s="6" t="s">
        <v>12</v>
      </c>
      <c r="C23" s="7" t="s">
        <v>72</v>
      </c>
      <c r="D23" s="5">
        <f>IFERROR(VLOOKUP($A23,rcb_mvp!$B:$K,COLUMN(D22)-2,FALSE),"")</f>
        <v>2.5</v>
      </c>
      <c r="E23" s="6">
        <f>IFERROR(VLOOKUP($A23,rcb_mvp!$B:$K,COLUMN(E22)-2,FALSE),"")</f>
        <v>1</v>
      </c>
      <c r="F23" s="6">
        <f>IFERROR(VLOOKUP($A23,rcb_mvp!$B:$K,COLUMN(F22)-2,FALSE),"")</f>
        <v>0</v>
      </c>
      <c r="G23" s="6">
        <f>IFERROR(VLOOKUP($A23,rcb_mvp!$B:$K,COLUMN(G22)-2,FALSE),"")</f>
        <v>0</v>
      </c>
      <c r="H23" s="6">
        <f>IFERROR(VLOOKUP($A23,rcb_mvp!$B:$K,COLUMN(H22)-2,FALSE),"")</f>
        <v>0</v>
      </c>
      <c r="I23" s="6">
        <f>IFERROR(VLOOKUP($A23,rcb_mvp!$B:$K,COLUMN(I22)-2,FALSE),"")</f>
        <v>0</v>
      </c>
      <c r="J23" s="6">
        <f>IFERROR(VLOOKUP($A23,rcb_mvp!$B:$K,COLUMN(J22)-2,FALSE),"")</f>
        <v>1</v>
      </c>
      <c r="K23" s="6">
        <f>IFERROR(VLOOKUP($A23,rcb_mvp!$B:$K,COLUMN(K22)-2,FALSE),"")</f>
        <v>0</v>
      </c>
      <c r="L23" s="7">
        <f>IFERROR(VLOOKUP($A23,rcb_mvp!$B:$K,COLUMN(L22)-2,FALSE),"")</f>
        <v>0</v>
      </c>
      <c r="M23" s="5">
        <f>IFERROR(VLOOKUP($A23,rcb_batting!$B:$N,COLUMN(M22)-11,FALSE),"")</f>
        <v>1</v>
      </c>
      <c r="N23" s="6">
        <f>IFERROR(VLOOKUP($A23,rcb_batting!$B:$N,COLUMN(N22)-11,FALSE),"")</f>
        <v>1</v>
      </c>
      <c r="O23" s="6">
        <f>IFERROR(VLOOKUP($A23,rcb_batting!$B:$N,COLUMN(O22)-11,FALSE),"")</f>
        <v>1</v>
      </c>
      <c r="P23" s="6">
        <f>IFERROR(VLOOKUP($A23,rcb_batting!$B:$N,COLUMN(P22)-11,FALSE),"")</f>
        <v>0</v>
      </c>
      <c r="Q23" s="6">
        <f>IFERROR(VLOOKUP($A23,rcb_batting!$B:$N,COLUMN(Q22)-11,FALSE),"")</f>
        <v>1</v>
      </c>
      <c r="R23" s="6">
        <f>IFERROR(VLOOKUP($A23,rcb_batting!$B:$N,COLUMN(R22)-11,FALSE),"")</f>
        <v>1</v>
      </c>
      <c r="S23" s="6">
        <f>IFERROR(VLOOKUP($A23,rcb_batting!$B:$N,COLUMN(S22)-11,FALSE),"")</f>
        <v>4</v>
      </c>
      <c r="T23" s="6">
        <f>IFERROR(VLOOKUP($A23,rcb_batting!$B:$N,COLUMN(T22)-11,FALSE),"")</f>
        <v>25</v>
      </c>
      <c r="U23" s="6">
        <f>IFERROR(VLOOKUP($A23,rcb_batting!$B:$N,COLUMN(U22)-11,FALSE),"")</f>
        <v>0</v>
      </c>
      <c r="V23" s="6">
        <f>IFERROR(VLOOKUP($A23,rcb_batting!$B:$N,COLUMN(V22)-11,FALSE),"")</f>
        <v>0</v>
      </c>
      <c r="W23" s="6">
        <f>IFERROR(VLOOKUP($A23,rcb_batting!$B:$N,COLUMN(W22)-11,FALSE),"")</f>
        <v>0</v>
      </c>
      <c r="X23" s="7">
        <f>IFERROR(VLOOKUP($A23,rcb_batting!$B:$N,COLUMN(X22)-11,FALSE),"")</f>
        <v>0</v>
      </c>
      <c r="Y23" s="5" t="str">
        <f>IFERROR(VLOOKUP($A23,rcb_bowling!$B:$M,COLUMN(Y22)-23,FALSE),"")</f>
        <v/>
      </c>
      <c r="Z23" s="6" t="str">
        <f>IFERROR(VLOOKUP($A23,rcb_bowling!$B:$M,COLUMN(Z22)-23,FALSE),"")</f>
        <v/>
      </c>
      <c r="AA23" s="6" t="str">
        <f>IFERROR(VLOOKUP($A23,rcb_bowling!$B:$M,COLUMN(AA22)-23,FALSE),"")</f>
        <v/>
      </c>
      <c r="AB23" s="6" t="str">
        <f>IFERROR(VLOOKUP($A23,rcb_bowling!$B:$M,COLUMN(AB22)-23,FALSE),"")</f>
        <v/>
      </c>
      <c r="AC23" s="6" t="str">
        <f>IFERROR(VLOOKUP($A23,rcb_bowling!$B:$M,COLUMN(AC22)-23,FALSE),"")</f>
        <v/>
      </c>
      <c r="AD23" s="6" t="str">
        <f>IFERROR(VLOOKUP($A23,rcb_bowling!$B:$M,COLUMN(AD22)-23,FALSE),"")</f>
        <v/>
      </c>
      <c r="AE23" s="6" t="str">
        <f>IFERROR(VLOOKUP($A23,rcb_bowling!$B:$M,COLUMN(AE22)-23,FALSE),"")</f>
        <v/>
      </c>
      <c r="AF23" s="6" t="str">
        <f>IFERROR(VLOOKUP($A23,rcb_bowling!$B:$M,COLUMN(AF22)-23,FALSE),"")</f>
        <v/>
      </c>
      <c r="AG23" s="6" t="str">
        <f>IFERROR(VLOOKUP($A23,rcb_bowling!$B:$M,COLUMN(AG22)-23,FALSE),"")</f>
        <v/>
      </c>
      <c r="AH23" s="6" t="str">
        <f>IFERROR(VLOOKUP($A23,rcb_bowling!$B:$M,COLUMN(AH22)-23,FALSE),"")</f>
        <v/>
      </c>
      <c r="AI23" s="6" t="str">
        <f>IFERROR(VLOOKUP($A23,rcb_bowling!$B:$M,COLUMN(AI22)-23,FALSE),"")</f>
        <v/>
      </c>
      <c r="AJ23" s="24">
        <f t="shared" si="0"/>
        <v>0</v>
      </c>
      <c r="AK23" s="25">
        <f t="shared" si="1"/>
        <v>0</v>
      </c>
      <c r="AL23" s="25">
        <f t="shared" si="2"/>
        <v>1</v>
      </c>
      <c r="AM23" s="25">
        <f t="shared" si="3"/>
        <v>15</v>
      </c>
      <c r="AN23" s="25">
        <f t="shared" si="7"/>
        <v>15</v>
      </c>
      <c r="AO23" s="32">
        <f t="shared" si="4"/>
        <v>7</v>
      </c>
      <c r="AP23" s="21">
        <f t="shared" si="5"/>
        <v>6</v>
      </c>
      <c r="AQ23" s="49">
        <f t="shared" si="8"/>
        <v>1</v>
      </c>
      <c r="AR23" s="49" t="str">
        <f t="shared" si="6"/>
        <v>Manoj Bhandage</v>
      </c>
    </row>
    <row r="30" spans="1:44" x14ac:dyDescent="0.2">
      <c r="D30" s="52" t="s">
        <v>213</v>
      </c>
    </row>
    <row r="31" spans="1:44" x14ac:dyDescent="0.2">
      <c r="D31" s="51" t="s">
        <v>214</v>
      </c>
      <c r="E31" s="51">
        <f>SUM(D2:L26)-SUM(rcb_mvp!C:K)</f>
        <v>0</v>
      </c>
    </row>
    <row r="32" spans="1:44" x14ac:dyDescent="0.2">
      <c r="D32" s="51" t="s">
        <v>215</v>
      </c>
      <c r="E32" s="51">
        <f>SUM(M2:X26)-SUM(rcb_batting!C2:N100)</f>
        <v>0</v>
      </c>
    </row>
    <row r="33" spans="4:5" x14ac:dyDescent="0.2">
      <c r="D33" s="51" t="s">
        <v>216</v>
      </c>
      <c r="E33" s="51">
        <f>SUM(Y2:AI26)-SUM(rcb_bowling!C:M)</f>
        <v>0</v>
      </c>
    </row>
  </sheetData>
  <conditionalFormatting sqref="D2:D23">
    <cfRule type="containsBlanks" dxfId="220" priority="15">
      <formula>LEN(TRIM(D2))=0</formula>
    </cfRule>
  </conditionalFormatting>
  <conditionalFormatting sqref="E31:E33">
    <cfRule type="cellIs" dxfId="219" priority="4" operator="notEqual">
      <formula>0</formula>
    </cfRule>
  </conditionalFormatting>
  <conditionalFormatting sqref="J2:J23">
    <cfRule type="colorScale" priority="16">
      <colorScale>
        <cfvo type="min"/>
        <cfvo type="max"/>
        <color rgb="FFFCFCFF"/>
        <color rgb="FF63BE7B"/>
      </colorScale>
    </cfRule>
  </conditionalFormatting>
  <conditionalFormatting sqref="K2:K23">
    <cfRule type="cellIs" dxfId="218" priority="14" operator="greaterThanOrEqual">
      <formula>1</formula>
    </cfRule>
  </conditionalFormatting>
  <conditionalFormatting sqref="M2:M23">
    <cfRule type="colorScale" priority="18">
      <colorScale>
        <cfvo type="min"/>
        <cfvo type="max"/>
        <color rgb="FFFCFCFF"/>
        <color rgb="FF63BE7B"/>
      </colorScale>
    </cfRule>
  </conditionalFormatting>
  <conditionalFormatting sqref="Y2:Y23">
    <cfRule type="colorScale" priority="17">
      <colorScale>
        <cfvo type="min"/>
        <cfvo type="max"/>
        <color rgb="FFFCFCFF"/>
        <color rgb="FF63BE7B"/>
      </colorScale>
    </cfRule>
  </conditionalFormatting>
  <conditionalFormatting sqref="AJ2">
    <cfRule type="colorScale" priority="13">
      <colorScale>
        <cfvo type="min"/>
        <cfvo type="max"/>
        <color rgb="FFFCFCFF"/>
        <color rgb="FF63BE7B"/>
      </colorScale>
    </cfRule>
  </conditionalFormatting>
  <conditionalFormatting sqref="AJ2:AJ23">
    <cfRule type="colorScale" priority="12">
      <colorScale>
        <cfvo type="min"/>
        <cfvo type="max"/>
        <color rgb="FFFCFCFF"/>
        <color rgb="FF63BE7B"/>
      </colorScale>
    </cfRule>
  </conditionalFormatting>
  <conditionalFormatting sqref="AK2:AK23">
    <cfRule type="colorScale" priority="10">
      <colorScale>
        <cfvo type="min"/>
        <cfvo type="max"/>
        <color rgb="FFFCFCFF"/>
        <color rgb="FF63BE7B"/>
      </colorScale>
    </cfRule>
  </conditionalFormatting>
  <conditionalFormatting sqref="AL2:AL23">
    <cfRule type="colorScale" priority="9">
      <colorScale>
        <cfvo type="min"/>
        <cfvo type="max"/>
        <color rgb="FFFCFCFF"/>
        <color rgb="FF63BE7B"/>
      </colorScale>
    </cfRule>
  </conditionalFormatting>
  <conditionalFormatting sqref="AM2:AM23">
    <cfRule type="colorScale" priority="8">
      <colorScale>
        <cfvo type="min"/>
        <cfvo type="max"/>
        <color rgb="FFFCFCFF"/>
        <color rgb="FF63BE7B"/>
      </colorScale>
    </cfRule>
  </conditionalFormatting>
  <conditionalFormatting sqref="AN2:AN23">
    <cfRule type="colorScale" priority="3">
      <colorScale>
        <cfvo type="min"/>
        <cfvo type="max"/>
        <color rgb="FFFCFCFF"/>
        <color rgb="FF63BE7B"/>
      </colorScale>
    </cfRule>
  </conditionalFormatting>
  <conditionalFormatting sqref="AO2:AO23">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3">
    <cfRule type="iconSet" priority="5">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{A75FA576-F314-42D3-B0AF-A89681F1FEB3}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5FA576-F314-42D3-B0AF-A89681F1FEB3}">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7EEC-FF7D-4A40-BA01-711BC928694B}">
  <sheetPr>
    <tabColor theme="9" tint="0.59999389629810485"/>
  </sheetPr>
  <dimension ref="A1:AP33"/>
  <sheetViews>
    <sheetView zoomScale="90" zoomScaleNormal="90" workbookViewId="0">
      <pane xSplit="3" topLeftCell="U1" activePane="topRight" state="frozen"/>
      <selection pane="topRight" activeCell="AR11" sqref="AR11"/>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16.85546875" style="1" bestFit="1" customWidth="1"/>
    <col min="43" max="16384" width="9.140625" style="1"/>
  </cols>
  <sheetData>
    <row r="1" spans="1:42"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2" x14ac:dyDescent="0.2">
      <c r="A2" s="3" t="s">
        <v>75</v>
      </c>
      <c r="B2" s="1" t="s">
        <v>26</v>
      </c>
      <c r="C2" s="4" t="s">
        <v>70</v>
      </c>
      <c r="D2" s="3" t="str">
        <f>IFERROR(VLOOKUP($A2,pbks_mvp!$B:$K,COLUMN(D1)-2,FALSE),"")</f>
        <v/>
      </c>
      <c r="E2" s="1" t="str">
        <f>IFERROR(VLOOKUP($A2,pbks_mvp!$B:$K,COLUMN(E1)-2,FALSE),"")</f>
        <v/>
      </c>
      <c r="F2" s="1" t="str">
        <f>IFERROR(VLOOKUP($A2,pbks_mvp!$B:$K,COLUMN(F1)-2,FALSE),"")</f>
        <v/>
      </c>
      <c r="G2" s="1" t="str">
        <f>IFERROR(VLOOKUP($A2,pbks_mvp!$B:$K,COLUMN(G1)-2,FALSE),"")</f>
        <v/>
      </c>
      <c r="H2" s="1" t="str">
        <f>IFERROR(VLOOKUP($A2,pbks_mvp!$B:$K,COLUMN(H1)-2,FALSE),"")</f>
        <v/>
      </c>
      <c r="I2" s="1" t="str">
        <f>IFERROR(VLOOKUP($A2,pbks_mvp!$B:$K,COLUMN(I1)-2,FALSE),"")</f>
        <v/>
      </c>
      <c r="J2" s="1" t="str">
        <f>IFERROR(VLOOKUP($A2,pbks_mvp!$B:$K,COLUMN(J1)-2,FALSE),"")</f>
        <v/>
      </c>
      <c r="K2" s="1" t="str">
        <f>IFERROR(VLOOKUP($A2,pbks_mvp!$B:$K,COLUMN(K1)-2,FALSE),"")</f>
        <v/>
      </c>
      <c r="L2" s="4" t="str">
        <f>IFERROR(VLOOKUP($A2,pbks_mvp!$B:$K,COLUMN(L1)-2,FALSE),"")</f>
        <v/>
      </c>
      <c r="M2" s="3" t="str">
        <f>IFERROR(VLOOKUP($A2,pbks_batting!$B:$N,COLUMN(M1)-11,FALSE),"")</f>
        <v/>
      </c>
      <c r="N2" s="1" t="str">
        <f>IFERROR(VLOOKUP($A2,pbks_batting!$B:$N,COLUMN(N1)-11,FALSE),"")</f>
        <v/>
      </c>
      <c r="O2" s="1" t="str">
        <f>IFERROR(VLOOKUP($A2,pbks_batting!$B:$N,COLUMN(O1)-11,FALSE),"")</f>
        <v/>
      </c>
      <c r="P2" s="1" t="str">
        <f>IFERROR(VLOOKUP($A2,pbks_batting!$B:$N,COLUMN(P1)-11,FALSE),"")</f>
        <v/>
      </c>
      <c r="Q2" s="1" t="str">
        <f>IFERROR(VLOOKUP($A2,pbks_batting!$B:$N,COLUMN(Q1)-11,FALSE),"")</f>
        <v/>
      </c>
      <c r="R2" s="1" t="str">
        <f>IFERROR(VLOOKUP($A2,pbks_batting!$B:$N,COLUMN(R1)-11,FALSE),"")</f>
        <v/>
      </c>
      <c r="S2" s="1" t="str">
        <f>IFERROR(VLOOKUP($A2,pbks_batting!$B:$N,COLUMN(S1)-11,FALSE),"")</f>
        <v/>
      </c>
      <c r="T2" s="1" t="str">
        <f>IFERROR(VLOOKUP($A2,pbks_batting!$B:$N,COLUMN(T1)-11,FALSE),"")</f>
        <v/>
      </c>
      <c r="U2" s="1" t="str">
        <f>IFERROR(VLOOKUP($A2,pbks_batting!$B:$N,COLUMN(U1)-11,FALSE),"")</f>
        <v/>
      </c>
      <c r="V2" s="1" t="str">
        <f>IFERROR(VLOOKUP($A2,pbks_batting!$B:$N,COLUMN(V1)-11,FALSE),"")</f>
        <v/>
      </c>
      <c r="W2" s="1" t="str">
        <f>IFERROR(VLOOKUP($A2,pbks_batting!$B:$N,COLUMN(W1)-11,FALSE),"")</f>
        <v/>
      </c>
      <c r="X2" s="4" t="str">
        <f>IFERROR(VLOOKUP($A2,pbks_batting!$B:$N,COLUMN(X1)-11,FALSE),"")</f>
        <v/>
      </c>
      <c r="Y2" s="3" t="str">
        <f>IFERROR(VLOOKUP($A2,pbks_bowling!$B:$M,COLUMN(Y1)-23,FALSE),"")</f>
        <v/>
      </c>
      <c r="Z2" s="1" t="str">
        <f>IFERROR(VLOOKUP($A2,pbks_bowling!$B:$M,COLUMN(Z1)-23,FALSE),"")</f>
        <v/>
      </c>
      <c r="AA2" s="1" t="str">
        <f>IFERROR(VLOOKUP($A2,pbks_bowling!$B:$M,COLUMN(AA1)-23,FALSE),"")</f>
        <v/>
      </c>
      <c r="AB2" s="1" t="str">
        <f>IFERROR(VLOOKUP($A2,pbks_bowling!$B:$M,COLUMN(AB1)-23,FALSE),"")</f>
        <v/>
      </c>
      <c r="AC2" s="1" t="str">
        <f>IFERROR(VLOOKUP($A2,pbks_bowling!$B:$M,COLUMN(AC1)-23,FALSE),"")</f>
        <v/>
      </c>
      <c r="AD2" s="1" t="str">
        <f>IFERROR(VLOOKUP($A2,pbks_bowling!$B:$M,COLUMN(AD1)-23,FALSE),"")</f>
        <v/>
      </c>
      <c r="AE2" s="1" t="str">
        <f>IFERROR(VLOOKUP($A2,pbks_bowling!$B:$M,COLUMN(AE1)-23,FALSE),"")</f>
        <v/>
      </c>
      <c r="AF2" s="1" t="str">
        <f>IFERROR(VLOOKUP($A2,pbks_bowling!$B:$M,COLUMN(AF1)-23,FALSE),"")</f>
        <v/>
      </c>
      <c r="AG2" s="1" t="str">
        <f>IFERROR(VLOOKUP($A2,pbks_bowling!$B:$M,COLUMN(AG1)-23,FALSE),"")</f>
        <v/>
      </c>
      <c r="AH2" s="1" t="str">
        <f>IFERROR(VLOOKUP($A2,pbks_bowling!$B:$M,COLUMN(AH1)-23,FALSE),"")</f>
        <v/>
      </c>
      <c r="AI2" s="1" t="str">
        <f>IFERROR(VLOOKUP($A2,pbks_bowling!$B:$M,COLUMN(AI1)-23,FALSE),"")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9" t="str">
        <f t="shared" ref="AN2:AN26" si="4">IFERROR(AVERAGE(RANK(AJ2,$AJ$2:$AJ$26),RANK(AK2,$AK$2:$AK$26),RANK(AL2,$AL$2:$AL$26)),"")</f>
        <v/>
      </c>
      <c r="AO2" s="19" t="str">
        <f t="shared" ref="AO2:AO26" si="5">IFERROR(RANK(AN2,$AN$2:$AN$26,1),"")</f>
        <v/>
      </c>
      <c r="AP2" s="49" t="str">
        <f t="shared" ref="AP2:AP26" si="6">A2</f>
        <v>Vishnu Vinod</v>
      </c>
    </row>
    <row r="3" spans="1:42" x14ac:dyDescent="0.2">
      <c r="A3" s="3" t="s">
        <v>79</v>
      </c>
      <c r="B3" s="1" t="s">
        <v>26</v>
      </c>
      <c r="C3" s="4" t="s">
        <v>70</v>
      </c>
      <c r="D3" s="3" t="str">
        <f>IFERROR(VLOOKUP($A3,pbks_mvp!$B:$K,COLUMN(D2)-2,FALSE),"")</f>
        <v/>
      </c>
      <c r="E3" s="1" t="str">
        <f>IFERROR(VLOOKUP($A3,pbks_mvp!$B:$K,COLUMN(E2)-2,FALSE),"")</f>
        <v/>
      </c>
      <c r="F3" s="1" t="str">
        <f>IFERROR(VLOOKUP($A3,pbks_mvp!$B:$K,COLUMN(F2)-2,FALSE),"")</f>
        <v/>
      </c>
      <c r="G3" s="1" t="str">
        <f>IFERROR(VLOOKUP($A3,pbks_mvp!$B:$K,COLUMN(G2)-2,FALSE),"")</f>
        <v/>
      </c>
      <c r="H3" s="1" t="str">
        <f>IFERROR(VLOOKUP($A3,pbks_mvp!$B:$K,COLUMN(H2)-2,FALSE),"")</f>
        <v/>
      </c>
      <c r="I3" s="1" t="str">
        <f>IFERROR(VLOOKUP($A3,pbks_mvp!$B:$K,COLUMN(I2)-2,FALSE),"")</f>
        <v/>
      </c>
      <c r="J3" s="1" t="str">
        <f>IFERROR(VLOOKUP($A3,pbks_mvp!$B:$K,COLUMN(J2)-2,FALSE),"")</f>
        <v/>
      </c>
      <c r="K3" s="1" t="str">
        <f>IFERROR(VLOOKUP($A3,pbks_mvp!$B:$K,COLUMN(K2)-2,FALSE),"")</f>
        <v/>
      </c>
      <c r="L3" s="4" t="str">
        <f>IFERROR(VLOOKUP($A3,pbks_mvp!$B:$K,COLUMN(L2)-2,FALSE),"")</f>
        <v/>
      </c>
      <c r="M3" s="3" t="str">
        <f>IFERROR(VLOOKUP($A3,pbks_batting!$B:$N,COLUMN(M2)-11,FALSE),"")</f>
        <v/>
      </c>
      <c r="N3" s="1" t="str">
        <f>IFERROR(VLOOKUP($A3,pbks_batting!$B:$N,COLUMN(N2)-11,FALSE),"")</f>
        <v/>
      </c>
      <c r="O3" s="1" t="str">
        <f>IFERROR(VLOOKUP($A3,pbks_batting!$B:$N,COLUMN(O2)-11,FALSE),"")</f>
        <v/>
      </c>
      <c r="P3" s="1" t="str">
        <f>IFERROR(VLOOKUP($A3,pbks_batting!$B:$N,COLUMN(P2)-11,FALSE),"")</f>
        <v/>
      </c>
      <c r="Q3" s="1" t="str">
        <f>IFERROR(VLOOKUP($A3,pbks_batting!$B:$N,COLUMN(Q2)-11,FALSE),"")</f>
        <v/>
      </c>
      <c r="R3" s="1" t="str">
        <f>IFERROR(VLOOKUP($A3,pbks_batting!$B:$N,COLUMN(R2)-11,FALSE),"")</f>
        <v/>
      </c>
      <c r="S3" s="1" t="str">
        <f>IFERROR(VLOOKUP($A3,pbks_batting!$B:$N,COLUMN(S2)-11,FALSE),"")</f>
        <v/>
      </c>
      <c r="T3" s="1" t="str">
        <f>IFERROR(VLOOKUP($A3,pbks_batting!$B:$N,COLUMN(T2)-11,FALSE),"")</f>
        <v/>
      </c>
      <c r="U3" s="1" t="str">
        <f>IFERROR(VLOOKUP($A3,pbks_batting!$B:$N,COLUMN(U2)-11,FALSE),"")</f>
        <v/>
      </c>
      <c r="V3" s="1" t="str">
        <f>IFERROR(VLOOKUP($A3,pbks_batting!$B:$N,COLUMN(V2)-11,FALSE),"")</f>
        <v/>
      </c>
      <c r="W3" s="1" t="str">
        <f>IFERROR(VLOOKUP($A3,pbks_batting!$B:$N,COLUMN(W2)-11,FALSE),"")</f>
        <v/>
      </c>
      <c r="X3" s="4" t="str">
        <f>IFERROR(VLOOKUP($A3,pbks_batting!$B:$N,COLUMN(X2)-11,FALSE),"")</f>
        <v/>
      </c>
      <c r="Y3" s="3" t="str">
        <f>IFERROR(VLOOKUP($A3,pbks_bowling!$B:$M,COLUMN(Y2)-23,FALSE),"")</f>
        <v/>
      </c>
      <c r="Z3" s="1" t="str">
        <f>IFERROR(VLOOKUP($A3,pbks_bowling!$B:$M,COLUMN(Z2)-23,FALSE),"")</f>
        <v/>
      </c>
      <c r="AA3" s="1" t="str">
        <f>IFERROR(VLOOKUP($A3,pbks_bowling!$B:$M,COLUMN(AA2)-23,FALSE),"")</f>
        <v/>
      </c>
      <c r="AB3" s="1" t="str">
        <f>IFERROR(VLOOKUP($A3,pbks_bowling!$B:$M,COLUMN(AB2)-23,FALSE),"")</f>
        <v/>
      </c>
      <c r="AC3" s="1" t="str">
        <f>IFERROR(VLOOKUP($A3,pbks_bowling!$B:$M,COLUMN(AC2)-23,FALSE),"")</f>
        <v/>
      </c>
      <c r="AD3" s="1" t="str">
        <f>IFERROR(VLOOKUP($A3,pbks_bowling!$B:$M,COLUMN(AD2)-23,FALSE),"")</f>
        <v/>
      </c>
      <c r="AE3" s="1" t="str">
        <f>IFERROR(VLOOKUP($A3,pbks_bowling!$B:$M,COLUMN(AE2)-23,FALSE),"")</f>
        <v/>
      </c>
      <c r="AF3" s="1" t="str">
        <f>IFERROR(VLOOKUP($A3,pbks_bowling!$B:$M,COLUMN(AF2)-23,FALSE),"")</f>
        <v/>
      </c>
      <c r="AG3" s="1" t="str">
        <f>IFERROR(VLOOKUP($A3,pbks_bowling!$B:$M,COLUMN(AG2)-23,FALSE),"")</f>
        <v/>
      </c>
      <c r="AH3" s="1" t="str">
        <f>IFERROR(VLOOKUP($A3,pbks_bowling!$B:$M,COLUMN(AH2)-23,FALSE),"")</f>
        <v/>
      </c>
      <c r="AI3" s="1" t="str">
        <f>IFERROR(VLOOKUP($A3,pbks_bowling!$B:$M,COLUMN(AI2)-23,FALSE),"")</f>
        <v/>
      </c>
      <c r="AJ3" s="23">
        <f t="shared" si="0"/>
        <v>0</v>
      </c>
      <c r="AK3" s="22" t="str">
        <f t="shared" si="1"/>
        <v/>
      </c>
      <c r="AL3" s="22" t="str">
        <f t="shared" si="2"/>
        <v/>
      </c>
      <c r="AM3" s="22" t="str">
        <f t="shared" si="3"/>
        <v/>
      </c>
      <c r="AN3" s="29" t="str">
        <f t="shared" si="4"/>
        <v/>
      </c>
      <c r="AO3" s="20" t="str">
        <f t="shared" si="5"/>
        <v/>
      </c>
      <c r="AP3" s="49" t="str">
        <f t="shared" si="6"/>
        <v>Harnoor Singh</v>
      </c>
    </row>
    <row r="4" spans="1:42" x14ac:dyDescent="0.2">
      <c r="A4" s="3" t="s">
        <v>80</v>
      </c>
      <c r="B4" s="1" t="s">
        <v>26</v>
      </c>
      <c r="C4" s="4" t="s">
        <v>71</v>
      </c>
      <c r="D4" s="3" t="str">
        <f>IFERROR(VLOOKUP($A4,pbks_mvp!$B:$K,COLUMN(D3)-2,FALSE),"")</f>
        <v/>
      </c>
      <c r="E4" s="1" t="str">
        <f>IFERROR(VLOOKUP($A4,pbks_mvp!$B:$K,COLUMN(E3)-2,FALSE),"")</f>
        <v/>
      </c>
      <c r="F4" s="1" t="str">
        <f>IFERROR(VLOOKUP($A4,pbks_mvp!$B:$K,COLUMN(F3)-2,FALSE),"")</f>
        <v/>
      </c>
      <c r="G4" s="1" t="str">
        <f>IFERROR(VLOOKUP($A4,pbks_mvp!$B:$K,COLUMN(G3)-2,FALSE),"")</f>
        <v/>
      </c>
      <c r="H4" s="1" t="str">
        <f>IFERROR(VLOOKUP($A4,pbks_mvp!$B:$K,COLUMN(H3)-2,FALSE),"")</f>
        <v/>
      </c>
      <c r="I4" s="1" t="str">
        <f>IFERROR(VLOOKUP($A4,pbks_mvp!$B:$K,COLUMN(I3)-2,FALSE),"")</f>
        <v/>
      </c>
      <c r="J4" s="1" t="str">
        <f>IFERROR(VLOOKUP($A4,pbks_mvp!$B:$K,COLUMN(J3)-2,FALSE),"")</f>
        <v/>
      </c>
      <c r="K4" s="1" t="str">
        <f>IFERROR(VLOOKUP($A4,pbks_mvp!$B:$K,COLUMN(K3)-2,FALSE),"")</f>
        <v/>
      </c>
      <c r="L4" s="4" t="str">
        <f>IFERROR(VLOOKUP($A4,pbks_mvp!$B:$K,COLUMN(L3)-2,FALSE),"")</f>
        <v/>
      </c>
      <c r="M4" s="3" t="str">
        <f>IFERROR(VLOOKUP($A4,pbks_batting!$B:$N,COLUMN(M3)-11,FALSE),"")</f>
        <v/>
      </c>
      <c r="N4" s="1" t="str">
        <f>IFERROR(VLOOKUP($A4,pbks_batting!$B:$N,COLUMN(N3)-11,FALSE),"")</f>
        <v/>
      </c>
      <c r="O4" s="1" t="str">
        <f>IFERROR(VLOOKUP($A4,pbks_batting!$B:$N,COLUMN(O3)-11,FALSE),"")</f>
        <v/>
      </c>
      <c r="P4" s="1" t="str">
        <f>IFERROR(VLOOKUP($A4,pbks_batting!$B:$N,COLUMN(P3)-11,FALSE),"")</f>
        <v/>
      </c>
      <c r="Q4" s="1" t="str">
        <f>IFERROR(VLOOKUP($A4,pbks_batting!$B:$N,COLUMN(Q3)-11,FALSE),"")</f>
        <v/>
      </c>
      <c r="R4" s="1" t="str">
        <f>IFERROR(VLOOKUP($A4,pbks_batting!$B:$N,COLUMN(R3)-11,FALSE),"")</f>
        <v/>
      </c>
      <c r="S4" s="1" t="str">
        <f>IFERROR(VLOOKUP($A4,pbks_batting!$B:$N,COLUMN(S3)-11,FALSE),"")</f>
        <v/>
      </c>
      <c r="T4" s="1" t="str">
        <f>IFERROR(VLOOKUP($A4,pbks_batting!$B:$N,COLUMN(T3)-11,FALSE),"")</f>
        <v/>
      </c>
      <c r="U4" s="1" t="str">
        <f>IFERROR(VLOOKUP($A4,pbks_batting!$B:$N,COLUMN(U3)-11,FALSE),"")</f>
        <v/>
      </c>
      <c r="V4" s="1" t="str">
        <f>IFERROR(VLOOKUP($A4,pbks_batting!$B:$N,COLUMN(V3)-11,FALSE),"")</f>
        <v/>
      </c>
      <c r="W4" s="1" t="str">
        <f>IFERROR(VLOOKUP($A4,pbks_batting!$B:$N,COLUMN(W3)-11,FALSE),"")</f>
        <v/>
      </c>
      <c r="X4" s="4" t="str">
        <f>IFERROR(VLOOKUP($A4,pbks_batting!$B:$N,COLUMN(X3)-11,FALSE),"")</f>
        <v/>
      </c>
      <c r="Y4" s="3" t="str">
        <f>IFERROR(VLOOKUP($A4,pbks_bowling!$B:$M,COLUMN(Y3)-23,FALSE),"")</f>
        <v/>
      </c>
      <c r="Z4" s="1" t="str">
        <f>IFERROR(VLOOKUP($A4,pbks_bowling!$B:$M,COLUMN(Z3)-23,FALSE),"")</f>
        <v/>
      </c>
      <c r="AA4" s="1" t="str">
        <f>IFERROR(VLOOKUP($A4,pbks_bowling!$B:$M,COLUMN(AA3)-23,FALSE),"")</f>
        <v/>
      </c>
      <c r="AB4" s="1" t="str">
        <f>IFERROR(VLOOKUP($A4,pbks_bowling!$B:$M,COLUMN(AB3)-23,FALSE),"")</f>
        <v/>
      </c>
      <c r="AC4" s="1" t="str">
        <f>IFERROR(VLOOKUP($A4,pbks_bowling!$B:$M,COLUMN(AC3)-23,FALSE),"")</f>
        <v/>
      </c>
      <c r="AD4" s="1" t="str">
        <f>IFERROR(VLOOKUP($A4,pbks_bowling!$B:$M,COLUMN(AD3)-23,FALSE),"")</f>
        <v/>
      </c>
      <c r="AE4" s="1" t="str">
        <f>IFERROR(VLOOKUP($A4,pbks_bowling!$B:$M,COLUMN(AE3)-23,FALSE),"")</f>
        <v/>
      </c>
      <c r="AF4" s="1" t="str">
        <f>IFERROR(VLOOKUP($A4,pbks_bowling!$B:$M,COLUMN(AF3)-23,FALSE),"")</f>
        <v/>
      </c>
      <c r="AG4" s="1" t="str">
        <f>IFERROR(VLOOKUP($A4,pbks_bowling!$B:$M,COLUMN(AG3)-23,FALSE),"")</f>
        <v/>
      </c>
      <c r="AH4" s="1" t="str">
        <f>IFERROR(VLOOKUP($A4,pbks_bowling!$B:$M,COLUMN(AH3)-23,FALSE),"")</f>
        <v/>
      </c>
      <c r="AI4" s="1" t="str">
        <f>IFERROR(VLOOKUP($A4,pbks_bowling!$B:$M,COLUMN(AI3)-23,FALSE),"")</f>
        <v/>
      </c>
      <c r="AJ4" s="23">
        <f t="shared" si="0"/>
        <v>0</v>
      </c>
      <c r="AK4" s="22" t="str">
        <f t="shared" si="1"/>
        <v/>
      </c>
      <c r="AL4" s="22" t="str">
        <f t="shared" si="2"/>
        <v/>
      </c>
      <c r="AM4" s="22" t="str">
        <f t="shared" si="3"/>
        <v/>
      </c>
      <c r="AN4" s="29" t="str">
        <f t="shared" si="4"/>
        <v/>
      </c>
      <c r="AO4" s="20" t="str">
        <f t="shared" si="5"/>
        <v/>
      </c>
      <c r="AP4" s="49" t="str">
        <f t="shared" si="6"/>
        <v>Kuldeep Sen</v>
      </c>
    </row>
    <row r="5" spans="1:42" x14ac:dyDescent="0.2">
      <c r="A5" s="3" t="s">
        <v>82</v>
      </c>
      <c r="B5" s="1" t="s">
        <v>26</v>
      </c>
      <c r="C5" s="4" t="s">
        <v>72</v>
      </c>
      <c r="D5" s="3" t="str">
        <f>IFERROR(VLOOKUP($A5,pbks_mvp!$B:$K,COLUMN(D4)-2,FALSE),"")</f>
        <v/>
      </c>
      <c r="E5" s="1" t="str">
        <f>IFERROR(VLOOKUP($A5,pbks_mvp!$B:$K,COLUMN(E4)-2,FALSE),"")</f>
        <v/>
      </c>
      <c r="F5" s="1" t="str">
        <f>IFERROR(VLOOKUP($A5,pbks_mvp!$B:$K,COLUMN(F4)-2,FALSE),"")</f>
        <v/>
      </c>
      <c r="G5" s="1" t="str">
        <f>IFERROR(VLOOKUP($A5,pbks_mvp!$B:$K,COLUMN(G4)-2,FALSE),"")</f>
        <v/>
      </c>
      <c r="H5" s="1" t="str">
        <f>IFERROR(VLOOKUP($A5,pbks_mvp!$B:$K,COLUMN(H4)-2,FALSE),"")</f>
        <v/>
      </c>
      <c r="I5" s="1" t="str">
        <f>IFERROR(VLOOKUP($A5,pbks_mvp!$B:$K,COLUMN(I4)-2,FALSE),"")</f>
        <v/>
      </c>
      <c r="J5" s="1" t="str">
        <f>IFERROR(VLOOKUP($A5,pbks_mvp!$B:$K,COLUMN(J4)-2,FALSE),"")</f>
        <v/>
      </c>
      <c r="K5" s="1" t="str">
        <f>IFERROR(VLOOKUP($A5,pbks_mvp!$B:$K,COLUMN(K4)-2,FALSE),"")</f>
        <v/>
      </c>
      <c r="L5" s="4" t="str">
        <f>IFERROR(VLOOKUP($A5,pbks_mvp!$B:$K,COLUMN(L4)-2,FALSE),"")</f>
        <v/>
      </c>
      <c r="M5" s="3" t="str">
        <f>IFERROR(VLOOKUP($A5,pbks_batting!$B:$N,COLUMN(M4)-11,FALSE),"")</f>
        <v/>
      </c>
      <c r="N5" s="1" t="str">
        <f>IFERROR(VLOOKUP($A5,pbks_batting!$B:$N,COLUMN(N4)-11,FALSE),"")</f>
        <v/>
      </c>
      <c r="O5" s="1" t="str">
        <f>IFERROR(VLOOKUP($A5,pbks_batting!$B:$N,COLUMN(O4)-11,FALSE),"")</f>
        <v/>
      </c>
      <c r="P5" s="1" t="str">
        <f>IFERROR(VLOOKUP($A5,pbks_batting!$B:$N,COLUMN(P4)-11,FALSE),"")</f>
        <v/>
      </c>
      <c r="Q5" s="1" t="str">
        <f>IFERROR(VLOOKUP($A5,pbks_batting!$B:$N,COLUMN(Q4)-11,FALSE),"")</f>
        <v/>
      </c>
      <c r="R5" s="1" t="str">
        <f>IFERROR(VLOOKUP($A5,pbks_batting!$B:$N,COLUMN(R4)-11,FALSE),"")</f>
        <v/>
      </c>
      <c r="S5" s="1" t="str">
        <f>IFERROR(VLOOKUP($A5,pbks_batting!$B:$N,COLUMN(S4)-11,FALSE),"")</f>
        <v/>
      </c>
      <c r="T5" s="1" t="str">
        <f>IFERROR(VLOOKUP($A5,pbks_batting!$B:$N,COLUMN(T4)-11,FALSE),"")</f>
        <v/>
      </c>
      <c r="U5" s="1" t="str">
        <f>IFERROR(VLOOKUP($A5,pbks_batting!$B:$N,COLUMN(U4)-11,FALSE),"")</f>
        <v/>
      </c>
      <c r="V5" s="1" t="str">
        <f>IFERROR(VLOOKUP($A5,pbks_batting!$B:$N,COLUMN(V4)-11,FALSE),"")</f>
        <v/>
      </c>
      <c r="W5" s="1" t="str">
        <f>IFERROR(VLOOKUP($A5,pbks_batting!$B:$N,COLUMN(W4)-11,FALSE),"")</f>
        <v/>
      </c>
      <c r="X5" s="4" t="str">
        <f>IFERROR(VLOOKUP($A5,pbks_batting!$B:$N,COLUMN(X4)-11,FALSE),"")</f>
        <v/>
      </c>
      <c r="Y5" s="3" t="str">
        <f>IFERROR(VLOOKUP($A5,pbks_bowling!$B:$M,COLUMN(Y4)-23,FALSE),"")</f>
        <v/>
      </c>
      <c r="Z5" s="1" t="str">
        <f>IFERROR(VLOOKUP($A5,pbks_bowling!$B:$M,COLUMN(Z4)-23,FALSE),"")</f>
        <v/>
      </c>
      <c r="AA5" s="1" t="str">
        <f>IFERROR(VLOOKUP($A5,pbks_bowling!$B:$M,COLUMN(AA4)-23,FALSE),"")</f>
        <v/>
      </c>
      <c r="AB5" s="1" t="str">
        <f>IFERROR(VLOOKUP($A5,pbks_bowling!$B:$M,COLUMN(AB4)-23,FALSE),"")</f>
        <v/>
      </c>
      <c r="AC5" s="1" t="str">
        <f>IFERROR(VLOOKUP($A5,pbks_bowling!$B:$M,COLUMN(AC4)-23,FALSE),"")</f>
        <v/>
      </c>
      <c r="AD5" s="1" t="str">
        <f>IFERROR(VLOOKUP($A5,pbks_bowling!$B:$M,COLUMN(AD4)-23,FALSE),"")</f>
        <v/>
      </c>
      <c r="AE5" s="1" t="str">
        <f>IFERROR(VLOOKUP($A5,pbks_bowling!$B:$M,COLUMN(AE4)-23,FALSE),"")</f>
        <v/>
      </c>
      <c r="AF5" s="1" t="str">
        <f>IFERROR(VLOOKUP($A5,pbks_bowling!$B:$M,COLUMN(AF4)-23,FALSE),"")</f>
        <v/>
      </c>
      <c r="AG5" s="1" t="str">
        <f>IFERROR(VLOOKUP($A5,pbks_bowling!$B:$M,COLUMN(AG4)-23,FALSE),"")</f>
        <v/>
      </c>
      <c r="AH5" s="1" t="str">
        <f>IFERROR(VLOOKUP($A5,pbks_bowling!$B:$M,COLUMN(AH4)-23,FALSE),"")</f>
        <v/>
      </c>
      <c r="AI5" s="1" t="str">
        <f>IFERROR(VLOOKUP($A5,pbks_bowling!$B:$M,COLUMN(AI4)-23,FALSE),"")</f>
        <v/>
      </c>
      <c r="AJ5" s="23">
        <f t="shared" si="0"/>
        <v>0</v>
      </c>
      <c r="AK5" s="22" t="str">
        <f t="shared" si="1"/>
        <v/>
      </c>
      <c r="AL5" s="22" t="str">
        <f t="shared" si="2"/>
        <v/>
      </c>
      <c r="AM5" s="22" t="str">
        <f t="shared" si="3"/>
        <v/>
      </c>
      <c r="AN5" s="29" t="str">
        <f t="shared" si="4"/>
        <v/>
      </c>
      <c r="AO5" s="20" t="str">
        <f t="shared" si="5"/>
        <v/>
      </c>
      <c r="AP5" s="49" t="str">
        <f t="shared" si="6"/>
        <v>Praveen Dubey</v>
      </c>
    </row>
    <row r="6" spans="1:42" x14ac:dyDescent="0.2">
      <c r="A6" s="3" t="s">
        <v>85</v>
      </c>
      <c r="B6" s="1" t="s">
        <v>26</v>
      </c>
      <c r="C6" s="4" t="s">
        <v>72</v>
      </c>
      <c r="D6" s="3" t="str">
        <f>IFERROR(VLOOKUP($A6,pbks_mvp!$B:$K,COLUMN(D5)-2,FALSE),"")</f>
        <v/>
      </c>
      <c r="E6" s="1" t="str">
        <f>IFERROR(VLOOKUP($A6,pbks_mvp!$B:$K,COLUMN(E5)-2,FALSE),"")</f>
        <v/>
      </c>
      <c r="F6" s="1" t="str">
        <f>IFERROR(VLOOKUP($A6,pbks_mvp!$B:$K,COLUMN(F5)-2,FALSE),"")</f>
        <v/>
      </c>
      <c r="G6" s="1" t="str">
        <f>IFERROR(VLOOKUP($A6,pbks_mvp!$B:$K,COLUMN(G5)-2,FALSE),"")</f>
        <v/>
      </c>
      <c r="H6" s="1" t="str">
        <f>IFERROR(VLOOKUP($A6,pbks_mvp!$B:$K,COLUMN(H5)-2,FALSE),"")</f>
        <v/>
      </c>
      <c r="I6" s="1" t="str">
        <f>IFERROR(VLOOKUP($A6,pbks_mvp!$B:$K,COLUMN(I5)-2,FALSE),"")</f>
        <v/>
      </c>
      <c r="J6" s="1" t="str">
        <f>IFERROR(VLOOKUP($A6,pbks_mvp!$B:$K,COLUMN(J5)-2,FALSE),"")</f>
        <v/>
      </c>
      <c r="K6" s="1" t="str">
        <f>IFERROR(VLOOKUP($A6,pbks_mvp!$B:$K,COLUMN(K5)-2,FALSE),"")</f>
        <v/>
      </c>
      <c r="L6" s="4" t="str">
        <f>IFERROR(VLOOKUP($A6,pbks_mvp!$B:$K,COLUMN(L5)-2,FALSE),"")</f>
        <v/>
      </c>
      <c r="M6" s="3" t="str">
        <f>IFERROR(VLOOKUP($A6,pbks_batting!$B:$N,COLUMN(M5)-11,FALSE),"")</f>
        <v/>
      </c>
      <c r="N6" s="1" t="str">
        <f>IFERROR(VLOOKUP($A6,pbks_batting!$B:$N,COLUMN(N5)-11,FALSE),"")</f>
        <v/>
      </c>
      <c r="O6" s="1" t="str">
        <f>IFERROR(VLOOKUP($A6,pbks_batting!$B:$N,COLUMN(O5)-11,FALSE),"")</f>
        <v/>
      </c>
      <c r="P6" s="1" t="str">
        <f>IFERROR(VLOOKUP($A6,pbks_batting!$B:$N,COLUMN(P5)-11,FALSE),"")</f>
        <v/>
      </c>
      <c r="Q6" s="1" t="str">
        <f>IFERROR(VLOOKUP($A6,pbks_batting!$B:$N,COLUMN(Q5)-11,FALSE),"")</f>
        <v/>
      </c>
      <c r="R6" s="1" t="str">
        <f>IFERROR(VLOOKUP($A6,pbks_batting!$B:$N,COLUMN(R5)-11,FALSE),"")</f>
        <v/>
      </c>
      <c r="S6" s="1" t="str">
        <f>IFERROR(VLOOKUP($A6,pbks_batting!$B:$N,COLUMN(S5)-11,FALSE),"")</f>
        <v/>
      </c>
      <c r="T6" s="1" t="str">
        <f>IFERROR(VLOOKUP($A6,pbks_batting!$B:$N,COLUMN(T5)-11,FALSE),"")</f>
        <v/>
      </c>
      <c r="U6" s="1" t="str">
        <f>IFERROR(VLOOKUP($A6,pbks_batting!$B:$N,COLUMN(U5)-11,FALSE),"")</f>
        <v/>
      </c>
      <c r="V6" s="1" t="str">
        <f>IFERROR(VLOOKUP($A6,pbks_batting!$B:$N,COLUMN(V5)-11,FALSE),"")</f>
        <v/>
      </c>
      <c r="W6" s="1" t="str">
        <f>IFERROR(VLOOKUP($A6,pbks_batting!$B:$N,COLUMN(W5)-11,FALSE),"")</f>
        <v/>
      </c>
      <c r="X6" s="4" t="str">
        <f>IFERROR(VLOOKUP($A6,pbks_batting!$B:$N,COLUMN(X5)-11,FALSE),"")</f>
        <v/>
      </c>
      <c r="Y6" s="3" t="str">
        <f>IFERROR(VLOOKUP($A6,pbks_bowling!$B:$M,COLUMN(Y5)-23,FALSE),"")</f>
        <v/>
      </c>
      <c r="Z6" s="1" t="str">
        <f>IFERROR(VLOOKUP($A6,pbks_bowling!$B:$M,COLUMN(Z5)-23,FALSE),"")</f>
        <v/>
      </c>
      <c r="AA6" s="1" t="str">
        <f>IFERROR(VLOOKUP($A6,pbks_bowling!$B:$M,COLUMN(AA5)-23,FALSE),"")</f>
        <v/>
      </c>
      <c r="AB6" s="1" t="str">
        <f>IFERROR(VLOOKUP($A6,pbks_bowling!$B:$M,COLUMN(AB5)-23,FALSE),"")</f>
        <v/>
      </c>
      <c r="AC6" s="1" t="str">
        <f>IFERROR(VLOOKUP($A6,pbks_bowling!$B:$M,COLUMN(AC5)-23,FALSE),"")</f>
        <v/>
      </c>
      <c r="AD6" s="1" t="str">
        <f>IFERROR(VLOOKUP($A6,pbks_bowling!$B:$M,COLUMN(AD5)-23,FALSE),"")</f>
        <v/>
      </c>
      <c r="AE6" s="1" t="str">
        <f>IFERROR(VLOOKUP($A6,pbks_bowling!$B:$M,COLUMN(AE5)-23,FALSE),"")</f>
        <v/>
      </c>
      <c r="AF6" s="1" t="str">
        <f>IFERROR(VLOOKUP($A6,pbks_bowling!$B:$M,COLUMN(AF5)-23,FALSE),"")</f>
        <v/>
      </c>
      <c r="AG6" s="1" t="str">
        <f>IFERROR(VLOOKUP($A6,pbks_bowling!$B:$M,COLUMN(AG5)-23,FALSE),"")</f>
        <v/>
      </c>
      <c r="AH6" s="1" t="str">
        <f>IFERROR(VLOOKUP($A6,pbks_bowling!$B:$M,COLUMN(AH5)-23,FALSE),"")</f>
        <v/>
      </c>
      <c r="AI6" s="1" t="str">
        <f>IFERROR(VLOOKUP($A6,pbks_bowling!$B:$M,COLUMN(AI5)-23,FALSE),"")</f>
        <v/>
      </c>
      <c r="AJ6" s="23">
        <f t="shared" si="0"/>
        <v>0</v>
      </c>
      <c r="AK6" s="22" t="str">
        <f t="shared" si="1"/>
        <v/>
      </c>
      <c r="AL6" s="22" t="str">
        <f t="shared" si="2"/>
        <v/>
      </c>
      <c r="AM6" s="22" t="str">
        <f t="shared" si="3"/>
        <v/>
      </c>
      <c r="AN6" s="29" t="str">
        <f t="shared" si="4"/>
        <v/>
      </c>
      <c r="AO6" s="20" t="str">
        <f t="shared" si="5"/>
        <v/>
      </c>
      <c r="AP6" s="49" t="str">
        <f t="shared" si="6"/>
        <v>Aaron Hardie</v>
      </c>
    </row>
    <row r="7" spans="1:42" x14ac:dyDescent="0.2">
      <c r="A7" s="3" t="s">
        <v>86</v>
      </c>
      <c r="B7" s="1" t="s">
        <v>26</v>
      </c>
      <c r="C7" s="4" t="s">
        <v>72</v>
      </c>
      <c r="D7" s="3" t="str">
        <f>IFERROR(VLOOKUP($A7,pbks_mvp!$B:$K,COLUMN(D6)-2,FALSE),"")</f>
        <v/>
      </c>
      <c r="E7" s="1" t="str">
        <f>IFERROR(VLOOKUP($A7,pbks_mvp!$B:$K,COLUMN(E6)-2,FALSE),"")</f>
        <v/>
      </c>
      <c r="F7" s="1" t="str">
        <f>IFERROR(VLOOKUP($A7,pbks_mvp!$B:$K,COLUMN(F6)-2,FALSE),"")</f>
        <v/>
      </c>
      <c r="G7" s="1" t="str">
        <f>IFERROR(VLOOKUP($A7,pbks_mvp!$B:$K,COLUMN(G6)-2,FALSE),"")</f>
        <v/>
      </c>
      <c r="H7" s="1" t="str">
        <f>IFERROR(VLOOKUP($A7,pbks_mvp!$B:$K,COLUMN(H6)-2,FALSE),"")</f>
        <v/>
      </c>
      <c r="I7" s="1" t="str">
        <f>IFERROR(VLOOKUP($A7,pbks_mvp!$B:$K,COLUMN(I6)-2,FALSE),"")</f>
        <v/>
      </c>
      <c r="J7" s="1" t="str">
        <f>IFERROR(VLOOKUP($A7,pbks_mvp!$B:$K,COLUMN(J6)-2,FALSE),"")</f>
        <v/>
      </c>
      <c r="K7" s="1" t="str">
        <f>IFERROR(VLOOKUP($A7,pbks_mvp!$B:$K,COLUMN(K6)-2,FALSE),"")</f>
        <v/>
      </c>
      <c r="L7" s="4" t="str">
        <f>IFERROR(VLOOKUP($A7,pbks_mvp!$B:$K,COLUMN(L6)-2,FALSE),"")</f>
        <v/>
      </c>
      <c r="M7" s="3" t="str">
        <f>IFERROR(VLOOKUP($A7,pbks_batting!$B:$N,COLUMN(M6)-11,FALSE),"")</f>
        <v/>
      </c>
      <c r="N7" s="1" t="str">
        <f>IFERROR(VLOOKUP($A7,pbks_batting!$B:$N,COLUMN(N6)-11,FALSE),"")</f>
        <v/>
      </c>
      <c r="O7" s="1" t="str">
        <f>IFERROR(VLOOKUP($A7,pbks_batting!$B:$N,COLUMN(O6)-11,FALSE),"")</f>
        <v/>
      </c>
      <c r="P7" s="1" t="str">
        <f>IFERROR(VLOOKUP($A7,pbks_batting!$B:$N,COLUMN(P6)-11,FALSE),"")</f>
        <v/>
      </c>
      <c r="Q7" s="1" t="str">
        <f>IFERROR(VLOOKUP($A7,pbks_batting!$B:$N,COLUMN(Q6)-11,FALSE),"")</f>
        <v/>
      </c>
      <c r="R7" s="1" t="str">
        <f>IFERROR(VLOOKUP($A7,pbks_batting!$B:$N,COLUMN(R6)-11,FALSE),"")</f>
        <v/>
      </c>
      <c r="S7" s="1" t="str">
        <f>IFERROR(VLOOKUP($A7,pbks_batting!$B:$N,COLUMN(S6)-11,FALSE),"")</f>
        <v/>
      </c>
      <c r="T7" s="1" t="str">
        <f>IFERROR(VLOOKUP($A7,pbks_batting!$B:$N,COLUMN(T6)-11,FALSE),"")</f>
        <v/>
      </c>
      <c r="U7" s="1" t="str">
        <f>IFERROR(VLOOKUP($A7,pbks_batting!$B:$N,COLUMN(U6)-11,FALSE),"")</f>
        <v/>
      </c>
      <c r="V7" s="1" t="str">
        <f>IFERROR(VLOOKUP($A7,pbks_batting!$B:$N,COLUMN(V6)-11,FALSE),"")</f>
        <v/>
      </c>
      <c r="W7" s="1" t="str">
        <f>IFERROR(VLOOKUP($A7,pbks_batting!$B:$N,COLUMN(W6)-11,FALSE),"")</f>
        <v/>
      </c>
      <c r="X7" s="4" t="str">
        <f>IFERROR(VLOOKUP($A7,pbks_batting!$B:$N,COLUMN(X6)-11,FALSE),"")</f>
        <v/>
      </c>
      <c r="Y7" s="3" t="str">
        <f>IFERROR(VLOOKUP($A7,pbks_bowling!$B:$M,COLUMN(Y6)-23,FALSE),"")</f>
        <v/>
      </c>
      <c r="Z7" s="1" t="str">
        <f>IFERROR(VLOOKUP($A7,pbks_bowling!$B:$M,COLUMN(Z6)-23,FALSE),"")</f>
        <v/>
      </c>
      <c r="AA7" s="1" t="str">
        <f>IFERROR(VLOOKUP($A7,pbks_bowling!$B:$M,COLUMN(AA6)-23,FALSE),"")</f>
        <v/>
      </c>
      <c r="AB7" s="1" t="str">
        <f>IFERROR(VLOOKUP($A7,pbks_bowling!$B:$M,COLUMN(AB6)-23,FALSE),"")</f>
        <v/>
      </c>
      <c r="AC7" s="1" t="str">
        <f>IFERROR(VLOOKUP($A7,pbks_bowling!$B:$M,COLUMN(AC6)-23,FALSE),"")</f>
        <v/>
      </c>
      <c r="AD7" s="1" t="str">
        <f>IFERROR(VLOOKUP($A7,pbks_bowling!$B:$M,COLUMN(AD6)-23,FALSE),"")</f>
        <v/>
      </c>
      <c r="AE7" s="1" t="str">
        <f>IFERROR(VLOOKUP($A7,pbks_bowling!$B:$M,COLUMN(AE6)-23,FALSE),"")</f>
        <v/>
      </c>
      <c r="AF7" s="1" t="str">
        <f>IFERROR(VLOOKUP($A7,pbks_bowling!$B:$M,COLUMN(AF6)-23,FALSE),"")</f>
        <v/>
      </c>
      <c r="AG7" s="1" t="str">
        <f>IFERROR(VLOOKUP($A7,pbks_bowling!$B:$M,COLUMN(AG6)-23,FALSE),"")</f>
        <v/>
      </c>
      <c r="AH7" s="1" t="str">
        <f>IFERROR(VLOOKUP($A7,pbks_bowling!$B:$M,COLUMN(AH6)-23,FALSE),"")</f>
        <v/>
      </c>
      <c r="AI7" s="1" t="str">
        <f>IFERROR(VLOOKUP($A7,pbks_bowling!$B:$M,COLUMN(AI6)-23,FALSE),"")</f>
        <v/>
      </c>
      <c r="AJ7" s="23">
        <f t="shared" si="0"/>
        <v>0</v>
      </c>
      <c r="AK7" s="22" t="str">
        <f t="shared" si="1"/>
        <v/>
      </c>
      <c r="AL7" s="22" t="str">
        <f t="shared" si="2"/>
        <v/>
      </c>
      <c r="AM7" s="22" t="str">
        <f t="shared" si="3"/>
        <v/>
      </c>
      <c r="AN7" s="29" t="str">
        <f t="shared" si="4"/>
        <v/>
      </c>
      <c r="AO7" s="20" t="str">
        <f t="shared" si="5"/>
        <v/>
      </c>
      <c r="AP7" s="49" t="str">
        <f t="shared" si="6"/>
        <v>Musheer Khan</v>
      </c>
    </row>
    <row r="8" spans="1:42" x14ac:dyDescent="0.2">
      <c r="A8" s="3" t="s">
        <v>89</v>
      </c>
      <c r="B8" s="1" t="s">
        <v>26</v>
      </c>
      <c r="C8" s="4" t="s">
        <v>70</v>
      </c>
      <c r="D8" s="3" t="str">
        <f>IFERROR(VLOOKUP($A8,pbks_mvp!$B:$K,COLUMN(D7)-2,FALSE),"")</f>
        <v/>
      </c>
      <c r="E8" s="1" t="str">
        <f>IFERROR(VLOOKUP($A8,pbks_mvp!$B:$K,COLUMN(E7)-2,FALSE),"")</f>
        <v/>
      </c>
      <c r="F8" s="1" t="str">
        <f>IFERROR(VLOOKUP($A8,pbks_mvp!$B:$K,COLUMN(F7)-2,FALSE),"")</f>
        <v/>
      </c>
      <c r="G8" s="1" t="str">
        <f>IFERROR(VLOOKUP($A8,pbks_mvp!$B:$K,COLUMN(G7)-2,FALSE),"")</f>
        <v/>
      </c>
      <c r="H8" s="1" t="str">
        <f>IFERROR(VLOOKUP($A8,pbks_mvp!$B:$K,COLUMN(H7)-2,FALSE),"")</f>
        <v/>
      </c>
      <c r="I8" s="1" t="str">
        <f>IFERROR(VLOOKUP($A8,pbks_mvp!$B:$K,COLUMN(I7)-2,FALSE),"")</f>
        <v/>
      </c>
      <c r="J8" s="1" t="str">
        <f>IFERROR(VLOOKUP($A8,pbks_mvp!$B:$K,COLUMN(J7)-2,FALSE),"")</f>
        <v/>
      </c>
      <c r="K8" s="1" t="str">
        <f>IFERROR(VLOOKUP($A8,pbks_mvp!$B:$K,COLUMN(K7)-2,FALSE),"")</f>
        <v/>
      </c>
      <c r="L8" s="4" t="str">
        <f>IFERROR(VLOOKUP($A8,pbks_mvp!$B:$K,COLUMN(L7)-2,FALSE),"")</f>
        <v/>
      </c>
      <c r="M8" s="3" t="str">
        <f>IFERROR(VLOOKUP($A8,pbks_batting!$B:$N,COLUMN(M7)-11,FALSE),"")</f>
        <v/>
      </c>
      <c r="N8" s="1" t="str">
        <f>IFERROR(VLOOKUP($A8,pbks_batting!$B:$N,COLUMN(N7)-11,FALSE),"")</f>
        <v/>
      </c>
      <c r="O8" s="1" t="str">
        <f>IFERROR(VLOOKUP($A8,pbks_batting!$B:$N,COLUMN(O7)-11,FALSE),"")</f>
        <v/>
      </c>
      <c r="P8" s="1" t="str">
        <f>IFERROR(VLOOKUP($A8,pbks_batting!$B:$N,COLUMN(P7)-11,FALSE),"")</f>
        <v/>
      </c>
      <c r="Q8" s="1" t="str">
        <f>IFERROR(VLOOKUP($A8,pbks_batting!$B:$N,COLUMN(Q7)-11,FALSE),"")</f>
        <v/>
      </c>
      <c r="R8" s="1" t="str">
        <f>IFERROR(VLOOKUP($A8,pbks_batting!$B:$N,COLUMN(R7)-11,FALSE),"")</f>
        <v/>
      </c>
      <c r="S8" s="1" t="str">
        <f>IFERROR(VLOOKUP($A8,pbks_batting!$B:$N,COLUMN(S7)-11,FALSE),"")</f>
        <v/>
      </c>
      <c r="T8" s="1" t="str">
        <f>IFERROR(VLOOKUP($A8,pbks_batting!$B:$N,COLUMN(T7)-11,FALSE),"")</f>
        <v/>
      </c>
      <c r="U8" s="1" t="str">
        <f>IFERROR(VLOOKUP($A8,pbks_batting!$B:$N,COLUMN(U7)-11,FALSE),"")</f>
        <v/>
      </c>
      <c r="V8" s="1" t="str">
        <f>IFERROR(VLOOKUP($A8,pbks_batting!$B:$N,COLUMN(V7)-11,FALSE),"")</f>
        <v/>
      </c>
      <c r="W8" s="1" t="str">
        <f>IFERROR(VLOOKUP($A8,pbks_batting!$B:$N,COLUMN(W7)-11,FALSE),"")</f>
        <v/>
      </c>
      <c r="X8" s="4" t="str">
        <f>IFERROR(VLOOKUP($A8,pbks_batting!$B:$N,COLUMN(X7)-11,FALSE),"")</f>
        <v/>
      </c>
      <c r="Y8" s="3" t="str">
        <f>IFERROR(VLOOKUP($A8,pbks_bowling!$B:$M,COLUMN(Y7)-23,FALSE),"")</f>
        <v/>
      </c>
      <c r="Z8" s="1" t="str">
        <f>IFERROR(VLOOKUP($A8,pbks_bowling!$B:$M,COLUMN(Z7)-23,FALSE),"")</f>
        <v/>
      </c>
      <c r="AA8" s="1" t="str">
        <f>IFERROR(VLOOKUP($A8,pbks_bowling!$B:$M,COLUMN(AA7)-23,FALSE),"")</f>
        <v/>
      </c>
      <c r="AB8" s="1" t="str">
        <f>IFERROR(VLOOKUP($A8,pbks_bowling!$B:$M,COLUMN(AB7)-23,FALSE),"")</f>
        <v/>
      </c>
      <c r="AC8" s="1" t="str">
        <f>IFERROR(VLOOKUP($A8,pbks_bowling!$B:$M,COLUMN(AC7)-23,FALSE),"")</f>
        <v/>
      </c>
      <c r="AD8" s="1" t="str">
        <f>IFERROR(VLOOKUP($A8,pbks_bowling!$B:$M,COLUMN(AD7)-23,FALSE),"")</f>
        <v/>
      </c>
      <c r="AE8" s="1" t="str">
        <f>IFERROR(VLOOKUP($A8,pbks_bowling!$B:$M,COLUMN(AE7)-23,FALSE),"")</f>
        <v/>
      </c>
      <c r="AF8" s="1" t="str">
        <f>IFERROR(VLOOKUP($A8,pbks_bowling!$B:$M,COLUMN(AF7)-23,FALSE),"")</f>
        <v/>
      </c>
      <c r="AG8" s="1" t="str">
        <f>IFERROR(VLOOKUP($A8,pbks_bowling!$B:$M,COLUMN(AG7)-23,FALSE),"")</f>
        <v/>
      </c>
      <c r="AH8" s="1" t="str">
        <f>IFERROR(VLOOKUP($A8,pbks_bowling!$B:$M,COLUMN(AH7)-23,FALSE),"")</f>
        <v/>
      </c>
      <c r="AI8" s="1" t="str">
        <f>IFERROR(VLOOKUP($A8,pbks_bowling!$B:$M,COLUMN(AI7)-23,FALSE),"")</f>
        <v/>
      </c>
      <c r="AJ8" s="23">
        <f t="shared" si="0"/>
        <v>0</v>
      </c>
      <c r="AK8" s="22" t="str">
        <f t="shared" si="1"/>
        <v/>
      </c>
      <c r="AL8" s="22" t="str">
        <f t="shared" si="2"/>
        <v/>
      </c>
      <c r="AM8" s="22" t="str">
        <f t="shared" si="3"/>
        <v/>
      </c>
      <c r="AN8" s="29" t="str">
        <f t="shared" si="4"/>
        <v/>
      </c>
      <c r="AO8" s="20" t="str">
        <f t="shared" si="5"/>
        <v/>
      </c>
      <c r="AP8" s="49" t="str">
        <f t="shared" si="6"/>
        <v>Pyla Avinash</v>
      </c>
    </row>
    <row r="9" spans="1:42" x14ac:dyDescent="0.2">
      <c r="A9" s="3" t="s">
        <v>74</v>
      </c>
      <c r="B9" s="1" t="s">
        <v>26</v>
      </c>
      <c r="C9" s="4" t="s">
        <v>72</v>
      </c>
      <c r="D9" s="3">
        <f>IFERROR(VLOOKUP($A9,pbks_mvp!$B:$K,COLUMN(D8)-2,FALSE),"")</f>
        <v>15</v>
      </c>
      <c r="E9" s="1">
        <f>IFERROR(VLOOKUP($A9,pbks_mvp!$B:$K,COLUMN(E8)-2,FALSE),"")</f>
        <v>1</v>
      </c>
      <c r="F9" s="1">
        <f>IFERROR(VLOOKUP($A9,pbks_mvp!$B:$K,COLUMN(F8)-2,FALSE),"")</f>
        <v>2</v>
      </c>
      <c r="G9" s="1">
        <f>IFERROR(VLOOKUP($A9,pbks_mvp!$B:$K,COLUMN(G8)-2,FALSE),"")</f>
        <v>8</v>
      </c>
      <c r="H9" s="1">
        <f>IFERROR(VLOOKUP($A9,pbks_mvp!$B:$K,COLUMN(H8)-2,FALSE),"")</f>
        <v>0</v>
      </c>
      <c r="I9" s="1">
        <f>IFERROR(VLOOKUP($A9,pbks_mvp!$B:$K,COLUMN(I8)-2,FALSE),"")</f>
        <v>0</v>
      </c>
      <c r="J9" s="1">
        <f>IFERROR(VLOOKUP($A9,pbks_mvp!$B:$K,COLUMN(J8)-2,FALSE),"")</f>
        <v>0</v>
      </c>
      <c r="K9" s="1">
        <f>IFERROR(VLOOKUP($A9,pbks_mvp!$B:$K,COLUMN(K8)-2,FALSE),"")</f>
        <v>0</v>
      </c>
      <c r="L9" s="4">
        <f>IFERROR(VLOOKUP($A9,pbks_mvp!$B:$K,COLUMN(L8)-2,FALSE),"")</f>
        <v>0</v>
      </c>
      <c r="M9" s="3" t="str">
        <f>IFERROR(VLOOKUP($A9,pbks_batting!$B:$N,COLUMN(M8)-11,FALSE),"")</f>
        <v/>
      </c>
      <c r="N9" s="1" t="str">
        <f>IFERROR(VLOOKUP($A9,pbks_batting!$B:$N,COLUMN(N8)-11,FALSE),"")</f>
        <v/>
      </c>
      <c r="O9" s="1" t="str">
        <f>IFERROR(VLOOKUP($A9,pbks_batting!$B:$N,COLUMN(O8)-11,FALSE),"")</f>
        <v/>
      </c>
      <c r="P9" s="1" t="str">
        <f>IFERROR(VLOOKUP($A9,pbks_batting!$B:$N,COLUMN(P8)-11,FALSE),"")</f>
        <v/>
      </c>
      <c r="Q9" s="1" t="str">
        <f>IFERROR(VLOOKUP($A9,pbks_batting!$B:$N,COLUMN(Q8)-11,FALSE),"")</f>
        <v/>
      </c>
      <c r="R9" s="1" t="str">
        <f>IFERROR(VLOOKUP($A9,pbks_batting!$B:$N,COLUMN(R8)-11,FALSE),"")</f>
        <v/>
      </c>
      <c r="S9" s="1" t="str">
        <f>IFERROR(VLOOKUP($A9,pbks_batting!$B:$N,COLUMN(S8)-11,FALSE),"")</f>
        <v/>
      </c>
      <c r="T9" s="1" t="str">
        <f>IFERROR(VLOOKUP($A9,pbks_batting!$B:$N,COLUMN(T8)-11,FALSE),"")</f>
        <v/>
      </c>
      <c r="U9" s="1" t="str">
        <f>IFERROR(VLOOKUP($A9,pbks_batting!$B:$N,COLUMN(U8)-11,FALSE),"")</f>
        <v/>
      </c>
      <c r="V9" s="1" t="str">
        <f>IFERROR(VLOOKUP($A9,pbks_batting!$B:$N,COLUMN(V8)-11,FALSE),"")</f>
        <v/>
      </c>
      <c r="W9" s="1" t="str">
        <f>IFERROR(VLOOKUP($A9,pbks_batting!$B:$N,COLUMN(W8)-11,FALSE),"")</f>
        <v/>
      </c>
      <c r="X9" s="4" t="str">
        <f>IFERROR(VLOOKUP($A9,pbks_batting!$B:$N,COLUMN(X8)-11,FALSE),"")</f>
        <v/>
      </c>
      <c r="Y9" s="3">
        <f>IFERROR(VLOOKUP($A9,pbks_bowling!$B:$M,COLUMN(Y8)-23,FALSE),"")</f>
        <v>2</v>
      </c>
      <c r="Z9" s="1">
        <f>IFERROR(VLOOKUP($A9,pbks_bowling!$B:$M,COLUMN(Z8)-23,FALSE),"")</f>
        <v>1</v>
      </c>
      <c r="AA9" s="1">
        <f>IFERROR(VLOOKUP($A9,pbks_bowling!$B:$M,COLUMN(AA8)-23,FALSE),"")</f>
        <v>1</v>
      </c>
      <c r="AB9" s="1">
        <f>IFERROR(VLOOKUP($A9,pbks_bowling!$B:$M,COLUMN(AB8)-23,FALSE),"")</f>
        <v>2</v>
      </c>
      <c r="AC9" s="1">
        <f>IFERROR(VLOOKUP($A9,pbks_bowling!$B:$M,COLUMN(AC8)-23,FALSE),"")</f>
        <v>25</v>
      </c>
      <c r="AD9" s="1">
        <f>IFERROR(VLOOKUP($A9,pbks_bowling!$B:$M,COLUMN(AD8)-23,FALSE),"")</f>
        <v>45713</v>
      </c>
      <c r="AE9" s="1">
        <f>IFERROR(VLOOKUP($A9,pbks_bowling!$B:$M,COLUMN(AE8)-23,FALSE),"")</f>
        <v>12.5</v>
      </c>
      <c r="AF9" s="1">
        <f>IFERROR(VLOOKUP($A9,pbks_bowling!$B:$M,COLUMN(AF8)-23,FALSE),"")</f>
        <v>12.5</v>
      </c>
      <c r="AG9" s="1">
        <f>IFERROR(VLOOKUP($A9,pbks_bowling!$B:$M,COLUMN(AG8)-23,FALSE),"")</f>
        <v>6</v>
      </c>
      <c r="AH9" s="1">
        <f>IFERROR(VLOOKUP($A9,pbks_bowling!$B:$M,COLUMN(AH8)-23,FALSE),"")</f>
        <v>0</v>
      </c>
      <c r="AI9" s="1">
        <f>IFERROR(VLOOKUP($A9,pbks_bowling!$B:$M,COLUMN(AI8)-23,FALSE),"")</f>
        <v>0</v>
      </c>
      <c r="AJ9" s="23">
        <f t="shared" si="0"/>
        <v>0</v>
      </c>
      <c r="AK9" s="22">
        <f t="shared" si="1"/>
        <v>2</v>
      </c>
      <c r="AL9" s="22">
        <f t="shared" si="2"/>
        <v>0</v>
      </c>
      <c r="AM9" s="22">
        <f t="shared" si="3"/>
        <v>50</v>
      </c>
      <c r="AN9" s="29">
        <f t="shared" si="4"/>
        <v>8.3333333333333339</v>
      </c>
      <c r="AO9" s="20">
        <f t="shared" si="5"/>
        <v>11</v>
      </c>
      <c r="AP9" s="49" t="str">
        <f t="shared" si="6"/>
        <v>Harpreet Brar</v>
      </c>
    </row>
    <row r="10" spans="1:42" x14ac:dyDescent="0.2">
      <c r="A10" s="3" t="s">
        <v>37</v>
      </c>
      <c r="B10" s="1" t="s">
        <v>26</v>
      </c>
      <c r="C10" s="4" t="s">
        <v>71</v>
      </c>
      <c r="D10" s="3">
        <f>IFERROR(VLOOKUP($A10,pbks_mvp!$B:$K,COLUMN(D9)-2,FALSE),"")</f>
        <v>34</v>
      </c>
      <c r="E10" s="1">
        <f>IFERROR(VLOOKUP($A10,pbks_mvp!$B:$K,COLUMN(E9)-2,FALSE),"")</f>
        <v>2</v>
      </c>
      <c r="F10" s="1">
        <f>IFERROR(VLOOKUP($A10,pbks_mvp!$B:$K,COLUMN(F9)-2,FALSE),"")</f>
        <v>2</v>
      </c>
      <c r="G10" s="1">
        <f>IFERROR(VLOOKUP($A10,pbks_mvp!$B:$K,COLUMN(G9)-2,FALSE),"")</f>
        <v>17</v>
      </c>
      <c r="H10" s="1">
        <f>IFERROR(VLOOKUP($A10,pbks_mvp!$B:$K,COLUMN(H9)-2,FALSE),"")</f>
        <v>1</v>
      </c>
      <c r="I10" s="1">
        <f>IFERROR(VLOOKUP($A10,pbks_mvp!$B:$K,COLUMN(I9)-2,FALSE),"")</f>
        <v>0</v>
      </c>
      <c r="J10" s="1">
        <f>IFERROR(VLOOKUP($A10,pbks_mvp!$B:$K,COLUMN(J9)-2,FALSE),"")</f>
        <v>3</v>
      </c>
      <c r="K10" s="1">
        <f>IFERROR(VLOOKUP($A10,pbks_mvp!$B:$K,COLUMN(K9)-2,FALSE),"")</f>
        <v>0</v>
      </c>
      <c r="L10" s="4">
        <f>IFERROR(VLOOKUP($A10,pbks_mvp!$B:$K,COLUMN(L9)-2,FALSE),"")</f>
        <v>0</v>
      </c>
      <c r="M10" s="3">
        <f>IFERROR(VLOOKUP($A10,pbks_batting!$B:$N,COLUMN(M9)-11,FALSE),"")</f>
        <v>11</v>
      </c>
      <c r="N10" s="1">
        <f>IFERROR(VLOOKUP($A10,pbks_batting!$B:$N,COLUMN(N9)-11,FALSE),"")</f>
        <v>2</v>
      </c>
      <c r="O10" s="1">
        <f>IFERROR(VLOOKUP($A10,pbks_batting!$B:$N,COLUMN(O9)-11,FALSE),"")</f>
        <v>1</v>
      </c>
      <c r="P10" s="1">
        <f>IFERROR(VLOOKUP($A10,pbks_batting!$B:$N,COLUMN(P9)-11,FALSE),"")</f>
        <v>0</v>
      </c>
      <c r="Q10" s="1">
        <f>IFERROR(VLOOKUP($A10,pbks_batting!$B:$N,COLUMN(Q9)-11,FALSE),"")</f>
        <v>11</v>
      </c>
      <c r="R10" s="1">
        <f>IFERROR(VLOOKUP($A10,pbks_batting!$B:$N,COLUMN(R9)-11,FALSE),"")</f>
        <v>11</v>
      </c>
      <c r="S10" s="1">
        <f>IFERROR(VLOOKUP($A10,pbks_batting!$B:$N,COLUMN(S9)-11,FALSE),"")</f>
        <v>15</v>
      </c>
      <c r="T10" s="1">
        <f>IFERROR(VLOOKUP($A10,pbks_batting!$B:$N,COLUMN(T9)-11,FALSE),"")</f>
        <v>73.33</v>
      </c>
      <c r="U10" s="1">
        <f>IFERROR(VLOOKUP($A10,pbks_batting!$B:$N,COLUMN(U9)-11,FALSE),"")</f>
        <v>0</v>
      </c>
      <c r="V10" s="1">
        <f>IFERROR(VLOOKUP($A10,pbks_batting!$B:$N,COLUMN(V9)-11,FALSE),"")</f>
        <v>0</v>
      </c>
      <c r="W10" s="1">
        <f>IFERROR(VLOOKUP($A10,pbks_batting!$B:$N,COLUMN(W9)-11,FALSE),"")</f>
        <v>1</v>
      </c>
      <c r="X10" s="4">
        <f>IFERROR(VLOOKUP($A10,pbks_batting!$B:$N,COLUMN(X9)-11,FALSE),"")</f>
        <v>0</v>
      </c>
      <c r="Y10" s="3">
        <f>IFERROR(VLOOKUP($A10,pbks_bowling!$B:$M,COLUMN(Y9)-23,FALSE),"")</f>
        <v>2</v>
      </c>
      <c r="Z10" s="1">
        <f>IFERROR(VLOOKUP($A10,pbks_bowling!$B:$M,COLUMN(Z9)-23,FALSE),"")</f>
        <v>2</v>
      </c>
      <c r="AA10" s="1">
        <f>IFERROR(VLOOKUP($A10,pbks_bowling!$B:$M,COLUMN(AA9)-23,FALSE),"")</f>
        <v>2</v>
      </c>
      <c r="AB10" s="1">
        <f>IFERROR(VLOOKUP($A10,pbks_bowling!$B:$M,COLUMN(AB9)-23,FALSE),"")</f>
        <v>6</v>
      </c>
      <c r="AC10" s="1">
        <f>IFERROR(VLOOKUP($A10,pbks_bowling!$B:$M,COLUMN(AC9)-23,FALSE),"")</f>
        <v>56</v>
      </c>
      <c r="AD10" s="1">
        <f>IFERROR(VLOOKUP($A10,pbks_bowling!$B:$M,COLUMN(AD9)-23,FALSE),"")</f>
        <v>45683</v>
      </c>
      <c r="AE10" s="1">
        <f>IFERROR(VLOOKUP($A10,pbks_bowling!$B:$M,COLUMN(AE9)-23,FALSE),"")</f>
        <v>28</v>
      </c>
      <c r="AF10" s="1">
        <f>IFERROR(VLOOKUP($A10,pbks_bowling!$B:$M,COLUMN(AF9)-23,FALSE),"")</f>
        <v>9.33</v>
      </c>
      <c r="AG10" s="1">
        <f>IFERROR(VLOOKUP($A10,pbks_bowling!$B:$M,COLUMN(AG9)-23,FALSE),"")</f>
        <v>18</v>
      </c>
      <c r="AH10" s="1">
        <f>IFERROR(VLOOKUP($A10,pbks_bowling!$B:$M,COLUMN(AH9)-23,FALSE),"")</f>
        <v>0</v>
      </c>
      <c r="AI10" s="1">
        <f>IFERROR(VLOOKUP($A10,pbks_bowling!$B:$M,COLUMN(AI9)-23,FALSE),"")</f>
        <v>0</v>
      </c>
      <c r="AJ10" s="23">
        <f t="shared" si="0"/>
        <v>0</v>
      </c>
      <c r="AK10" s="22">
        <f t="shared" si="1"/>
        <v>1</v>
      </c>
      <c r="AL10" s="22">
        <f t="shared" si="2"/>
        <v>1.5</v>
      </c>
      <c r="AM10" s="22">
        <f t="shared" si="3"/>
        <v>47.5</v>
      </c>
      <c r="AN10" s="29">
        <f t="shared" si="4"/>
        <v>6.333333333333333</v>
      </c>
      <c r="AO10" s="20">
        <f t="shared" si="5"/>
        <v>5</v>
      </c>
      <c r="AP10" s="49" t="str">
        <f t="shared" si="6"/>
        <v>Xavier Bartlett</v>
      </c>
    </row>
    <row r="11" spans="1:42" x14ac:dyDescent="0.2">
      <c r="A11" s="3" t="s">
        <v>30</v>
      </c>
      <c r="B11" s="1" t="s">
        <v>26</v>
      </c>
      <c r="C11" s="4" t="s">
        <v>72</v>
      </c>
      <c r="D11" s="3">
        <f>IFERROR(VLOOKUP($A11,pbks_mvp!$B:$K,COLUMN(D10)-2,FALSE),"")</f>
        <v>98.5</v>
      </c>
      <c r="E11" s="1">
        <f>IFERROR(VLOOKUP($A11,pbks_mvp!$B:$K,COLUMN(E10)-2,FALSE),"")</f>
        <v>7</v>
      </c>
      <c r="F11" s="1">
        <f>IFERROR(VLOOKUP($A11,pbks_mvp!$B:$K,COLUMN(F10)-2,FALSE),"")</f>
        <v>8</v>
      </c>
      <c r="G11" s="1">
        <f>IFERROR(VLOOKUP($A11,pbks_mvp!$B:$K,COLUMN(G10)-2,FALSE),"")</f>
        <v>51</v>
      </c>
      <c r="H11" s="1">
        <f>IFERROR(VLOOKUP($A11,pbks_mvp!$B:$K,COLUMN(H10)-2,FALSE),"")</f>
        <v>2</v>
      </c>
      <c r="I11" s="1">
        <f>IFERROR(VLOOKUP($A11,pbks_mvp!$B:$K,COLUMN(I10)-2,FALSE),"")</f>
        <v>2</v>
      </c>
      <c r="J11" s="1">
        <f>IFERROR(VLOOKUP($A11,pbks_mvp!$B:$K,COLUMN(J10)-2,FALSE),"")</f>
        <v>3</v>
      </c>
      <c r="K11" s="1">
        <f>IFERROR(VLOOKUP($A11,pbks_mvp!$B:$K,COLUMN(K10)-2,FALSE),"")</f>
        <v>0</v>
      </c>
      <c r="L11" s="4">
        <f>IFERROR(VLOOKUP($A11,pbks_mvp!$B:$K,COLUMN(L10)-2,FALSE),"")</f>
        <v>0</v>
      </c>
      <c r="M11" s="3">
        <f>IFERROR(VLOOKUP($A11,pbks_batting!$B:$N,COLUMN(M10)-11,FALSE),"")</f>
        <v>43</v>
      </c>
      <c r="N11" s="1">
        <f>IFERROR(VLOOKUP($A11,pbks_batting!$B:$N,COLUMN(N10)-11,FALSE),"")</f>
        <v>7</v>
      </c>
      <c r="O11" s="1">
        <f>IFERROR(VLOOKUP($A11,pbks_batting!$B:$N,COLUMN(O10)-11,FALSE),"")</f>
        <v>4</v>
      </c>
      <c r="P11" s="1">
        <f>IFERROR(VLOOKUP($A11,pbks_batting!$B:$N,COLUMN(P10)-11,FALSE),"")</f>
        <v>2</v>
      </c>
      <c r="Q11" s="1" t="str">
        <f>IFERROR(VLOOKUP($A11,pbks_batting!$B:$N,COLUMN(Q10)-11,FALSE),"")</f>
        <v>34*</v>
      </c>
      <c r="R11" s="1">
        <f>IFERROR(VLOOKUP($A11,pbks_batting!$B:$N,COLUMN(R10)-11,FALSE),"")</f>
        <v>21.5</v>
      </c>
      <c r="S11" s="1">
        <f>IFERROR(VLOOKUP($A11,pbks_batting!$B:$N,COLUMN(S10)-11,FALSE),"")</f>
        <v>32</v>
      </c>
      <c r="T11" s="1">
        <f>IFERROR(VLOOKUP($A11,pbks_batting!$B:$N,COLUMN(T10)-11,FALSE),"")</f>
        <v>134.37</v>
      </c>
      <c r="U11" s="1">
        <f>IFERROR(VLOOKUP($A11,pbks_batting!$B:$N,COLUMN(U10)-11,FALSE),"")</f>
        <v>0</v>
      </c>
      <c r="V11" s="1">
        <f>IFERROR(VLOOKUP($A11,pbks_batting!$B:$N,COLUMN(V10)-11,FALSE),"")</f>
        <v>0</v>
      </c>
      <c r="W11" s="1">
        <f>IFERROR(VLOOKUP($A11,pbks_batting!$B:$N,COLUMN(W10)-11,FALSE),"")</f>
        <v>2</v>
      </c>
      <c r="X11" s="4">
        <f>IFERROR(VLOOKUP($A11,pbks_batting!$B:$N,COLUMN(X10)-11,FALSE),"")</f>
        <v>2</v>
      </c>
      <c r="Y11" s="3">
        <f>IFERROR(VLOOKUP($A11,pbks_bowling!$B:$M,COLUMN(Y10)-23,FALSE),"")</f>
        <v>8</v>
      </c>
      <c r="Z11" s="1">
        <f>IFERROR(VLOOKUP($A11,pbks_bowling!$B:$M,COLUMN(Z10)-23,FALSE),"")</f>
        <v>7</v>
      </c>
      <c r="AA11" s="1">
        <f>IFERROR(VLOOKUP($A11,pbks_bowling!$B:$M,COLUMN(AA10)-23,FALSE),"")</f>
        <v>7</v>
      </c>
      <c r="AB11" s="1">
        <f>IFERROR(VLOOKUP($A11,pbks_bowling!$B:$M,COLUMN(AB10)-23,FALSE),"")</f>
        <v>24.1</v>
      </c>
      <c r="AC11" s="1">
        <f>IFERROR(VLOOKUP($A11,pbks_bowling!$B:$M,COLUMN(AC10)-23,FALSE),"")</f>
        <v>231</v>
      </c>
      <c r="AD11" s="1">
        <f>IFERROR(VLOOKUP($A11,pbks_bowling!$B:$M,COLUMN(AD10)-23,FALSE),"")</f>
        <v>45733</v>
      </c>
      <c r="AE11" s="1">
        <f>IFERROR(VLOOKUP($A11,pbks_bowling!$B:$M,COLUMN(AE10)-23,FALSE),"")</f>
        <v>28.87</v>
      </c>
      <c r="AF11" s="1">
        <f>IFERROR(VLOOKUP($A11,pbks_bowling!$B:$M,COLUMN(AF10)-23,FALSE),"")</f>
        <v>9.5500000000000007</v>
      </c>
      <c r="AG11" s="1">
        <f>IFERROR(VLOOKUP($A11,pbks_bowling!$B:$M,COLUMN(AG10)-23,FALSE),"")</f>
        <v>18.12</v>
      </c>
      <c r="AH11" s="1">
        <f>IFERROR(VLOOKUP($A11,pbks_bowling!$B:$M,COLUMN(AH10)-23,FALSE),"")</f>
        <v>0</v>
      </c>
      <c r="AI11" s="1">
        <f>IFERROR(VLOOKUP($A11,pbks_bowling!$B:$M,COLUMN(AI10)-23,FALSE),"")</f>
        <v>0</v>
      </c>
      <c r="AJ11" s="23">
        <f t="shared" si="0"/>
        <v>3</v>
      </c>
      <c r="AK11" s="22">
        <f t="shared" si="1"/>
        <v>1.1428571428571428</v>
      </c>
      <c r="AL11" s="22">
        <f t="shared" si="2"/>
        <v>0.42857142857142855</v>
      </c>
      <c r="AM11" s="22">
        <f t="shared" si="3"/>
        <v>38</v>
      </c>
      <c r="AN11" s="29">
        <f t="shared" si="4"/>
        <v>5</v>
      </c>
      <c r="AO11" s="20">
        <f t="shared" si="5"/>
        <v>1</v>
      </c>
      <c r="AP11" s="49" t="str">
        <f t="shared" si="6"/>
        <v>Marco Jansen</v>
      </c>
    </row>
    <row r="12" spans="1:42" x14ac:dyDescent="0.2">
      <c r="A12" s="3" t="s">
        <v>28</v>
      </c>
      <c r="B12" s="1" t="s">
        <v>26</v>
      </c>
      <c r="C12" s="4" t="s">
        <v>71</v>
      </c>
      <c r="D12" s="3">
        <f>IFERROR(VLOOKUP($A12,pbks_mvp!$B:$K,COLUMN(D11)-2,FALSE),"")</f>
        <v>102</v>
      </c>
      <c r="E12" s="1">
        <f>IFERROR(VLOOKUP($A12,pbks_mvp!$B:$K,COLUMN(E11)-2,FALSE),"")</f>
        <v>7</v>
      </c>
      <c r="F12" s="1">
        <f>IFERROR(VLOOKUP($A12,pbks_mvp!$B:$K,COLUMN(F11)-2,FALSE),"")</f>
        <v>10</v>
      </c>
      <c r="G12" s="1">
        <f>IFERROR(VLOOKUP($A12,pbks_mvp!$B:$K,COLUMN(G11)-2,FALSE),"")</f>
        <v>64</v>
      </c>
      <c r="H12" s="1">
        <f>IFERROR(VLOOKUP($A12,pbks_mvp!$B:$K,COLUMN(H11)-2,FALSE),"")</f>
        <v>0</v>
      </c>
      <c r="I12" s="1">
        <f>IFERROR(VLOOKUP($A12,pbks_mvp!$B:$K,COLUMN(I11)-2,FALSE),"")</f>
        <v>0</v>
      </c>
      <c r="J12" s="1">
        <f>IFERROR(VLOOKUP($A12,pbks_mvp!$B:$K,COLUMN(J11)-2,FALSE),"")</f>
        <v>0</v>
      </c>
      <c r="K12" s="1">
        <f>IFERROR(VLOOKUP($A12,pbks_mvp!$B:$K,COLUMN(K11)-2,FALSE),"")</f>
        <v>3</v>
      </c>
      <c r="L12" s="4">
        <f>IFERROR(VLOOKUP($A12,pbks_mvp!$B:$K,COLUMN(L11)-2,FALSE),"")</f>
        <v>0</v>
      </c>
      <c r="M12" s="3">
        <f>IFERROR(VLOOKUP($A12,pbks_batting!$B:$N,COLUMN(M11)-11,FALSE),"")</f>
        <v>2</v>
      </c>
      <c r="N12" s="1">
        <f>IFERROR(VLOOKUP($A12,pbks_batting!$B:$N,COLUMN(N11)-11,FALSE),"")</f>
        <v>7</v>
      </c>
      <c r="O12" s="1">
        <f>IFERROR(VLOOKUP($A12,pbks_batting!$B:$N,COLUMN(O11)-11,FALSE),"")</f>
        <v>2</v>
      </c>
      <c r="P12" s="1">
        <f>IFERROR(VLOOKUP($A12,pbks_batting!$B:$N,COLUMN(P11)-11,FALSE),"")</f>
        <v>1</v>
      </c>
      <c r="Q12" s="1" t="str">
        <f>IFERROR(VLOOKUP($A12,pbks_batting!$B:$N,COLUMN(Q11)-11,FALSE),"")</f>
        <v>1*</v>
      </c>
      <c r="R12" s="1">
        <f>IFERROR(VLOOKUP($A12,pbks_batting!$B:$N,COLUMN(R11)-11,FALSE),"")</f>
        <v>2</v>
      </c>
      <c r="S12" s="1">
        <f>IFERROR(VLOOKUP($A12,pbks_batting!$B:$N,COLUMN(S11)-11,FALSE),"")</f>
        <v>6</v>
      </c>
      <c r="T12" s="1">
        <f>IFERROR(VLOOKUP($A12,pbks_batting!$B:$N,COLUMN(T11)-11,FALSE),"")</f>
        <v>33.33</v>
      </c>
      <c r="U12" s="1">
        <f>IFERROR(VLOOKUP($A12,pbks_batting!$B:$N,COLUMN(U11)-11,FALSE),"")</f>
        <v>0</v>
      </c>
      <c r="V12" s="1">
        <f>IFERROR(VLOOKUP($A12,pbks_batting!$B:$N,COLUMN(V11)-11,FALSE),"")</f>
        <v>0</v>
      </c>
      <c r="W12" s="1">
        <f>IFERROR(VLOOKUP($A12,pbks_batting!$B:$N,COLUMN(W11)-11,FALSE),"")</f>
        <v>0</v>
      </c>
      <c r="X12" s="4">
        <f>IFERROR(VLOOKUP($A12,pbks_batting!$B:$N,COLUMN(X11)-11,FALSE),"")</f>
        <v>0</v>
      </c>
      <c r="Y12" s="3">
        <f>IFERROR(VLOOKUP($A12,pbks_bowling!$B:$M,COLUMN(Y11)-23,FALSE),"")</f>
        <v>10</v>
      </c>
      <c r="Z12" s="1">
        <f>IFERROR(VLOOKUP($A12,pbks_bowling!$B:$M,COLUMN(Z11)-23,FALSE),"")</f>
        <v>7</v>
      </c>
      <c r="AA12" s="1">
        <f>IFERROR(VLOOKUP($A12,pbks_bowling!$B:$M,COLUMN(AA11)-23,FALSE),"")</f>
        <v>7</v>
      </c>
      <c r="AB12" s="1">
        <f>IFERROR(VLOOKUP($A12,pbks_bowling!$B:$M,COLUMN(AB11)-23,FALSE),"")</f>
        <v>26</v>
      </c>
      <c r="AC12" s="1">
        <f>IFERROR(VLOOKUP($A12,pbks_bowling!$B:$M,COLUMN(AC11)-23,FALSE),"")</f>
        <v>224</v>
      </c>
      <c r="AD12" s="1" t="str">
        <f>IFERROR(VLOOKUP($A12,pbks_bowling!$B:$M,COLUMN(AD11)-23,FALSE),"")</f>
        <v>43/3</v>
      </c>
      <c r="AE12" s="1">
        <f>IFERROR(VLOOKUP($A12,pbks_bowling!$B:$M,COLUMN(AE11)-23,FALSE),"")</f>
        <v>22.4</v>
      </c>
      <c r="AF12" s="1">
        <f>IFERROR(VLOOKUP($A12,pbks_bowling!$B:$M,COLUMN(AF11)-23,FALSE),"")</f>
        <v>8.61</v>
      </c>
      <c r="AG12" s="1">
        <f>IFERROR(VLOOKUP($A12,pbks_bowling!$B:$M,COLUMN(AG11)-23,FALSE),"")</f>
        <v>15.6</v>
      </c>
      <c r="AH12" s="1">
        <f>IFERROR(VLOOKUP($A12,pbks_bowling!$B:$M,COLUMN(AH11)-23,FALSE),"")</f>
        <v>0</v>
      </c>
      <c r="AI12" s="1">
        <f>IFERROR(VLOOKUP($A12,pbks_bowling!$B:$M,COLUMN(AI11)-23,FALSE),"")</f>
        <v>0</v>
      </c>
      <c r="AJ12" s="23">
        <f t="shared" si="0"/>
        <v>1</v>
      </c>
      <c r="AK12" s="22">
        <f t="shared" si="1"/>
        <v>1.4285714285714286</v>
      </c>
      <c r="AL12" s="22">
        <f t="shared" si="2"/>
        <v>0</v>
      </c>
      <c r="AM12" s="22">
        <f t="shared" si="3"/>
        <v>36.714285714285715</v>
      </c>
      <c r="AN12" s="29">
        <f t="shared" si="4"/>
        <v>8.3333333333333339</v>
      </c>
      <c r="AO12" s="20">
        <f t="shared" si="5"/>
        <v>11</v>
      </c>
      <c r="AP12" s="49" t="str">
        <f t="shared" si="6"/>
        <v>Arshdeep Singh</v>
      </c>
    </row>
    <row r="13" spans="1:42" x14ac:dyDescent="0.2">
      <c r="A13" s="3" t="s">
        <v>33</v>
      </c>
      <c r="B13" s="1" t="s">
        <v>26</v>
      </c>
      <c r="C13" s="4" t="s">
        <v>71</v>
      </c>
      <c r="D13" s="3">
        <f>IFERROR(VLOOKUP($A13,pbks_mvp!$B:$K,COLUMN(D12)-2,FALSE),"")</f>
        <v>71</v>
      </c>
      <c r="E13" s="1">
        <f>IFERROR(VLOOKUP($A13,pbks_mvp!$B:$K,COLUMN(E12)-2,FALSE),"")</f>
        <v>7</v>
      </c>
      <c r="F13" s="1">
        <f>IFERROR(VLOOKUP($A13,pbks_mvp!$B:$K,COLUMN(F12)-2,FALSE),"")</f>
        <v>8</v>
      </c>
      <c r="G13" s="1">
        <f>IFERROR(VLOOKUP($A13,pbks_mvp!$B:$K,COLUMN(G12)-2,FALSE),"")</f>
        <v>38</v>
      </c>
      <c r="H13" s="1">
        <f>IFERROR(VLOOKUP($A13,pbks_mvp!$B:$K,COLUMN(H12)-2,FALSE),"")</f>
        <v>0</v>
      </c>
      <c r="I13" s="1">
        <f>IFERROR(VLOOKUP($A13,pbks_mvp!$B:$K,COLUMN(I12)-2,FALSE),"")</f>
        <v>0</v>
      </c>
      <c r="J13" s="1">
        <f>IFERROR(VLOOKUP($A13,pbks_mvp!$B:$K,COLUMN(J12)-2,FALSE),"")</f>
        <v>2</v>
      </c>
      <c r="K13" s="1">
        <f>IFERROR(VLOOKUP($A13,pbks_mvp!$B:$K,COLUMN(K12)-2,FALSE),"")</f>
        <v>0</v>
      </c>
      <c r="L13" s="4">
        <f>IFERROR(VLOOKUP($A13,pbks_mvp!$B:$K,COLUMN(L12)-2,FALSE),"")</f>
        <v>0</v>
      </c>
      <c r="M13" s="3" t="str">
        <f>IFERROR(VLOOKUP($A13,pbks_batting!$B:$N,COLUMN(M12)-11,FALSE),"")</f>
        <v/>
      </c>
      <c r="N13" s="1" t="str">
        <f>IFERROR(VLOOKUP($A13,pbks_batting!$B:$N,COLUMN(N12)-11,FALSE),"")</f>
        <v/>
      </c>
      <c r="O13" s="1" t="str">
        <f>IFERROR(VLOOKUP($A13,pbks_batting!$B:$N,COLUMN(O12)-11,FALSE),"")</f>
        <v/>
      </c>
      <c r="P13" s="1" t="str">
        <f>IFERROR(VLOOKUP($A13,pbks_batting!$B:$N,COLUMN(P12)-11,FALSE),"")</f>
        <v/>
      </c>
      <c r="Q13" s="1" t="str">
        <f>IFERROR(VLOOKUP($A13,pbks_batting!$B:$N,COLUMN(Q12)-11,FALSE),"")</f>
        <v/>
      </c>
      <c r="R13" s="1" t="str">
        <f>IFERROR(VLOOKUP($A13,pbks_batting!$B:$N,COLUMN(R12)-11,FALSE),"")</f>
        <v/>
      </c>
      <c r="S13" s="1" t="str">
        <f>IFERROR(VLOOKUP($A13,pbks_batting!$B:$N,COLUMN(S12)-11,FALSE),"")</f>
        <v/>
      </c>
      <c r="T13" s="1" t="str">
        <f>IFERROR(VLOOKUP($A13,pbks_batting!$B:$N,COLUMN(T12)-11,FALSE),"")</f>
        <v/>
      </c>
      <c r="U13" s="1" t="str">
        <f>IFERROR(VLOOKUP($A13,pbks_batting!$B:$N,COLUMN(U12)-11,FALSE),"")</f>
        <v/>
      </c>
      <c r="V13" s="1" t="str">
        <f>IFERROR(VLOOKUP($A13,pbks_batting!$B:$N,COLUMN(V12)-11,FALSE),"")</f>
        <v/>
      </c>
      <c r="W13" s="1" t="str">
        <f>IFERROR(VLOOKUP($A13,pbks_batting!$B:$N,COLUMN(W12)-11,FALSE),"")</f>
        <v/>
      </c>
      <c r="X13" s="4" t="str">
        <f>IFERROR(VLOOKUP($A13,pbks_batting!$B:$N,COLUMN(X12)-11,FALSE),"")</f>
        <v/>
      </c>
      <c r="Y13" s="3">
        <f>IFERROR(VLOOKUP($A13,pbks_bowling!$B:$M,COLUMN(Y12)-23,FALSE),"")</f>
        <v>8</v>
      </c>
      <c r="Z13" s="1">
        <f>IFERROR(VLOOKUP($A13,pbks_bowling!$B:$M,COLUMN(Z12)-23,FALSE),"")</f>
        <v>7</v>
      </c>
      <c r="AA13" s="1">
        <f>IFERROR(VLOOKUP($A13,pbks_bowling!$B:$M,COLUMN(AA12)-23,FALSE),"")</f>
        <v>7</v>
      </c>
      <c r="AB13" s="1">
        <f>IFERROR(VLOOKUP($A13,pbks_bowling!$B:$M,COLUMN(AB12)-23,FALSE),"")</f>
        <v>22</v>
      </c>
      <c r="AC13" s="1">
        <f>IFERROR(VLOOKUP($A13,pbks_bowling!$B:$M,COLUMN(AC12)-23,FALSE),"")</f>
        <v>206</v>
      </c>
      <c r="AD13" s="1">
        <f>IFERROR(VLOOKUP($A13,pbks_bowling!$B:$M,COLUMN(AD12)-23,FALSE),"")</f>
        <v>45775</v>
      </c>
      <c r="AE13" s="1">
        <f>IFERROR(VLOOKUP($A13,pbks_bowling!$B:$M,COLUMN(AE12)-23,FALSE),"")</f>
        <v>25.75</v>
      </c>
      <c r="AF13" s="1">
        <f>IFERROR(VLOOKUP($A13,pbks_bowling!$B:$M,COLUMN(AF12)-23,FALSE),"")</f>
        <v>9.36</v>
      </c>
      <c r="AG13" s="1">
        <f>IFERROR(VLOOKUP($A13,pbks_bowling!$B:$M,COLUMN(AG12)-23,FALSE),"")</f>
        <v>16.5</v>
      </c>
      <c r="AH13" s="1">
        <f>IFERROR(VLOOKUP($A13,pbks_bowling!$B:$M,COLUMN(AH12)-23,FALSE),"")</f>
        <v>1</v>
      </c>
      <c r="AI13" s="1">
        <f>IFERROR(VLOOKUP($A13,pbks_bowling!$B:$M,COLUMN(AI12)-23,FALSE),"")</f>
        <v>0</v>
      </c>
      <c r="AJ13" s="23">
        <f t="shared" si="0"/>
        <v>0</v>
      </c>
      <c r="AK13" s="22">
        <f t="shared" si="1"/>
        <v>1.1428571428571428</v>
      </c>
      <c r="AL13" s="22">
        <f t="shared" si="2"/>
        <v>0.2857142857142857</v>
      </c>
      <c r="AM13" s="22">
        <f t="shared" si="3"/>
        <v>32.857142857142854</v>
      </c>
      <c r="AN13" s="29">
        <f t="shared" si="4"/>
        <v>7.333333333333333</v>
      </c>
      <c r="AO13" s="20">
        <f t="shared" si="5"/>
        <v>9</v>
      </c>
      <c r="AP13" s="49" t="str">
        <f t="shared" si="6"/>
        <v>Yuzvendra Chahal</v>
      </c>
    </row>
    <row r="14" spans="1:42" x14ac:dyDescent="0.2">
      <c r="A14" s="3" t="s">
        <v>31</v>
      </c>
      <c r="B14" s="1" t="s">
        <v>26</v>
      </c>
      <c r="C14" s="4" t="s">
        <v>72</v>
      </c>
      <c r="D14" s="3">
        <f>IFERROR(VLOOKUP($A14,pbks_mvp!$B:$K,COLUMN(D13)-2,FALSE),"")</f>
        <v>68</v>
      </c>
      <c r="E14" s="1">
        <f>IFERROR(VLOOKUP($A14,pbks_mvp!$B:$K,COLUMN(E13)-2,FALSE),"")</f>
        <v>6</v>
      </c>
      <c r="F14" s="1">
        <f>IFERROR(VLOOKUP($A14,pbks_mvp!$B:$K,COLUMN(F13)-2,FALSE),"")</f>
        <v>4</v>
      </c>
      <c r="G14" s="1">
        <f>IFERROR(VLOOKUP($A14,pbks_mvp!$B:$K,COLUMN(G13)-2,FALSE),"")</f>
        <v>28</v>
      </c>
      <c r="H14" s="1">
        <f>IFERROR(VLOOKUP($A14,pbks_mvp!$B:$K,COLUMN(H13)-2,FALSE),"")</f>
        <v>4</v>
      </c>
      <c r="I14" s="1">
        <f>IFERROR(VLOOKUP($A14,pbks_mvp!$B:$K,COLUMN(I13)-2,FALSE),"")</f>
        <v>1</v>
      </c>
      <c r="J14" s="1">
        <f>IFERROR(VLOOKUP($A14,pbks_mvp!$B:$K,COLUMN(J13)-2,FALSE),"")</f>
        <v>5</v>
      </c>
      <c r="K14" s="1">
        <f>IFERROR(VLOOKUP($A14,pbks_mvp!$B:$K,COLUMN(K13)-2,FALSE),"")</f>
        <v>0</v>
      </c>
      <c r="L14" s="4">
        <f>IFERROR(VLOOKUP($A14,pbks_mvp!$B:$K,COLUMN(L13)-2,FALSE),"")</f>
        <v>0</v>
      </c>
      <c r="M14" s="3">
        <f>IFERROR(VLOOKUP($A14,pbks_batting!$B:$N,COLUMN(M13)-11,FALSE),"")</f>
        <v>41</v>
      </c>
      <c r="N14" s="1">
        <f>IFERROR(VLOOKUP($A14,pbks_batting!$B:$N,COLUMN(N13)-11,FALSE),"")</f>
        <v>6</v>
      </c>
      <c r="O14" s="1">
        <f>IFERROR(VLOOKUP($A14,pbks_batting!$B:$N,COLUMN(O13)-11,FALSE),"")</f>
        <v>5</v>
      </c>
      <c r="P14" s="1">
        <f>IFERROR(VLOOKUP($A14,pbks_batting!$B:$N,COLUMN(P13)-11,FALSE),"")</f>
        <v>0</v>
      </c>
      <c r="Q14" s="1">
        <f>IFERROR(VLOOKUP($A14,pbks_batting!$B:$N,COLUMN(Q13)-11,FALSE),"")</f>
        <v>30</v>
      </c>
      <c r="R14" s="1">
        <f>IFERROR(VLOOKUP($A14,pbks_batting!$B:$N,COLUMN(R13)-11,FALSE),"")</f>
        <v>8.1999999999999993</v>
      </c>
      <c r="S14" s="1">
        <f>IFERROR(VLOOKUP($A14,pbks_batting!$B:$N,COLUMN(S13)-11,FALSE),"")</f>
        <v>41</v>
      </c>
      <c r="T14" s="1">
        <f>IFERROR(VLOOKUP($A14,pbks_batting!$B:$N,COLUMN(T13)-11,FALSE),"")</f>
        <v>100</v>
      </c>
      <c r="U14" s="1">
        <f>IFERROR(VLOOKUP($A14,pbks_batting!$B:$N,COLUMN(U13)-11,FALSE),"")</f>
        <v>0</v>
      </c>
      <c r="V14" s="1">
        <f>IFERROR(VLOOKUP($A14,pbks_batting!$B:$N,COLUMN(V13)-11,FALSE),"")</f>
        <v>0</v>
      </c>
      <c r="W14" s="1">
        <f>IFERROR(VLOOKUP($A14,pbks_batting!$B:$N,COLUMN(W13)-11,FALSE),"")</f>
        <v>4</v>
      </c>
      <c r="X14" s="4">
        <f>IFERROR(VLOOKUP($A14,pbks_batting!$B:$N,COLUMN(X13)-11,FALSE),"")</f>
        <v>1</v>
      </c>
      <c r="Y14" s="3">
        <f>IFERROR(VLOOKUP($A14,pbks_bowling!$B:$M,COLUMN(Y13)-23,FALSE),"")</f>
        <v>4</v>
      </c>
      <c r="Z14" s="1">
        <f>IFERROR(VLOOKUP($A14,pbks_bowling!$B:$M,COLUMN(Z13)-23,FALSE),"")</f>
        <v>6</v>
      </c>
      <c r="AA14" s="1">
        <f>IFERROR(VLOOKUP($A14,pbks_bowling!$B:$M,COLUMN(AA13)-23,FALSE),"")</f>
        <v>6</v>
      </c>
      <c r="AB14" s="1">
        <f>IFERROR(VLOOKUP($A14,pbks_bowling!$B:$M,COLUMN(AB13)-23,FALSE),"")</f>
        <v>13</v>
      </c>
      <c r="AC14" s="1">
        <f>IFERROR(VLOOKUP($A14,pbks_bowling!$B:$M,COLUMN(AC13)-23,FALSE),"")</f>
        <v>110</v>
      </c>
      <c r="AD14" s="1">
        <f>IFERROR(VLOOKUP($A14,pbks_bowling!$B:$M,COLUMN(AD13)-23,FALSE),"")</f>
        <v>45662</v>
      </c>
      <c r="AE14" s="1">
        <f>IFERROR(VLOOKUP($A14,pbks_bowling!$B:$M,COLUMN(AE13)-23,FALSE),"")</f>
        <v>27.5</v>
      </c>
      <c r="AF14" s="1">
        <f>IFERROR(VLOOKUP($A14,pbks_bowling!$B:$M,COLUMN(AF13)-23,FALSE),"")</f>
        <v>8.4600000000000009</v>
      </c>
      <c r="AG14" s="1">
        <f>IFERROR(VLOOKUP($A14,pbks_bowling!$B:$M,COLUMN(AG13)-23,FALSE),"")</f>
        <v>19.5</v>
      </c>
      <c r="AH14" s="1">
        <f>IFERROR(VLOOKUP($A14,pbks_bowling!$B:$M,COLUMN(AH13)-23,FALSE),"")</f>
        <v>0</v>
      </c>
      <c r="AI14" s="1">
        <f>IFERROR(VLOOKUP($A14,pbks_bowling!$B:$M,COLUMN(AI13)-23,FALSE),"")</f>
        <v>0</v>
      </c>
      <c r="AJ14" s="23">
        <f t="shared" si="0"/>
        <v>2.75</v>
      </c>
      <c r="AK14" s="22">
        <f t="shared" si="1"/>
        <v>0.66666666666666663</v>
      </c>
      <c r="AL14" s="22">
        <f t="shared" si="2"/>
        <v>0.83333333333333337</v>
      </c>
      <c r="AM14" s="22">
        <f t="shared" si="3"/>
        <v>31.916666666666664</v>
      </c>
      <c r="AN14" s="29">
        <f t="shared" si="4"/>
        <v>6</v>
      </c>
      <c r="AO14" s="20">
        <f t="shared" si="5"/>
        <v>4</v>
      </c>
      <c r="AP14" s="49" t="str">
        <f t="shared" si="6"/>
        <v>Glenn Maxwell</v>
      </c>
    </row>
    <row r="15" spans="1:42" x14ac:dyDescent="0.2">
      <c r="A15" s="3" t="s">
        <v>35</v>
      </c>
      <c r="B15" s="1" t="s">
        <v>26</v>
      </c>
      <c r="C15" s="4" t="s">
        <v>71</v>
      </c>
      <c r="D15" s="3">
        <f>IFERROR(VLOOKUP($A15,pbks_mvp!$B:$K,COLUMN(D14)-2,FALSE),"")</f>
        <v>48</v>
      </c>
      <c r="E15" s="1">
        <f>IFERROR(VLOOKUP($A15,pbks_mvp!$B:$K,COLUMN(E14)-2,FALSE),"")</f>
        <v>4</v>
      </c>
      <c r="F15" s="1">
        <f>IFERROR(VLOOKUP($A15,pbks_mvp!$B:$K,COLUMN(F14)-2,FALSE),"")</f>
        <v>5</v>
      </c>
      <c r="G15" s="1">
        <f>IFERROR(VLOOKUP($A15,pbks_mvp!$B:$K,COLUMN(G14)-2,FALSE),"")</f>
        <v>28</v>
      </c>
      <c r="H15" s="1">
        <f>IFERROR(VLOOKUP($A15,pbks_mvp!$B:$K,COLUMN(H14)-2,FALSE),"")</f>
        <v>1</v>
      </c>
      <c r="I15" s="1">
        <f>IFERROR(VLOOKUP($A15,pbks_mvp!$B:$K,COLUMN(I14)-2,FALSE),"")</f>
        <v>0</v>
      </c>
      <c r="J15" s="1">
        <f>IFERROR(VLOOKUP($A15,pbks_mvp!$B:$K,COLUMN(J14)-2,FALSE),"")</f>
        <v>0</v>
      </c>
      <c r="K15" s="1">
        <f>IFERROR(VLOOKUP($A15,pbks_mvp!$B:$K,COLUMN(K14)-2,FALSE),"")</f>
        <v>0</v>
      </c>
      <c r="L15" s="4">
        <f>IFERROR(VLOOKUP($A15,pbks_mvp!$B:$K,COLUMN(L14)-2,FALSE),"")</f>
        <v>0</v>
      </c>
      <c r="M15" s="3">
        <f>IFERROR(VLOOKUP($A15,pbks_batting!$B:$N,COLUMN(M14)-11,FALSE),"")</f>
        <v>4</v>
      </c>
      <c r="N15" s="1">
        <f>IFERROR(VLOOKUP($A15,pbks_batting!$B:$N,COLUMN(N14)-11,FALSE),"")</f>
        <v>4</v>
      </c>
      <c r="O15" s="1">
        <f>IFERROR(VLOOKUP($A15,pbks_batting!$B:$N,COLUMN(O14)-11,FALSE),"")</f>
        <v>1</v>
      </c>
      <c r="P15" s="1">
        <f>IFERROR(VLOOKUP($A15,pbks_batting!$B:$N,COLUMN(P14)-11,FALSE),"")</f>
        <v>1</v>
      </c>
      <c r="Q15" s="1" t="str">
        <f>IFERROR(VLOOKUP($A15,pbks_batting!$B:$N,COLUMN(Q14)-11,FALSE),"")</f>
        <v>4*</v>
      </c>
      <c r="R15" s="1" t="str">
        <f>IFERROR(VLOOKUP($A15,pbks_batting!$B:$N,COLUMN(R14)-11,FALSE),"")</f>
        <v>-</v>
      </c>
      <c r="S15" s="1">
        <f>IFERROR(VLOOKUP($A15,pbks_batting!$B:$N,COLUMN(S14)-11,FALSE),"")</f>
        <v>1</v>
      </c>
      <c r="T15" s="1">
        <f>IFERROR(VLOOKUP($A15,pbks_batting!$B:$N,COLUMN(T14)-11,FALSE),"")</f>
        <v>400</v>
      </c>
      <c r="U15" s="1">
        <f>IFERROR(VLOOKUP($A15,pbks_batting!$B:$N,COLUMN(U14)-11,FALSE),"")</f>
        <v>0</v>
      </c>
      <c r="V15" s="1">
        <f>IFERROR(VLOOKUP($A15,pbks_batting!$B:$N,COLUMN(V14)-11,FALSE),"")</f>
        <v>0</v>
      </c>
      <c r="W15" s="1">
        <f>IFERROR(VLOOKUP($A15,pbks_batting!$B:$N,COLUMN(W14)-11,FALSE),"")</f>
        <v>1</v>
      </c>
      <c r="X15" s="4">
        <f>IFERROR(VLOOKUP($A15,pbks_batting!$B:$N,COLUMN(X14)-11,FALSE),"")</f>
        <v>0</v>
      </c>
      <c r="Y15" s="3">
        <f>IFERROR(VLOOKUP($A15,pbks_bowling!$B:$M,COLUMN(Y14)-23,FALSE),"")</f>
        <v>5</v>
      </c>
      <c r="Z15" s="1">
        <f>IFERROR(VLOOKUP($A15,pbks_bowling!$B:$M,COLUMN(Z14)-23,FALSE),"")</f>
        <v>4</v>
      </c>
      <c r="AA15" s="1">
        <f>IFERROR(VLOOKUP($A15,pbks_bowling!$B:$M,COLUMN(AA14)-23,FALSE),"")</f>
        <v>4</v>
      </c>
      <c r="AB15" s="1">
        <f>IFERROR(VLOOKUP($A15,pbks_bowling!$B:$M,COLUMN(AB14)-23,FALSE),"")</f>
        <v>11.2</v>
      </c>
      <c r="AC15" s="1">
        <f>IFERROR(VLOOKUP($A15,pbks_bowling!$B:$M,COLUMN(AC14)-23,FALSE),"")</f>
        <v>104</v>
      </c>
      <c r="AD15" s="1" t="str">
        <f>IFERROR(VLOOKUP($A15,pbks_bowling!$B:$M,COLUMN(AD14)-23,FALSE),"")</f>
        <v>37/2</v>
      </c>
      <c r="AE15" s="1">
        <f>IFERROR(VLOOKUP($A15,pbks_bowling!$B:$M,COLUMN(AE14)-23,FALSE),"")</f>
        <v>20.8</v>
      </c>
      <c r="AF15" s="1">
        <f>IFERROR(VLOOKUP($A15,pbks_bowling!$B:$M,COLUMN(AF14)-23,FALSE),"")</f>
        <v>9.17</v>
      </c>
      <c r="AG15" s="1">
        <f>IFERROR(VLOOKUP($A15,pbks_bowling!$B:$M,COLUMN(AG14)-23,FALSE),"")</f>
        <v>13.6</v>
      </c>
      <c r="AH15" s="1">
        <f>IFERROR(VLOOKUP($A15,pbks_bowling!$B:$M,COLUMN(AH14)-23,FALSE),"")</f>
        <v>0</v>
      </c>
      <c r="AI15" s="1">
        <f>IFERROR(VLOOKUP($A15,pbks_bowling!$B:$M,COLUMN(AI14)-23,FALSE),"")</f>
        <v>0</v>
      </c>
      <c r="AJ15" s="23">
        <f t="shared" si="0"/>
        <v>0</v>
      </c>
      <c r="AK15" s="22">
        <f t="shared" si="1"/>
        <v>1.25</v>
      </c>
      <c r="AL15" s="22">
        <f t="shared" si="2"/>
        <v>0</v>
      </c>
      <c r="AM15" s="22">
        <f t="shared" si="3"/>
        <v>31.25</v>
      </c>
      <c r="AN15" s="29">
        <f t="shared" si="4"/>
        <v>9</v>
      </c>
      <c r="AO15" s="20">
        <f t="shared" si="5"/>
        <v>13</v>
      </c>
      <c r="AP15" s="49" t="str">
        <f t="shared" si="6"/>
        <v>Lockie Ferguson</v>
      </c>
    </row>
    <row r="16" spans="1:42" x14ac:dyDescent="0.2">
      <c r="A16" s="3" t="s">
        <v>25</v>
      </c>
      <c r="B16" s="1" t="s">
        <v>26</v>
      </c>
      <c r="C16" s="4" t="s">
        <v>70</v>
      </c>
      <c r="D16" s="3">
        <f>IFERROR(VLOOKUP($A16,pbks_mvp!$B:$K,COLUMN(D15)-2,FALSE),"")</f>
        <v>115</v>
      </c>
      <c r="E16" s="1">
        <f>IFERROR(VLOOKUP($A16,pbks_mvp!$B:$K,COLUMN(E15)-2,FALSE),"")</f>
        <v>7</v>
      </c>
      <c r="F16" s="1">
        <f>IFERROR(VLOOKUP($A16,pbks_mvp!$B:$K,COLUMN(F15)-2,FALSE),"")</f>
        <v>0</v>
      </c>
      <c r="G16" s="1">
        <f>IFERROR(VLOOKUP($A16,pbks_mvp!$B:$K,COLUMN(G15)-2,FALSE),"")</f>
        <v>0</v>
      </c>
      <c r="H16" s="1">
        <f>IFERROR(VLOOKUP($A16,pbks_mvp!$B:$K,COLUMN(H15)-2,FALSE),"")</f>
        <v>16</v>
      </c>
      <c r="I16" s="1">
        <f>IFERROR(VLOOKUP($A16,pbks_mvp!$B:$K,COLUMN(I15)-2,FALSE),"")</f>
        <v>20</v>
      </c>
      <c r="J16" s="1">
        <f>IFERROR(VLOOKUP($A16,pbks_mvp!$B:$K,COLUMN(J15)-2,FALSE),"")</f>
        <v>2</v>
      </c>
      <c r="K16" s="1">
        <f>IFERROR(VLOOKUP($A16,pbks_mvp!$B:$K,COLUMN(K15)-2,FALSE),"")</f>
        <v>0</v>
      </c>
      <c r="L16" s="4">
        <f>IFERROR(VLOOKUP($A16,pbks_mvp!$B:$K,COLUMN(L15)-2,FALSE),"")</f>
        <v>0</v>
      </c>
      <c r="M16" s="3">
        <f>IFERROR(VLOOKUP($A16,pbks_batting!$B:$N,COLUMN(M15)-11,FALSE),"")</f>
        <v>257</v>
      </c>
      <c r="N16" s="1">
        <f>IFERROR(VLOOKUP($A16,pbks_batting!$B:$N,COLUMN(N15)-11,FALSE),"")</f>
        <v>7</v>
      </c>
      <c r="O16" s="1">
        <f>IFERROR(VLOOKUP($A16,pbks_batting!$B:$N,COLUMN(O15)-11,FALSE),"")</f>
        <v>7</v>
      </c>
      <c r="P16" s="1">
        <f>IFERROR(VLOOKUP($A16,pbks_batting!$B:$N,COLUMN(P15)-11,FALSE),"")</f>
        <v>2</v>
      </c>
      <c r="Q16" s="1" t="str">
        <f>IFERROR(VLOOKUP($A16,pbks_batting!$B:$N,COLUMN(Q15)-11,FALSE),"")</f>
        <v>97*</v>
      </c>
      <c r="R16" s="1">
        <f>IFERROR(VLOOKUP($A16,pbks_batting!$B:$N,COLUMN(R15)-11,FALSE),"")</f>
        <v>51.4</v>
      </c>
      <c r="S16" s="1">
        <f>IFERROR(VLOOKUP($A16,pbks_batting!$B:$N,COLUMN(S15)-11,FALSE),"")</f>
        <v>132</v>
      </c>
      <c r="T16" s="1">
        <f>IFERROR(VLOOKUP($A16,pbks_batting!$B:$N,COLUMN(T15)-11,FALSE),"")</f>
        <v>194.69</v>
      </c>
      <c r="U16" s="1">
        <f>IFERROR(VLOOKUP($A16,pbks_batting!$B:$N,COLUMN(U15)-11,FALSE),"")</f>
        <v>0</v>
      </c>
      <c r="V16" s="1">
        <f>IFERROR(VLOOKUP($A16,pbks_batting!$B:$N,COLUMN(V15)-11,FALSE),"")</f>
        <v>3</v>
      </c>
      <c r="W16" s="1">
        <f>IFERROR(VLOOKUP($A16,pbks_batting!$B:$N,COLUMN(W15)-11,FALSE),"")</f>
        <v>16</v>
      </c>
      <c r="X16" s="4">
        <f>IFERROR(VLOOKUP($A16,pbks_batting!$B:$N,COLUMN(X15)-11,FALSE),"")</f>
        <v>20</v>
      </c>
      <c r="Y16" s="3" t="str">
        <f>IFERROR(VLOOKUP($A16,pbks_bowling!$B:$M,COLUMN(Y15)-23,FALSE),"")</f>
        <v/>
      </c>
      <c r="Z16" s="1" t="str">
        <f>IFERROR(VLOOKUP($A16,pbks_bowling!$B:$M,COLUMN(Z15)-23,FALSE),"")</f>
        <v/>
      </c>
      <c r="AA16" s="1" t="str">
        <f>IFERROR(VLOOKUP($A16,pbks_bowling!$B:$M,COLUMN(AA15)-23,FALSE),"")</f>
        <v/>
      </c>
      <c r="AB16" s="1" t="str">
        <f>IFERROR(VLOOKUP($A16,pbks_bowling!$B:$M,COLUMN(AB15)-23,FALSE),"")</f>
        <v/>
      </c>
      <c r="AC16" s="1" t="str">
        <f>IFERROR(VLOOKUP($A16,pbks_bowling!$B:$M,COLUMN(AC15)-23,FALSE),"")</f>
        <v/>
      </c>
      <c r="AD16" s="1" t="str">
        <f>IFERROR(VLOOKUP($A16,pbks_bowling!$B:$M,COLUMN(AD15)-23,FALSE),"")</f>
        <v/>
      </c>
      <c r="AE16" s="1" t="str">
        <f>IFERROR(VLOOKUP($A16,pbks_bowling!$B:$M,COLUMN(AE15)-23,FALSE),"")</f>
        <v/>
      </c>
      <c r="AF16" s="1" t="str">
        <f>IFERROR(VLOOKUP($A16,pbks_bowling!$B:$M,COLUMN(AF15)-23,FALSE),"")</f>
        <v/>
      </c>
      <c r="AG16" s="1" t="str">
        <f>IFERROR(VLOOKUP($A16,pbks_bowling!$B:$M,COLUMN(AG15)-23,FALSE),"")</f>
        <v/>
      </c>
      <c r="AH16" s="1" t="str">
        <f>IFERROR(VLOOKUP($A16,pbks_bowling!$B:$M,COLUMN(AH15)-23,FALSE),"")</f>
        <v/>
      </c>
      <c r="AI16" s="1" t="str">
        <f>IFERROR(VLOOKUP($A16,pbks_bowling!$B:$M,COLUMN(AI15)-23,FALSE),"")</f>
        <v/>
      </c>
      <c r="AJ16" s="23">
        <f t="shared" si="0"/>
        <v>26.666666666666668</v>
      </c>
      <c r="AK16" s="22">
        <f t="shared" si="1"/>
        <v>0</v>
      </c>
      <c r="AL16" s="22">
        <f t="shared" si="2"/>
        <v>0.2857142857142857</v>
      </c>
      <c r="AM16" s="22">
        <f t="shared" si="3"/>
        <v>30.952380952380953</v>
      </c>
      <c r="AN16" s="29">
        <f t="shared" si="4"/>
        <v>5.333333333333333</v>
      </c>
      <c r="AO16" s="20">
        <f t="shared" si="5"/>
        <v>2</v>
      </c>
      <c r="AP16" s="49" t="str">
        <f t="shared" si="6"/>
        <v>Shreyas Iyer</v>
      </c>
    </row>
    <row r="17" spans="1:42" x14ac:dyDescent="0.2">
      <c r="A17" s="3" t="s">
        <v>27</v>
      </c>
      <c r="B17" s="1" t="s">
        <v>26</v>
      </c>
      <c r="C17" s="4" t="s">
        <v>72</v>
      </c>
      <c r="D17" s="3">
        <f>IFERROR(VLOOKUP($A17,pbks_mvp!$B:$K,COLUMN(D16)-2,FALSE),"")</f>
        <v>119.5</v>
      </c>
      <c r="E17" s="1">
        <f>IFERROR(VLOOKUP($A17,pbks_mvp!$B:$K,COLUMN(E16)-2,FALSE),"")</f>
        <v>7</v>
      </c>
      <c r="F17" s="1">
        <f>IFERROR(VLOOKUP($A17,pbks_mvp!$B:$K,COLUMN(F16)-2,FALSE),"")</f>
        <v>0</v>
      </c>
      <c r="G17" s="1">
        <f>IFERROR(VLOOKUP($A17,pbks_mvp!$B:$K,COLUMN(G16)-2,FALSE),"")</f>
        <v>0</v>
      </c>
      <c r="H17" s="1">
        <f>IFERROR(VLOOKUP($A17,pbks_mvp!$B:$K,COLUMN(H16)-2,FALSE),"")</f>
        <v>21</v>
      </c>
      <c r="I17" s="1">
        <f>IFERROR(VLOOKUP($A17,pbks_mvp!$B:$K,COLUMN(I16)-2,FALSE),"")</f>
        <v>17</v>
      </c>
      <c r="J17" s="1">
        <f>IFERROR(VLOOKUP($A17,pbks_mvp!$B:$K,COLUMN(J16)-2,FALSE),"")</f>
        <v>3</v>
      </c>
      <c r="K17" s="1">
        <f>IFERROR(VLOOKUP($A17,pbks_mvp!$B:$K,COLUMN(K16)-2,FALSE),"")</f>
        <v>0</v>
      </c>
      <c r="L17" s="4">
        <f>IFERROR(VLOOKUP($A17,pbks_mvp!$B:$K,COLUMN(L16)-2,FALSE),"")</f>
        <v>0</v>
      </c>
      <c r="M17" s="3">
        <f>IFERROR(VLOOKUP($A17,pbks_batting!$B:$N,COLUMN(M16)-11,FALSE),"")</f>
        <v>232</v>
      </c>
      <c r="N17" s="1">
        <f>IFERROR(VLOOKUP($A17,pbks_batting!$B:$N,COLUMN(N16)-11,FALSE),"")</f>
        <v>7</v>
      </c>
      <c r="O17" s="1">
        <f>IFERROR(VLOOKUP($A17,pbks_batting!$B:$N,COLUMN(O16)-11,FALSE),"")</f>
        <v>7</v>
      </c>
      <c r="P17" s="1">
        <f>IFERROR(VLOOKUP($A17,pbks_batting!$B:$N,COLUMN(P16)-11,FALSE),"")</f>
        <v>0</v>
      </c>
      <c r="Q17" s="1">
        <f>IFERROR(VLOOKUP($A17,pbks_batting!$B:$N,COLUMN(Q16)-11,FALSE),"")</f>
        <v>103</v>
      </c>
      <c r="R17" s="1">
        <f>IFERROR(VLOOKUP($A17,pbks_batting!$B:$N,COLUMN(R16)-11,FALSE),"")</f>
        <v>33.14</v>
      </c>
      <c r="S17" s="1">
        <f>IFERROR(VLOOKUP($A17,pbks_batting!$B:$N,COLUMN(S16)-11,FALSE),"")</f>
        <v>111</v>
      </c>
      <c r="T17" s="1">
        <f>IFERROR(VLOOKUP($A17,pbks_batting!$B:$N,COLUMN(T16)-11,FALSE),"")</f>
        <v>209</v>
      </c>
      <c r="U17" s="1">
        <f>IFERROR(VLOOKUP($A17,pbks_batting!$B:$N,COLUMN(U16)-11,FALSE),"")</f>
        <v>1</v>
      </c>
      <c r="V17" s="1">
        <f>IFERROR(VLOOKUP($A17,pbks_batting!$B:$N,COLUMN(V16)-11,FALSE),"")</f>
        <v>0</v>
      </c>
      <c r="W17" s="1">
        <f>IFERROR(VLOOKUP($A17,pbks_batting!$B:$N,COLUMN(W16)-11,FALSE),"")</f>
        <v>21</v>
      </c>
      <c r="X17" s="4">
        <f>IFERROR(VLOOKUP($A17,pbks_batting!$B:$N,COLUMN(X16)-11,FALSE),"")</f>
        <v>17</v>
      </c>
      <c r="Y17" s="3" t="str">
        <f>IFERROR(VLOOKUP($A17,pbks_bowling!$B:$M,COLUMN(Y16)-23,FALSE),"")</f>
        <v/>
      </c>
      <c r="Z17" s="1" t="str">
        <f>IFERROR(VLOOKUP($A17,pbks_bowling!$B:$M,COLUMN(Z16)-23,FALSE),"")</f>
        <v/>
      </c>
      <c r="AA17" s="1" t="str">
        <f>IFERROR(VLOOKUP($A17,pbks_bowling!$B:$M,COLUMN(AA16)-23,FALSE),"")</f>
        <v/>
      </c>
      <c r="AB17" s="1" t="str">
        <f>IFERROR(VLOOKUP($A17,pbks_bowling!$B:$M,COLUMN(AB16)-23,FALSE),"")</f>
        <v/>
      </c>
      <c r="AC17" s="1" t="str">
        <f>IFERROR(VLOOKUP($A17,pbks_bowling!$B:$M,COLUMN(AC16)-23,FALSE),"")</f>
        <v/>
      </c>
      <c r="AD17" s="1" t="str">
        <f>IFERROR(VLOOKUP($A17,pbks_bowling!$B:$M,COLUMN(AD16)-23,FALSE),"")</f>
        <v/>
      </c>
      <c r="AE17" s="1" t="str">
        <f>IFERROR(VLOOKUP($A17,pbks_bowling!$B:$M,COLUMN(AE16)-23,FALSE),"")</f>
        <v/>
      </c>
      <c r="AF17" s="1" t="str">
        <f>IFERROR(VLOOKUP($A17,pbks_bowling!$B:$M,COLUMN(AF16)-23,FALSE),"")</f>
        <v/>
      </c>
      <c r="AG17" s="1" t="str">
        <f>IFERROR(VLOOKUP($A17,pbks_bowling!$B:$M,COLUMN(AG16)-23,FALSE),"")</f>
        <v/>
      </c>
      <c r="AH17" s="1" t="str">
        <f>IFERROR(VLOOKUP($A17,pbks_bowling!$B:$M,COLUMN(AH16)-23,FALSE),"")</f>
        <v/>
      </c>
      <c r="AI17" s="1" t="str">
        <f>IFERROR(VLOOKUP($A17,pbks_bowling!$B:$M,COLUMN(AI16)-23,FALSE),"")</f>
        <v/>
      </c>
      <c r="AJ17" s="23">
        <f t="shared" si="0"/>
        <v>21.5</v>
      </c>
      <c r="AK17" s="22">
        <f t="shared" si="1"/>
        <v>0</v>
      </c>
      <c r="AL17" s="22">
        <f t="shared" si="2"/>
        <v>0.42857142857142855</v>
      </c>
      <c r="AM17" s="22">
        <f t="shared" si="3"/>
        <v>27.928571428571427</v>
      </c>
      <c r="AN17" s="29">
        <f t="shared" si="4"/>
        <v>5.333333333333333</v>
      </c>
      <c r="AO17" s="20">
        <f t="shared" si="5"/>
        <v>2</v>
      </c>
      <c r="AP17" s="49" t="str">
        <f t="shared" si="6"/>
        <v>Priyansh Arya</v>
      </c>
    </row>
    <row r="18" spans="1:42" x14ac:dyDescent="0.2">
      <c r="A18" s="3" t="s">
        <v>32</v>
      </c>
      <c r="B18" s="1" t="s">
        <v>26</v>
      </c>
      <c r="C18" s="4" t="s">
        <v>70</v>
      </c>
      <c r="D18" s="3">
        <f>IFERROR(VLOOKUP($A18,pbks_mvp!$B:$K,COLUMN(D17)-2,FALSE),"")</f>
        <v>79.5</v>
      </c>
      <c r="E18" s="1">
        <f>IFERROR(VLOOKUP($A18,pbks_mvp!$B:$K,COLUMN(E17)-2,FALSE),"")</f>
        <v>6</v>
      </c>
      <c r="F18" s="1">
        <f>IFERROR(VLOOKUP($A18,pbks_mvp!$B:$K,COLUMN(F17)-2,FALSE),"")</f>
        <v>0</v>
      </c>
      <c r="G18" s="1">
        <f>IFERROR(VLOOKUP($A18,pbks_mvp!$B:$K,COLUMN(G17)-2,FALSE),"")</f>
        <v>0</v>
      </c>
      <c r="H18" s="1">
        <f>IFERROR(VLOOKUP($A18,pbks_mvp!$B:$K,COLUMN(H17)-2,FALSE),"")</f>
        <v>14</v>
      </c>
      <c r="I18" s="1">
        <f>IFERROR(VLOOKUP($A18,pbks_mvp!$B:$K,COLUMN(I17)-2,FALSE),"")</f>
        <v>12</v>
      </c>
      <c r="J18" s="1">
        <f>IFERROR(VLOOKUP($A18,pbks_mvp!$B:$K,COLUMN(J17)-2,FALSE),"")</f>
        <v>1</v>
      </c>
      <c r="K18" s="1">
        <f>IFERROR(VLOOKUP($A18,pbks_mvp!$B:$K,COLUMN(K17)-2,FALSE),"")</f>
        <v>0</v>
      </c>
      <c r="L18" s="4">
        <f>IFERROR(VLOOKUP($A18,pbks_mvp!$B:$K,COLUMN(L17)-2,FALSE),"")</f>
        <v>0</v>
      </c>
      <c r="M18" s="3">
        <f>IFERROR(VLOOKUP($A18,pbks_batting!$B:$N,COLUMN(M17)-11,FALSE),"")</f>
        <v>184</v>
      </c>
      <c r="N18" s="1">
        <f>IFERROR(VLOOKUP($A18,pbks_batting!$B:$N,COLUMN(N17)-11,FALSE),"")</f>
        <v>6</v>
      </c>
      <c r="O18" s="1">
        <f>IFERROR(VLOOKUP($A18,pbks_batting!$B:$N,COLUMN(O17)-11,FALSE),"")</f>
        <v>6</v>
      </c>
      <c r="P18" s="1">
        <f>IFERROR(VLOOKUP($A18,pbks_batting!$B:$N,COLUMN(P17)-11,FALSE),"")</f>
        <v>2</v>
      </c>
      <c r="Q18" s="1">
        <f>IFERROR(VLOOKUP($A18,pbks_batting!$B:$N,COLUMN(Q17)-11,FALSE),"")</f>
        <v>62</v>
      </c>
      <c r="R18" s="1">
        <f>IFERROR(VLOOKUP($A18,pbks_batting!$B:$N,COLUMN(R17)-11,FALSE),"")</f>
        <v>46</v>
      </c>
      <c r="S18" s="1">
        <f>IFERROR(VLOOKUP($A18,pbks_batting!$B:$N,COLUMN(S17)-11,FALSE),"")</f>
        <v>123</v>
      </c>
      <c r="T18" s="1">
        <f>IFERROR(VLOOKUP($A18,pbks_batting!$B:$N,COLUMN(T17)-11,FALSE),"")</f>
        <v>149.59</v>
      </c>
      <c r="U18" s="1">
        <f>IFERROR(VLOOKUP($A18,pbks_batting!$B:$N,COLUMN(U17)-11,FALSE),"")</f>
        <v>0</v>
      </c>
      <c r="V18" s="1">
        <f>IFERROR(VLOOKUP($A18,pbks_batting!$B:$N,COLUMN(V17)-11,FALSE),"")</f>
        <v>1</v>
      </c>
      <c r="W18" s="1">
        <f>IFERROR(VLOOKUP($A18,pbks_batting!$B:$N,COLUMN(W17)-11,FALSE),"")</f>
        <v>14</v>
      </c>
      <c r="X18" s="4">
        <f>IFERROR(VLOOKUP($A18,pbks_batting!$B:$N,COLUMN(X17)-11,FALSE),"")</f>
        <v>12</v>
      </c>
      <c r="Y18" s="3" t="str">
        <f>IFERROR(VLOOKUP($A18,pbks_bowling!$B:$M,COLUMN(Y17)-23,FALSE),"")</f>
        <v/>
      </c>
      <c r="Z18" s="1" t="str">
        <f>IFERROR(VLOOKUP($A18,pbks_bowling!$B:$M,COLUMN(Z17)-23,FALSE),"")</f>
        <v/>
      </c>
      <c r="AA18" s="1" t="str">
        <f>IFERROR(VLOOKUP($A18,pbks_bowling!$B:$M,COLUMN(AA17)-23,FALSE),"")</f>
        <v/>
      </c>
      <c r="AB18" s="1" t="str">
        <f>IFERROR(VLOOKUP($A18,pbks_bowling!$B:$M,COLUMN(AB17)-23,FALSE),"")</f>
        <v/>
      </c>
      <c r="AC18" s="1" t="str">
        <f>IFERROR(VLOOKUP($A18,pbks_bowling!$B:$M,COLUMN(AC17)-23,FALSE),"")</f>
        <v/>
      </c>
      <c r="AD18" s="1" t="str">
        <f>IFERROR(VLOOKUP($A18,pbks_bowling!$B:$M,COLUMN(AD17)-23,FALSE),"")</f>
        <v/>
      </c>
      <c r="AE18" s="1" t="str">
        <f>IFERROR(VLOOKUP($A18,pbks_bowling!$B:$M,COLUMN(AE17)-23,FALSE),"")</f>
        <v/>
      </c>
      <c r="AF18" s="1" t="str">
        <f>IFERROR(VLOOKUP($A18,pbks_bowling!$B:$M,COLUMN(AF17)-23,FALSE),"")</f>
        <v/>
      </c>
      <c r="AG18" s="1" t="str">
        <f>IFERROR(VLOOKUP($A18,pbks_bowling!$B:$M,COLUMN(AG17)-23,FALSE),"")</f>
        <v/>
      </c>
      <c r="AH18" s="1" t="str">
        <f>IFERROR(VLOOKUP($A18,pbks_bowling!$B:$M,COLUMN(AH17)-23,FALSE),"")</f>
        <v/>
      </c>
      <c r="AI18" s="1" t="str">
        <f>IFERROR(VLOOKUP($A18,pbks_bowling!$B:$M,COLUMN(AI17)-23,FALSE),"")</f>
        <v/>
      </c>
      <c r="AJ18" s="23">
        <f t="shared" si="0"/>
        <v>24.4</v>
      </c>
      <c r="AK18" s="22">
        <f t="shared" si="1"/>
        <v>0</v>
      </c>
      <c r="AL18" s="22">
        <f t="shared" si="2"/>
        <v>0.16666666666666666</v>
      </c>
      <c r="AM18" s="22">
        <f t="shared" si="3"/>
        <v>26.9</v>
      </c>
      <c r="AN18" s="29">
        <f t="shared" si="4"/>
        <v>7</v>
      </c>
      <c r="AO18" s="20">
        <f t="shared" si="5"/>
        <v>8</v>
      </c>
      <c r="AP18" s="49" t="str">
        <f t="shared" si="6"/>
        <v>Nehal Wadhera</v>
      </c>
    </row>
    <row r="19" spans="1:42" x14ac:dyDescent="0.2">
      <c r="A19" s="3" t="s">
        <v>29</v>
      </c>
      <c r="B19" s="1" t="s">
        <v>26</v>
      </c>
      <c r="C19" s="4" t="s">
        <v>70</v>
      </c>
      <c r="D19" s="3">
        <f>IFERROR(VLOOKUP($A19,pbks_mvp!$B:$K,COLUMN(D18)-2,FALSE),"")</f>
        <v>87</v>
      </c>
      <c r="E19" s="1">
        <f>IFERROR(VLOOKUP($A19,pbks_mvp!$B:$K,COLUMN(E18)-2,FALSE),"")</f>
        <v>7</v>
      </c>
      <c r="F19" s="1">
        <f>IFERROR(VLOOKUP($A19,pbks_mvp!$B:$K,COLUMN(F18)-2,FALSE),"")</f>
        <v>0</v>
      </c>
      <c r="G19" s="1">
        <f>IFERROR(VLOOKUP($A19,pbks_mvp!$B:$K,COLUMN(G18)-2,FALSE),"")</f>
        <v>0</v>
      </c>
      <c r="H19" s="1">
        <f>IFERROR(VLOOKUP($A19,pbks_mvp!$B:$K,COLUMN(H18)-2,FALSE),"")</f>
        <v>23</v>
      </c>
      <c r="I19" s="1">
        <f>IFERROR(VLOOKUP($A19,pbks_mvp!$B:$K,COLUMN(I18)-2,FALSE),"")</f>
        <v>7</v>
      </c>
      <c r="J19" s="1">
        <f>IFERROR(VLOOKUP($A19,pbks_mvp!$B:$K,COLUMN(J18)-2,FALSE),"")</f>
        <v>1</v>
      </c>
      <c r="K19" s="1">
        <f>IFERROR(VLOOKUP($A19,pbks_mvp!$B:$K,COLUMN(K18)-2,FALSE),"")</f>
        <v>0</v>
      </c>
      <c r="L19" s="4">
        <f>IFERROR(VLOOKUP($A19,pbks_mvp!$B:$K,COLUMN(L18)-2,FALSE),"")</f>
        <v>1</v>
      </c>
      <c r="M19" s="3">
        <f>IFERROR(VLOOKUP($A19,pbks_batting!$B:$N,COLUMN(M18)-11,FALSE),"")</f>
        <v>176</v>
      </c>
      <c r="N19" s="1">
        <f>IFERROR(VLOOKUP($A19,pbks_batting!$B:$N,COLUMN(N18)-11,FALSE),"")</f>
        <v>7</v>
      </c>
      <c r="O19" s="1">
        <f>IFERROR(VLOOKUP($A19,pbks_batting!$B:$N,COLUMN(O18)-11,FALSE),"")</f>
        <v>7</v>
      </c>
      <c r="P19" s="1">
        <f>IFERROR(VLOOKUP($A19,pbks_batting!$B:$N,COLUMN(P18)-11,FALSE),"")</f>
        <v>0</v>
      </c>
      <c r="Q19" s="1">
        <f>IFERROR(VLOOKUP($A19,pbks_batting!$B:$N,COLUMN(Q18)-11,FALSE),"")</f>
        <v>69</v>
      </c>
      <c r="R19" s="1">
        <f>IFERROR(VLOOKUP($A19,pbks_batting!$B:$N,COLUMN(R18)-11,FALSE),"")</f>
        <v>25.14</v>
      </c>
      <c r="S19" s="1">
        <f>IFERROR(VLOOKUP($A19,pbks_batting!$B:$N,COLUMN(S18)-11,FALSE),"")</f>
        <v>107</v>
      </c>
      <c r="T19" s="1">
        <f>IFERROR(VLOOKUP($A19,pbks_batting!$B:$N,COLUMN(T18)-11,FALSE),"")</f>
        <v>164.48</v>
      </c>
      <c r="U19" s="1">
        <f>IFERROR(VLOOKUP($A19,pbks_batting!$B:$N,COLUMN(U18)-11,FALSE),"")</f>
        <v>0</v>
      </c>
      <c r="V19" s="1">
        <f>IFERROR(VLOOKUP($A19,pbks_batting!$B:$N,COLUMN(V18)-11,FALSE),"")</f>
        <v>1</v>
      </c>
      <c r="W19" s="1">
        <f>IFERROR(VLOOKUP($A19,pbks_batting!$B:$N,COLUMN(W18)-11,FALSE),"")</f>
        <v>23</v>
      </c>
      <c r="X19" s="4">
        <f>IFERROR(VLOOKUP($A19,pbks_batting!$B:$N,COLUMN(X18)-11,FALSE),"")</f>
        <v>7</v>
      </c>
      <c r="Y19" s="3" t="str">
        <f>IFERROR(VLOOKUP($A19,pbks_bowling!$B:$M,COLUMN(Y18)-23,FALSE),"")</f>
        <v/>
      </c>
      <c r="Z19" s="1" t="str">
        <f>IFERROR(VLOOKUP($A19,pbks_bowling!$B:$M,COLUMN(Z18)-23,FALSE),"")</f>
        <v/>
      </c>
      <c r="AA19" s="1" t="str">
        <f>IFERROR(VLOOKUP($A19,pbks_bowling!$B:$M,COLUMN(AA18)-23,FALSE),"")</f>
        <v/>
      </c>
      <c r="AB19" s="1" t="str">
        <f>IFERROR(VLOOKUP($A19,pbks_bowling!$B:$M,COLUMN(AB18)-23,FALSE),"")</f>
        <v/>
      </c>
      <c r="AC19" s="1" t="str">
        <f>IFERROR(VLOOKUP($A19,pbks_bowling!$B:$M,COLUMN(AC18)-23,FALSE),"")</f>
        <v/>
      </c>
      <c r="AD19" s="1" t="str">
        <f>IFERROR(VLOOKUP($A19,pbks_bowling!$B:$M,COLUMN(AD18)-23,FALSE),"")</f>
        <v/>
      </c>
      <c r="AE19" s="1" t="str">
        <f>IFERROR(VLOOKUP($A19,pbks_bowling!$B:$M,COLUMN(AE18)-23,FALSE),"")</f>
        <v/>
      </c>
      <c r="AF19" s="1" t="str">
        <f>IFERROR(VLOOKUP($A19,pbks_bowling!$B:$M,COLUMN(AF18)-23,FALSE),"")</f>
        <v/>
      </c>
      <c r="AG19" s="1" t="str">
        <f>IFERROR(VLOOKUP($A19,pbks_bowling!$B:$M,COLUMN(AG18)-23,FALSE),"")</f>
        <v/>
      </c>
      <c r="AH19" s="1" t="str">
        <f>IFERROR(VLOOKUP($A19,pbks_bowling!$B:$M,COLUMN(AH18)-23,FALSE),"")</f>
        <v/>
      </c>
      <c r="AI19" s="1" t="str">
        <f>IFERROR(VLOOKUP($A19,pbks_bowling!$B:$M,COLUMN(AI18)-23,FALSE),"")</f>
        <v/>
      </c>
      <c r="AJ19" s="23">
        <f t="shared" si="0"/>
        <v>17.833333333333332</v>
      </c>
      <c r="AK19" s="22">
        <f t="shared" si="1"/>
        <v>0</v>
      </c>
      <c r="AL19" s="22">
        <f t="shared" si="2"/>
        <v>0.14285714285714285</v>
      </c>
      <c r="AM19" s="22">
        <f t="shared" si="3"/>
        <v>19.976190476190474</v>
      </c>
      <c r="AN19" s="29">
        <f t="shared" si="4"/>
        <v>8</v>
      </c>
      <c r="AO19" s="20">
        <f t="shared" si="5"/>
        <v>10</v>
      </c>
      <c r="AP19" s="49" t="str">
        <f t="shared" si="6"/>
        <v>Prabhsimran Singh</v>
      </c>
    </row>
    <row r="20" spans="1:42" x14ac:dyDescent="0.2">
      <c r="A20" s="3" t="s">
        <v>34</v>
      </c>
      <c r="B20" s="1" t="s">
        <v>26</v>
      </c>
      <c r="C20" s="4" t="s">
        <v>72</v>
      </c>
      <c r="D20" s="3">
        <f>IFERROR(VLOOKUP($A20,pbks_mvp!$B:$K,COLUMN(D19)-2,FALSE),"")</f>
        <v>51.5</v>
      </c>
      <c r="E20" s="1">
        <f>IFERROR(VLOOKUP($A20,pbks_mvp!$B:$K,COLUMN(E19)-2,FALSE),"")</f>
        <v>7</v>
      </c>
      <c r="F20" s="1">
        <f>IFERROR(VLOOKUP($A20,pbks_mvp!$B:$K,COLUMN(F19)-2,FALSE),"")</f>
        <v>0</v>
      </c>
      <c r="G20" s="1">
        <f>IFERROR(VLOOKUP($A20,pbks_mvp!$B:$K,COLUMN(G19)-2,FALSE),"")</f>
        <v>3</v>
      </c>
      <c r="H20" s="1">
        <f>IFERROR(VLOOKUP($A20,pbks_mvp!$B:$K,COLUMN(H19)-2,FALSE),"")</f>
        <v>9</v>
      </c>
      <c r="I20" s="1">
        <f>IFERROR(VLOOKUP($A20,pbks_mvp!$B:$K,COLUMN(I19)-2,FALSE),"")</f>
        <v>6</v>
      </c>
      <c r="J20" s="1">
        <f>IFERROR(VLOOKUP($A20,pbks_mvp!$B:$K,COLUMN(J19)-2,FALSE),"")</f>
        <v>2</v>
      </c>
      <c r="K20" s="1">
        <f>IFERROR(VLOOKUP($A20,pbks_mvp!$B:$K,COLUMN(K19)-2,FALSE),"")</f>
        <v>0</v>
      </c>
      <c r="L20" s="4">
        <f>IFERROR(VLOOKUP($A20,pbks_mvp!$B:$K,COLUMN(L19)-2,FALSE),"")</f>
        <v>0</v>
      </c>
      <c r="M20" s="3">
        <f>IFERROR(VLOOKUP($A20,pbks_batting!$B:$N,COLUMN(M19)-11,FALSE),"")</f>
        <v>127</v>
      </c>
      <c r="N20" s="1">
        <f>IFERROR(VLOOKUP($A20,pbks_batting!$B:$N,COLUMN(N19)-11,FALSE),"")</f>
        <v>7</v>
      </c>
      <c r="O20" s="1">
        <f>IFERROR(VLOOKUP($A20,pbks_batting!$B:$N,COLUMN(O19)-11,FALSE),"")</f>
        <v>6</v>
      </c>
      <c r="P20" s="1">
        <f>IFERROR(VLOOKUP($A20,pbks_batting!$B:$N,COLUMN(P19)-11,FALSE),"")</f>
        <v>3</v>
      </c>
      <c r="Q20" s="1" t="str">
        <f>IFERROR(VLOOKUP($A20,pbks_batting!$B:$N,COLUMN(Q19)-11,FALSE),"")</f>
        <v>52*</v>
      </c>
      <c r="R20" s="1">
        <f>IFERROR(VLOOKUP($A20,pbks_batting!$B:$N,COLUMN(R19)-11,FALSE),"")</f>
        <v>42.33</v>
      </c>
      <c r="S20" s="1">
        <f>IFERROR(VLOOKUP($A20,pbks_batting!$B:$N,COLUMN(S19)-11,FALSE),"")</f>
        <v>90</v>
      </c>
      <c r="T20" s="1">
        <f>IFERROR(VLOOKUP($A20,pbks_batting!$B:$N,COLUMN(T19)-11,FALSE),"")</f>
        <v>141.11000000000001</v>
      </c>
      <c r="U20" s="1">
        <f>IFERROR(VLOOKUP($A20,pbks_batting!$B:$N,COLUMN(U19)-11,FALSE),"")</f>
        <v>0</v>
      </c>
      <c r="V20" s="1">
        <f>IFERROR(VLOOKUP($A20,pbks_batting!$B:$N,COLUMN(V19)-11,FALSE),"")</f>
        <v>1</v>
      </c>
      <c r="W20" s="1">
        <f>IFERROR(VLOOKUP($A20,pbks_batting!$B:$N,COLUMN(W19)-11,FALSE),"")</f>
        <v>9</v>
      </c>
      <c r="X20" s="4">
        <f>IFERROR(VLOOKUP($A20,pbks_batting!$B:$N,COLUMN(X19)-11,FALSE),"")</f>
        <v>6</v>
      </c>
      <c r="Y20" s="3" t="str">
        <f>IFERROR(VLOOKUP($A20,pbks_bowling!$B:$M,COLUMN(Y19)-23,FALSE),"")</f>
        <v/>
      </c>
      <c r="Z20" s="1" t="str">
        <f>IFERROR(VLOOKUP($A20,pbks_bowling!$B:$M,COLUMN(Z19)-23,FALSE),"")</f>
        <v/>
      </c>
      <c r="AA20" s="1" t="str">
        <f>IFERROR(VLOOKUP($A20,pbks_bowling!$B:$M,COLUMN(AA19)-23,FALSE),"")</f>
        <v/>
      </c>
      <c r="AB20" s="1" t="str">
        <f>IFERROR(VLOOKUP($A20,pbks_bowling!$B:$M,COLUMN(AB19)-23,FALSE),"")</f>
        <v/>
      </c>
      <c r="AC20" s="1" t="str">
        <f>IFERROR(VLOOKUP($A20,pbks_bowling!$B:$M,COLUMN(AC19)-23,FALSE),"")</f>
        <v/>
      </c>
      <c r="AD20" s="1" t="str">
        <f>IFERROR(VLOOKUP($A20,pbks_bowling!$B:$M,COLUMN(AD19)-23,FALSE),"")</f>
        <v/>
      </c>
      <c r="AE20" s="1" t="str">
        <f>IFERROR(VLOOKUP($A20,pbks_bowling!$B:$M,COLUMN(AE19)-23,FALSE),"")</f>
        <v/>
      </c>
      <c r="AF20" s="1" t="str">
        <f>IFERROR(VLOOKUP($A20,pbks_bowling!$B:$M,COLUMN(AF19)-23,FALSE),"")</f>
        <v/>
      </c>
      <c r="AG20" s="1" t="str">
        <f>IFERROR(VLOOKUP($A20,pbks_bowling!$B:$M,COLUMN(AG19)-23,FALSE),"")</f>
        <v/>
      </c>
      <c r="AH20" s="1" t="str">
        <f>IFERROR(VLOOKUP($A20,pbks_bowling!$B:$M,COLUMN(AH19)-23,FALSE),"")</f>
        <v/>
      </c>
      <c r="AI20" s="1" t="str">
        <f>IFERROR(VLOOKUP($A20,pbks_bowling!$B:$M,COLUMN(AI19)-23,FALSE),"")</f>
        <v/>
      </c>
      <c r="AJ20" s="23">
        <f t="shared" si="0"/>
        <v>15</v>
      </c>
      <c r="AK20" s="22">
        <f t="shared" si="1"/>
        <v>0</v>
      </c>
      <c r="AL20" s="22">
        <f t="shared" si="2"/>
        <v>0.2857142857142857</v>
      </c>
      <c r="AM20" s="22">
        <f t="shared" si="3"/>
        <v>19.285714285714285</v>
      </c>
      <c r="AN20" s="29">
        <f t="shared" si="4"/>
        <v>6.666666666666667</v>
      </c>
      <c r="AO20" s="20">
        <f t="shared" si="5"/>
        <v>6</v>
      </c>
      <c r="AP20" s="49" t="str">
        <f t="shared" si="6"/>
        <v>Shashank Singh</v>
      </c>
    </row>
    <row r="21" spans="1:42" x14ac:dyDescent="0.2">
      <c r="A21" s="3" t="s">
        <v>41</v>
      </c>
      <c r="B21" s="1" t="s">
        <v>26</v>
      </c>
      <c r="C21" s="4" t="s">
        <v>70</v>
      </c>
      <c r="D21" s="3">
        <f>IFERROR(VLOOKUP($A21,pbks_mvp!$B:$K,COLUMN(D20)-2,FALSE),"")</f>
        <v>12.5</v>
      </c>
      <c r="E21" s="1">
        <f>IFERROR(VLOOKUP($A21,pbks_mvp!$B:$K,COLUMN(E20)-2,FALSE),"")</f>
        <v>2</v>
      </c>
      <c r="F21" s="1">
        <f>IFERROR(VLOOKUP($A21,pbks_mvp!$B:$K,COLUMN(F20)-2,FALSE),"")</f>
        <v>0</v>
      </c>
      <c r="G21" s="1">
        <f>IFERROR(VLOOKUP($A21,pbks_mvp!$B:$K,COLUMN(G20)-2,FALSE),"")</f>
        <v>0</v>
      </c>
      <c r="H21" s="1">
        <f>IFERROR(VLOOKUP($A21,pbks_mvp!$B:$K,COLUMN(H20)-2,FALSE),"")</f>
        <v>2</v>
      </c>
      <c r="I21" s="1">
        <f>IFERROR(VLOOKUP($A21,pbks_mvp!$B:$K,COLUMN(I20)-2,FALSE),"")</f>
        <v>0</v>
      </c>
      <c r="J21" s="1">
        <f>IFERROR(VLOOKUP($A21,pbks_mvp!$B:$K,COLUMN(J20)-2,FALSE),"")</f>
        <v>2</v>
      </c>
      <c r="K21" s="1">
        <f>IFERROR(VLOOKUP($A21,pbks_mvp!$B:$K,COLUMN(K20)-2,FALSE),"")</f>
        <v>0</v>
      </c>
      <c r="L21" s="4">
        <f>IFERROR(VLOOKUP($A21,pbks_mvp!$B:$K,COLUMN(L20)-2,FALSE),"")</f>
        <v>1</v>
      </c>
      <c r="M21" s="3">
        <f>IFERROR(VLOOKUP($A21,pbks_batting!$B:$N,COLUMN(M20)-11,FALSE),"")</f>
        <v>16</v>
      </c>
      <c r="N21" s="1">
        <f>IFERROR(VLOOKUP($A21,pbks_batting!$B:$N,COLUMN(N20)-11,FALSE),"")</f>
        <v>2</v>
      </c>
      <c r="O21" s="1">
        <f>IFERROR(VLOOKUP($A21,pbks_batting!$B:$N,COLUMN(O20)-11,FALSE),"")</f>
        <v>2</v>
      </c>
      <c r="P21" s="1">
        <f>IFERROR(VLOOKUP($A21,pbks_batting!$B:$N,COLUMN(P20)-11,FALSE),"")</f>
        <v>0</v>
      </c>
      <c r="Q21" s="1">
        <f>IFERROR(VLOOKUP($A21,pbks_batting!$B:$N,COLUMN(Q20)-11,FALSE),"")</f>
        <v>14</v>
      </c>
      <c r="R21" s="1">
        <f>IFERROR(VLOOKUP($A21,pbks_batting!$B:$N,COLUMN(R20)-11,FALSE),"")</f>
        <v>8</v>
      </c>
      <c r="S21" s="1">
        <f>IFERROR(VLOOKUP($A21,pbks_batting!$B:$N,COLUMN(S20)-11,FALSE),"")</f>
        <v>23</v>
      </c>
      <c r="T21" s="1">
        <f>IFERROR(VLOOKUP($A21,pbks_batting!$B:$N,COLUMN(T20)-11,FALSE),"")</f>
        <v>69.56</v>
      </c>
      <c r="U21" s="1">
        <f>IFERROR(VLOOKUP($A21,pbks_batting!$B:$N,COLUMN(U20)-11,FALSE),"")</f>
        <v>0</v>
      </c>
      <c r="V21" s="1">
        <f>IFERROR(VLOOKUP($A21,pbks_batting!$B:$N,COLUMN(V20)-11,FALSE),"")</f>
        <v>0</v>
      </c>
      <c r="W21" s="1">
        <f>IFERROR(VLOOKUP($A21,pbks_batting!$B:$N,COLUMN(W20)-11,FALSE),"")</f>
        <v>2</v>
      </c>
      <c r="X21" s="4">
        <f>IFERROR(VLOOKUP($A21,pbks_batting!$B:$N,COLUMN(X20)-11,FALSE),"")</f>
        <v>0</v>
      </c>
      <c r="Y21" s="3" t="str">
        <f>IFERROR(VLOOKUP($A21,pbks_bowling!$B:$M,COLUMN(Y20)-23,FALSE),"")</f>
        <v/>
      </c>
      <c r="Z21" s="1" t="str">
        <f>IFERROR(VLOOKUP($A21,pbks_bowling!$B:$M,COLUMN(Z20)-23,FALSE),"")</f>
        <v/>
      </c>
      <c r="AA21" s="1" t="str">
        <f>IFERROR(VLOOKUP($A21,pbks_bowling!$B:$M,COLUMN(AA20)-23,FALSE),"")</f>
        <v/>
      </c>
      <c r="AB21" s="1" t="str">
        <f>IFERROR(VLOOKUP($A21,pbks_bowling!$B:$M,COLUMN(AB20)-23,FALSE),"")</f>
        <v/>
      </c>
      <c r="AC21" s="1" t="str">
        <f>IFERROR(VLOOKUP($A21,pbks_bowling!$B:$M,COLUMN(AC20)-23,FALSE),"")</f>
        <v/>
      </c>
      <c r="AD21" s="1" t="str">
        <f>IFERROR(VLOOKUP($A21,pbks_bowling!$B:$M,COLUMN(AD20)-23,FALSE),"")</f>
        <v/>
      </c>
      <c r="AE21" s="1" t="str">
        <f>IFERROR(VLOOKUP($A21,pbks_bowling!$B:$M,COLUMN(AE20)-23,FALSE),"")</f>
        <v/>
      </c>
      <c r="AF21" s="1" t="str">
        <f>IFERROR(VLOOKUP($A21,pbks_bowling!$B:$M,COLUMN(AF20)-23,FALSE),"")</f>
        <v/>
      </c>
      <c r="AG21" s="1" t="str">
        <f>IFERROR(VLOOKUP($A21,pbks_bowling!$B:$M,COLUMN(AG20)-23,FALSE),"")</f>
        <v/>
      </c>
      <c r="AH21" s="1" t="str">
        <f>IFERROR(VLOOKUP($A21,pbks_bowling!$B:$M,COLUMN(AH20)-23,FALSE),"")</f>
        <v/>
      </c>
      <c r="AI21" s="1" t="str">
        <f>IFERROR(VLOOKUP($A21,pbks_bowling!$B:$M,COLUMN(AI20)-23,FALSE),"")</f>
        <v/>
      </c>
      <c r="AJ21" s="23">
        <f t="shared" si="0"/>
        <v>2</v>
      </c>
      <c r="AK21" s="22">
        <f t="shared" si="1"/>
        <v>0</v>
      </c>
      <c r="AL21" s="22">
        <f t="shared" si="2"/>
        <v>1</v>
      </c>
      <c r="AM21" s="22">
        <f t="shared" si="3"/>
        <v>17</v>
      </c>
      <c r="AN21" s="29">
        <f t="shared" si="4"/>
        <v>6.666666666666667</v>
      </c>
      <c r="AO21" s="20">
        <f t="shared" si="5"/>
        <v>6</v>
      </c>
      <c r="AP21" s="49" t="str">
        <f t="shared" si="6"/>
        <v>Josh Inglis</v>
      </c>
    </row>
    <row r="22" spans="1:42" x14ac:dyDescent="0.2">
      <c r="A22" s="3" t="s">
        <v>38</v>
      </c>
      <c r="B22" s="1" t="s">
        <v>26</v>
      </c>
      <c r="C22" s="4" t="s">
        <v>71</v>
      </c>
      <c r="D22" s="3">
        <f>IFERROR(VLOOKUP($A22,pbks_mvp!$B:$K,COLUMN(D21)-2,FALSE),"")</f>
        <v>14.5</v>
      </c>
      <c r="E22" s="1">
        <f>IFERROR(VLOOKUP($A22,pbks_mvp!$B:$K,COLUMN(E21)-2,FALSE),"")</f>
        <v>2</v>
      </c>
      <c r="F22" s="1">
        <f>IFERROR(VLOOKUP($A22,pbks_mvp!$B:$K,COLUMN(F21)-2,FALSE),"")</f>
        <v>1</v>
      </c>
      <c r="G22" s="1">
        <f>IFERROR(VLOOKUP($A22,pbks_mvp!$B:$K,COLUMN(G21)-2,FALSE),"")</f>
        <v>11</v>
      </c>
      <c r="H22" s="1">
        <f>IFERROR(VLOOKUP($A22,pbks_mvp!$B:$K,COLUMN(H21)-2,FALSE),"")</f>
        <v>0</v>
      </c>
      <c r="I22" s="1">
        <f>IFERROR(VLOOKUP($A22,pbks_mvp!$B:$K,COLUMN(I21)-2,FALSE),"")</f>
        <v>0</v>
      </c>
      <c r="J22" s="1">
        <f>IFERROR(VLOOKUP($A22,pbks_mvp!$B:$K,COLUMN(J21)-2,FALSE),"")</f>
        <v>0</v>
      </c>
      <c r="K22" s="1">
        <f>IFERROR(VLOOKUP($A22,pbks_mvp!$B:$K,COLUMN(K21)-2,FALSE),"")</f>
        <v>0</v>
      </c>
      <c r="L22" s="4">
        <f>IFERROR(VLOOKUP($A22,pbks_mvp!$B:$K,COLUMN(L21)-2,FALSE),"")</f>
        <v>0</v>
      </c>
      <c r="M22" s="3" t="str">
        <f>IFERROR(VLOOKUP($A22,pbks_batting!$B:$N,COLUMN(M21)-11,FALSE),"")</f>
        <v/>
      </c>
      <c r="N22" s="1" t="str">
        <f>IFERROR(VLOOKUP($A22,pbks_batting!$B:$N,COLUMN(N21)-11,FALSE),"")</f>
        <v/>
      </c>
      <c r="O22" s="1" t="str">
        <f>IFERROR(VLOOKUP($A22,pbks_batting!$B:$N,COLUMN(O21)-11,FALSE),"")</f>
        <v/>
      </c>
      <c r="P22" s="1" t="str">
        <f>IFERROR(VLOOKUP($A22,pbks_batting!$B:$N,COLUMN(P21)-11,FALSE),"")</f>
        <v/>
      </c>
      <c r="Q22" s="1" t="str">
        <f>IFERROR(VLOOKUP($A22,pbks_batting!$B:$N,COLUMN(Q21)-11,FALSE),"")</f>
        <v/>
      </c>
      <c r="R22" s="1" t="str">
        <f>IFERROR(VLOOKUP($A22,pbks_batting!$B:$N,COLUMN(R21)-11,FALSE),"")</f>
        <v/>
      </c>
      <c r="S22" s="1" t="str">
        <f>IFERROR(VLOOKUP($A22,pbks_batting!$B:$N,COLUMN(S21)-11,FALSE),"")</f>
        <v/>
      </c>
      <c r="T22" s="1" t="str">
        <f>IFERROR(VLOOKUP($A22,pbks_batting!$B:$N,COLUMN(T21)-11,FALSE),"")</f>
        <v/>
      </c>
      <c r="U22" s="1" t="str">
        <f>IFERROR(VLOOKUP($A22,pbks_batting!$B:$N,COLUMN(U21)-11,FALSE),"")</f>
        <v/>
      </c>
      <c r="V22" s="1" t="str">
        <f>IFERROR(VLOOKUP($A22,pbks_batting!$B:$N,COLUMN(V21)-11,FALSE),"")</f>
        <v/>
      </c>
      <c r="W22" s="1" t="str">
        <f>IFERROR(VLOOKUP($A22,pbks_batting!$B:$N,COLUMN(W21)-11,FALSE),"")</f>
        <v/>
      </c>
      <c r="X22" s="4" t="str">
        <f>IFERROR(VLOOKUP($A22,pbks_batting!$B:$N,COLUMN(X21)-11,FALSE),"")</f>
        <v/>
      </c>
      <c r="Y22" s="3">
        <f>IFERROR(VLOOKUP($A22,pbks_bowling!$B:$M,COLUMN(Y21)-23,FALSE),"")</f>
        <v>1</v>
      </c>
      <c r="Z22" s="1">
        <f>IFERROR(VLOOKUP($A22,pbks_bowling!$B:$M,COLUMN(Z21)-23,FALSE),"")</f>
        <v>2</v>
      </c>
      <c r="AA22" s="1">
        <f>IFERROR(VLOOKUP($A22,pbks_bowling!$B:$M,COLUMN(AA21)-23,FALSE),"")</f>
        <v>2</v>
      </c>
      <c r="AB22" s="1">
        <f>IFERROR(VLOOKUP($A22,pbks_bowling!$B:$M,COLUMN(AB21)-23,FALSE),"")</f>
        <v>6.3</v>
      </c>
      <c r="AC22" s="1">
        <f>IFERROR(VLOOKUP($A22,pbks_bowling!$B:$M,COLUMN(AC21)-23,FALSE),"")</f>
        <v>79</v>
      </c>
      <c r="AD22" s="1" t="str">
        <f>IFERROR(VLOOKUP($A22,pbks_bowling!$B:$M,COLUMN(AD21)-23,FALSE),"")</f>
        <v>39/1</v>
      </c>
      <c r="AE22" s="1">
        <f>IFERROR(VLOOKUP($A22,pbks_bowling!$B:$M,COLUMN(AE21)-23,FALSE),"")</f>
        <v>79</v>
      </c>
      <c r="AF22" s="1">
        <f>IFERROR(VLOOKUP($A22,pbks_bowling!$B:$M,COLUMN(AF21)-23,FALSE),"")</f>
        <v>12.15</v>
      </c>
      <c r="AG22" s="1">
        <f>IFERROR(VLOOKUP($A22,pbks_bowling!$B:$M,COLUMN(AG21)-23,FALSE),"")</f>
        <v>39</v>
      </c>
      <c r="AH22" s="1">
        <f>IFERROR(VLOOKUP($A22,pbks_bowling!$B:$M,COLUMN(AH21)-23,FALSE),"")</f>
        <v>0</v>
      </c>
      <c r="AI22" s="1">
        <f>IFERROR(VLOOKUP($A22,pbks_bowling!$B:$M,COLUMN(AI21)-23,FALSE),"")</f>
        <v>0</v>
      </c>
      <c r="AJ22" s="23">
        <f t="shared" si="0"/>
        <v>0</v>
      </c>
      <c r="AK22" s="22">
        <f t="shared" si="1"/>
        <v>0.5</v>
      </c>
      <c r="AL22" s="22">
        <f t="shared" si="2"/>
        <v>0</v>
      </c>
      <c r="AM22" s="22">
        <f t="shared" si="3"/>
        <v>12.5</v>
      </c>
      <c r="AN22" s="29">
        <f t="shared" si="4"/>
        <v>10.666666666666666</v>
      </c>
      <c r="AO22" s="20">
        <f t="shared" si="5"/>
        <v>16</v>
      </c>
      <c r="AP22" s="49" t="str">
        <f t="shared" si="6"/>
        <v>Yash Thakur</v>
      </c>
    </row>
    <row r="23" spans="1:42" x14ac:dyDescent="0.2">
      <c r="A23" s="3" t="s">
        <v>36</v>
      </c>
      <c r="B23" s="1" t="s">
        <v>26</v>
      </c>
      <c r="C23" s="4" t="s">
        <v>72</v>
      </c>
      <c r="D23" s="3">
        <f>IFERROR(VLOOKUP($A23,pbks_mvp!$B:$K,COLUMN(D22)-2,FALSE),"")</f>
        <v>45.5</v>
      </c>
      <c r="E23" s="1">
        <f>IFERROR(VLOOKUP($A23,pbks_mvp!$B:$K,COLUMN(E22)-2,FALSE),"")</f>
        <v>6</v>
      </c>
      <c r="F23" s="1">
        <f>IFERROR(VLOOKUP($A23,pbks_mvp!$B:$K,COLUMN(F22)-2,FALSE),"")</f>
        <v>0</v>
      </c>
      <c r="G23" s="1">
        <f>IFERROR(VLOOKUP($A23,pbks_mvp!$B:$K,COLUMN(G22)-2,FALSE),"")</f>
        <v>16</v>
      </c>
      <c r="H23" s="1">
        <f>IFERROR(VLOOKUP($A23,pbks_mvp!$B:$K,COLUMN(H22)-2,FALSE),"")</f>
        <v>2</v>
      </c>
      <c r="I23" s="1">
        <f>IFERROR(VLOOKUP($A23,pbks_mvp!$B:$K,COLUMN(I22)-2,FALSE),"")</f>
        <v>7</v>
      </c>
      <c r="J23" s="1">
        <f>IFERROR(VLOOKUP($A23,pbks_mvp!$B:$K,COLUMN(J22)-2,FALSE),"")</f>
        <v>0</v>
      </c>
      <c r="K23" s="1">
        <f>IFERROR(VLOOKUP($A23,pbks_mvp!$B:$K,COLUMN(K22)-2,FALSE),"")</f>
        <v>0</v>
      </c>
      <c r="L23" s="4">
        <f>IFERROR(VLOOKUP($A23,pbks_mvp!$B:$K,COLUMN(L22)-2,FALSE),"")</f>
        <v>0</v>
      </c>
      <c r="M23" s="3">
        <f>IFERROR(VLOOKUP($A23,pbks_batting!$B:$N,COLUMN(M22)-11,FALSE),"")</f>
        <v>66</v>
      </c>
      <c r="N23" s="1">
        <f>IFERROR(VLOOKUP($A23,pbks_batting!$B:$N,COLUMN(N22)-11,FALSE),"")</f>
        <v>6</v>
      </c>
      <c r="O23" s="1">
        <f>IFERROR(VLOOKUP($A23,pbks_batting!$B:$N,COLUMN(O22)-11,FALSE),"")</f>
        <v>5</v>
      </c>
      <c r="P23" s="1">
        <f>IFERROR(VLOOKUP($A23,pbks_batting!$B:$N,COLUMN(P22)-11,FALSE),"")</f>
        <v>2</v>
      </c>
      <c r="Q23" s="1" t="str">
        <f>IFERROR(VLOOKUP($A23,pbks_batting!$B:$N,COLUMN(Q22)-11,FALSE),"")</f>
        <v>34*</v>
      </c>
      <c r="R23" s="1">
        <f>IFERROR(VLOOKUP($A23,pbks_batting!$B:$N,COLUMN(R22)-11,FALSE),"")</f>
        <v>22</v>
      </c>
      <c r="S23" s="1">
        <f>IFERROR(VLOOKUP($A23,pbks_batting!$B:$N,COLUMN(S22)-11,FALSE),"")</f>
        <v>42</v>
      </c>
      <c r="T23" s="1">
        <f>IFERROR(VLOOKUP($A23,pbks_batting!$B:$N,COLUMN(T22)-11,FALSE),"")</f>
        <v>157.13999999999999</v>
      </c>
      <c r="U23" s="1">
        <f>IFERROR(VLOOKUP($A23,pbks_batting!$B:$N,COLUMN(U22)-11,FALSE),"")</f>
        <v>0</v>
      </c>
      <c r="V23" s="1">
        <f>IFERROR(VLOOKUP($A23,pbks_batting!$B:$N,COLUMN(V22)-11,FALSE),"")</f>
        <v>0</v>
      </c>
      <c r="W23" s="1">
        <f>IFERROR(VLOOKUP($A23,pbks_batting!$B:$N,COLUMN(W22)-11,FALSE),"")</f>
        <v>2</v>
      </c>
      <c r="X23" s="4">
        <f>IFERROR(VLOOKUP($A23,pbks_batting!$B:$N,COLUMN(X22)-11,FALSE),"")</f>
        <v>7</v>
      </c>
      <c r="Y23" s="3" t="str">
        <f>IFERROR(VLOOKUP($A23,pbks_bowling!$B:$M,COLUMN(Y22)-23,FALSE),"")</f>
        <v/>
      </c>
      <c r="Z23" s="1" t="str">
        <f>IFERROR(VLOOKUP($A23,pbks_bowling!$B:$M,COLUMN(Z22)-23,FALSE),"")</f>
        <v/>
      </c>
      <c r="AA23" s="1" t="str">
        <f>IFERROR(VLOOKUP($A23,pbks_bowling!$B:$M,COLUMN(AA22)-23,FALSE),"")</f>
        <v/>
      </c>
      <c r="AB23" s="1" t="str">
        <f>IFERROR(VLOOKUP($A23,pbks_bowling!$B:$M,COLUMN(AB22)-23,FALSE),"")</f>
        <v/>
      </c>
      <c r="AC23" s="1" t="str">
        <f>IFERROR(VLOOKUP($A23,pbks_bowling!$B:$M,COLUMN(AC22)-23,FALSE),"")</f>
        <v/>
      </c>
      <c r="AD23" s="1" t="str">
        <f>IFERROR(VLOOKUP($A23,pbks_bowling!$B:$M,COLUMN(AD22)-23,FALSE),"")</f>
        <v/>
      </c>
      <c r="AE23" s="1" t="str">
        <f>IFERROR(VLOOKUP($A23,pbks_bowling!$B:$M,COLUMN(AE22)-23,FALSE),"")</f>
        <v/>
      </c>
      <c r="AF23" s="1" t="str">
        <f>IFERROR(VLOOKUP($A23,pbks_bowling!$B:$M,COLUMN(AF22)-23,FALSE),"")</f>
        <v/>
      </c>
      <c r="AG23" s="1" t="str">
        <f>IFERROR(VLOOKUP($A23,pbks_bowling!$B:$M,COLUMN(AG22)-23,FALSE),"")</f>
        <v/>
      </c>
      <c r="AH23" s="1" t="str">
        <f>IFERROR(VLOOKUP($A23,pbks_bowling!$B:$M,COLUMN(AH22)-23,FALSE),"")</f>
        <v/>
      </c>
      <c r="AI23" s="1" t="str">
        <f>IFERROR(VLOOKUP($A23,pbks_bowling!$B:$M,COLUMN(AI22)-23,FALSE),"")</f>
        <v/>
      </c>
      <c r="AJ23" s="23">
        <f t="shared" si="0"/>
        <v>8</v>
      </c>
      <c r="AK23" s="22">
        <f t="shared" si="1"/>
        <v>0</v>
      </c>
      <c r="AL23" s="22">
        <f t="shared" si="2"/>
        <v>0</v>
      </c>
      <c r="AM23" s="22">
        <f t="shared" si="3"/>
        <v>8</v>
      </c>
      <c r="AN23" s="29">
        <f t="shared" si="4"/>
        <v>9</v>
      </c>
      <c r="AO23" s="20">
        <f t="shared" si="5"/>
        <v>13</v>
      </c>
      <c r="AP23" s="49" t="str">
        <f t="shared" si="6"/>
        <v>Marcus Stoinis</v>
      </c>
    </row>
    <row r="24" spans="1:42" x14ac:dyDescent="0.2">
      <c r="A24" s="3" t="s">
        <v>42</v>
      </c>
      <c r="B24" s="1" t="s">
        <v>26</v>
      </c>
      <c r="C24" s="4" t="s">
        <v>72</v>
      </c>
      <c r="D24" s="3">
        <f>IFERROR(VLOOKUP($A24,pbks_mvp!$B:$K,COLUMN(D23)-2,FALSE),"")</f>
        <v>2.5</v>
      </c>
      <c r="E24" s="1">
        <f>IFERROR(VLOOKUP($A24,pbks_mvp!$B:$K,COLUMN(E23)-2,FALSE),"")</f>
        <v>4</v>
      </c>
      <c r="F24" s="1">
        <f>IFERROR(VLOOKUP($A24,pbks_mvp!$B:$K,COLUMN(F23)-2,FALSE),"")</f>
        <v>0</v>
      </c>
      <c r="G24" s="1">
        <f>IFERROR(VLOOKUP($A24,pbks_mvp!$B:$K,COLUMN(G23)-2,FALSE),"")</f>
        <v>0</v>
      </c>
      <c r="H24" s="1">
        <f>IFERROR(VLOOKUP($A24,pbks_mvp!$B:$K,COLUMN(H23)-2,FALSE),"")</f>
        <v>0</v>
      </c>
      <c r="I24" s="1">
        <f>IFERROR(VLOOKUP($A24,pbks_mvp!$B:$K,COLUMN(I23)-2,FALSE),"")</f>
        <v>0</v>
      </c>
      <c r="J24" s="1">
        <f>IFERROR(VLOOKUP($A24,pbks_mvp!$B:$K,COLUMN(J23)-2,FALSE),"")</f>
        <v>1</v>
      </c>
      <c r="K24" s="1">
        <f>IFERROR(VLOOKUP($A24,pbks_mvp!$B:$K,COLUMN(K23)-2,FALSE),"")</f>
        <v>0</v>
      </c>
      <c r="L24" s="4">
        <f>IFERROR(VLOOKUP($A24,pbks_mvp!$B:$K,COLUMN(L23)-2,FALSE),"")</f>
        <v>0</v>
      </c>
      <c r="M24" s="3">
        <f>IFERROR(VLOOKUP($A24,pbks_batting!$B:$N,COLUMN(M23)-11,FALSE),"")</f>
        <v>6</v>
      </c>
      <c r="N24" s="1">
        <f>IFERROR(VLOOKUP($A24,pbks_batting!$B:$N,COLUMN(N23)-11,FALSE),"")</f>
        <v>4</v>
      </c>
      <c r="O24" s="1">
        <f>IFERROR(VLOOKUP($A24,pbks_batting!$B:$N,COLUMN(O23)-11,FALSE),"")</f>
        <v>2</v>
      </c>
      <c r="P24" s="1">
        <f>IFERROR(VLOOKUP($A24,pbks_batting!$B:$N,COLUMN(P23)-11,FALSE),"")</f>
        <v>0</v>
      </c>
      <c r="Q24" s="1">
        <f>IFERROR(VLOOKUP($A24,pbks_batting!$B:$N,COLUMN(Q23)-11,FALSE),"")</f>
        <v>4</v>
      </c>
      <c r="R24" s="1">
        <f>IFERROR(VLOOKUP($A24,pbks_batting!$B:$N,COLUMN(R23)-11,FALSE),"")</f>
        <v>3</v>
      </c>
      <c r="S24" s="1">
        <f>IFERROR(VLOOKUP($A24,pbks_batting!$B:$N,COLUMN(S23)-11,FALSE),"")</f>
        <v>8</v>
      </c>
      <c r="T24" s="1">
        <f>IFERROR(VLOOKUP($A24,pbks_batting!$B:$N,COLUMN(T23)-11,FALSE),"")</f>
        <v>75</v>
      </c>
      <c r="U24" s="1">
        <f>IFERROR(VLOOKUP($A24,pbks_batting!$B:$N,COLUMN(U23)-11,FALSE),"")</f>
        <v>0</v>
      </c>
      <c r="V24" s="1">
        <f>IFERROR(VLOOKUP($A24,pbks_batting!$B:$N,COLUMN(V23)-11,FALSE),"")</f>
        <v>0</v>
      </c>
      <c r="W24" s="1">
        <f>IFERROR(VLOOKUP($A24,pbks_batting!$B:$N,COLUMN(W23)-11,FALSE),"")</f>
        <v>0</v>
      </c>
      <c r="X24" s="4">
        <f>IFERROR(VLOOKUP($A24,pbks_batting!$B:$N,COLUMN(X23)-11,FALSE),"")</f>
        <v>0</v>
      </c>
      <c r="Y24" s="3" t="str">
        <f>IFERROR(VLOOKUP($A24,pbks_bowling!$B:$M,COLUMN(Y23)-23,FALSE),"")</f>
        <v/>
      </c>
      <c r="Z24" s="1" t="str">
        <f>IFERROR(VLOOKUP($A24,pbks_bowling!$B:$M,COLUMN(Z23)-23,FALSE),"")</f>
        <v/>
      </c>
      <c r="AA24" s="1" t="str">
        <f>IFERROR(VLOOKUP($A24,pbks_bowling!$B:$M,COLUMN(AA23)-23,FALSE),"")</f>
        <v/>
      </c>
      <c r="AB24" s="1" t="str">
        <f>IFERROR(VLOOKUP($A24,pbks_bowling!$B:$M,COLUMN(AB23)-23,FALSE),"")</f>
        <v/>
      </c>
      <c r="AC24" s="1" t="str">
        <f>IFERROR(VLOOKUP($A24,pbks_bowling!$B:$M,COLUMN(AC23)-23,FALSE),"")</f>
        <v/>
      </c>
      <c r="AD24" s="1" t="str">
        <f>IFERROR(VLOOKUP($A24,pbks_bowling!$B:$M,COLUMN(AD23)-23,FALSE),"")</f>
        <v/>
      </c>
      <c r="AE24" s="1" t="str">
        <f>IFERROR(VLOOKUP($A24,pbks_bowling!$B:$M,COLUMN(AE23)-23,FALSE),"")</f>
        <v/>
      </c>
      <c r="AF24" s="1" t="str">
        <f>IFERROR(VLOOKUP($A24,pbks_bowling!$B:$M,COLUMN(AF23)-23,FALSE),"")</f>
        <v/>
      </c>
      <c r="AG24" s="1" t="str">
        <f>IFERROR(VLOOKUP($A24,pbks_bowling!$B:$M,COLUMN(AG23)-23,FALSE),"")</f>
        <v/>
      </c>
      <c r="AH24" s="1" t="str">
        <f>IFERROR(VLOOKUP($A24,pbks_bowling!$B:$M,COLUMN(AH23)-23,FALSE),"")</f>
        <v/>
      </c>
      <c r="AI24" s="1" t="str">
        <f>IFERROR(VLOOKUP($A24,pbks_bowling!$B:$M,COLUMN(AI23)-23,FALSE),"")</f>
        <v/>
      </c>
      <c r="AJ24" s="23">
        <f t="shared" si="0"/>
        <v>2</v>
      </c>
      <c r="AK24" s="22">
        <f t="shared" si="1"/>
        <v>0</v>
      </c>
      <c r="AL24" s="22">
        <f t="shared" si="2"/>
        <v>0.25</v>
      </c>
      <c r="AM24" s="22">
        <f t="shared" si="3"/>
        <v>5.75</v>
      </c>
      <c r="AN24" s="29">
        <f t="shared" si="4"/>
        <v>9</v>
      </c>
      <c r="AO24" s="20">
        <f t="shared" si="5"/>
        <v>13</v>
      </c>
      <c r="AP24" s="49" t="str">
        <f t="shared" si="6"/>
        <v>Suryansh Shedge</v>
      </c>
    </row>
    <row r="25" spans="1:42" x14ac:dyDescent="0.2">
      <c r="A25" s="3" t="s">
        <v>40</v>
      </c>
      <c r="B25" s="1" t="s">
        <v>26</v>
      </c>
      <c r="C25" s="4" t="s">
        <v>71</v>
      </c>
      <c r="D25" s="3">
        <f>IFERROR(VLOOKUP($A25,pbks_mvp!$B:$K,COLUMN(D24)-2,FALSE),"")</f>
        <v>7</v>
      </c>
      <c r="E25" s="1">
        <f>IFERROR(VLOOKUP($A25,pbks_mvp!$B:$K,COLUMN(E24)-2,FALSE),"")</f>
        <v>1</v>
      </c>
      <c r="F25" s="1">
        <f>IFERROR(VLOOKUP($A25,pbks_mvp!$B:$K,COLUMN(F24)-2,FALSE),"")</f>
        <v>0</v>
      </c>
      <c r="G25" s="1">
        <f>IFERROR(VLOOKUP($A25,pbks_mvp!$B:$K,COLUMN(G24)-2,FALSE),"")</f>
        <v>7</v>
      </c>
      <c r="H25" s="1">
        <f>IFERROR(VLOOKUP($A25,pbks_mvp!$B:$K,COLUMN(H24)-2,FALSE),"")</f>
        <v>0</v>
      </c>
      <c r="I25" s="1">
        <f>IFERROR(VLOOKUP($A25,pbks_mvp!$B:$K,COLUMN(I24)-2,FALSE),"")</f>
        <v>0</v>
      </c>
      <c r="J25" s="1">
        <f>IFERROR(VLOOKUP($A25,pbks_mvp!$B:$K,COLUMN(J24)-2,FALSE),"")</f>
        <v>0</v>
      </c>
      <c r="K25" s="1">
        <f>IFERROR(VLOOKUP($A25,pbks_mvp!$B:$K,COLUMN(K24)-2,FALSE),"")</f>
        <v>0</v>
      </c>
      <c r="L25" s="4">
        <f>IFERROR(VLOOKUP($A25,pbks_mvp!$B:$K,COLUMN(L24)-2,FALSE),"")</f>
        <v>0</v>
      </c>
      <c r="M25" s="3" t="str">
        <f>IFERROR(VLOOKUP($A25,pbks_batting!$B:$N,COLUMN(M24)-11,FALSE),"")</f>
        <v/>
      </c>
      <c r="N25" s="1" t="str">
        <f>IFERROR(VLOOKUP($A25,pbks_batting!$B:$N,COLUMN(N24)-11,FALSE),"")</f>
        <v/>
      </c>
      <c r="O25" s="1" t="str">
        <f>IFERROR(VLOOKUP($A25,pbks_batting!$B:$N,COLUMN(O24)-11,FALSE),"")</f>
        <v/>
      </c>
      <c r="P25" s="1" t="str">
        <f>IFERROR(VLOOKUP($A25,pbks_batting!$B:$N,COLUMN(P24)-11,FALSE),"")</f>
        <v/>
      </c>
      <c r="Q25" s="1" t="str">
        <f>IFERROR(VLOOKUP($A25,pbks_batting!$B:$N,COLUMN(Q24)-11,FALSE),"")</f>
        <v/>
      </c>
      <c r="R25" s="1" t="str">
        <f>IFERROR(VLOOKUP($A25,pbks_batting!$B:$N,COLUMN(R24)-11,FALSE),"")</f>
        <v/>
      </c>
      <c r="S25" s="1" t="str">
        <f>IFERROR(VLOOKUP($A25,pbks_batting!$B:$N,COLUMN(S24)-11,FALSE),"")</f>
        <v/>
      </c>
      <c r="T25" s="1" t="str">
        <f>IFERROR(VLOOKUP($A25,pbks_batting!$B:$N,COLUMN(T24)-11,FALSE),"")</f>
        <v/>
      </c>
      <c r="U25" s="1" t="str">
        <f>IFERROR(VLOOKUP($A25,pbks_batting!$B:$N,COLUMN(U24)-11,FALSE),"")</f>
        <v/>
      </c>
      <c r="V25" s="1" t="str">
        <f>IFERROR(VLOOKUP($A25,pbks_batting!$B:$N,COLUMN(V24)-11,FALSE),"")</f>
        <v/>
      </c>
      <c r="W25" s="1" t="str">
        <f>IFERROR(VLOOKUP($A25,pbks_batting!$B:$N,COLUMN(W24)-11,FALSE),"")</f>
        <v/>
      </c>
      <c r="X25" s="4" t="str">
        <f>IFERROR(VLOOKUP($A25,pbks_batting!$B:$N,COLUMN(X24)-11,FALSE),"")</f>
        <v/>
      </c>
      <c r="Y25" s="3" t="str">
        <f>IFERROR(VLOOKUP($A25,pbks_bowling!$B:$M,COLUMN(Y24)-23,FALSE),"")</f>
        <v/>
      </c>
      <c r="Z25" s="1" t="str">
        <f>IFERROR(VLOOKUP($A25,pbks_bowling!$B:$M,COLUMN(Z24)-23,FALSE),"")</f>
        <v/>
      </c>
      <c r="AA25" s="1" t="str">
        <f>IFERROR(VLOOKUP($A25,pbks_bowling!$B:$M,COLUMN(AA24)-23,FALSE),"")</f>
        <v/>
      </c>
      <c r="AB25" s="1" t="str">
        <f>IFERROR(VLOOKUP($A25,pbks_bowling!$B:$M,COLUMN(AB24)-23,FALSE),"")</f>
        <v/>
      </c>
      <c r="AC25" s="1" t="str">
        <f>IFERROR(VLOOKUP($A25,pbks_bowling!$B:$M,COLUMN(AC24)-23,FALSE),"")</f>
        <v/>
      </c>
      <c r="AD25" s="1" t="str">
        <f>IFERROR(VLOOKUP($A25,pbks_bowling!$B:$M,COLUMN(AD24)-23,FALSE),"")</f>
        <v/>
      </c>
      <c r="AE25" s="1" t="str">
        <f>IFERROR(VLOOKUP($A25,pbks_bowling!$B:$M,COLUMN(AE24)-23,FALSE),"")</f>
        <v/>
      </c>
      <c r="AF25" s="1" t="str">
        <f>IFERROR(VLOOKUP($A25,pbks_bowling!$B:$M,COLUMN(AF24)-23,FALSE),"")</f>
        <v/>
      </c>
      <c r="AG25" s="1" t="str">
        <f>IFERROR(VLOOKUP($A25,pbks_bowling!$B:$M,COLUMN(AG24)-23,FALSE),"")</f>
        <v/>
      </c>
      <c r="AH25" s="1" t="str">
        <f>IFERROR(VLOOKUP($A25,pbks_bowling!$B:$M,COLUMN(AH24)-23,FALSE),"")</f>
        <v/>
      </c>
      <c r="AI25" s="1" t="str">
        <f>IFERROR(VLOOKUP($A25,pbks_bowling!$B:$M,COLUMN(AI24)-23,FALSE),"")</f>
        <v/>
      </c>
      <c r="AJ25" s="23">
        <f t="shared" si="0"/>
        <v>0</v>
      </c>
      <c r="AK25" s="22">
        <f t="shared" si="1"/>
        <v>0</v>
      </c>
      <c r="AL25" s="22">
        <f t="shared" si="2"/>
        <v>0</v>
      </c>
      <c r="AM25" s="22">
        <f t="shared" si="3"/>
        <v>0</v>
      </c>
      <c r="AN25" s="29">
        <f t="shared" si="4"/>
        <v>11</v>
      </c>
      <c r="AO25" s="20">
        <f t="shared" si="5"/>
        <v>17</v>
      </c>
      <c r="AP25" s="49" t="str">
        <f t="shared" si="6"/>
        <v>Vyshak Vijay kumar</v>
      </c>
    </row>
    <row r="26" spans="1:42" ht="12.75" thickBot="1" x14ac:dyDescent="0.25">
      <c r="A26" s="5" t="s">
        <v>39</v>
      </c>
      <c r="B26" s="6" t="s">
        <v>26</v>
      </c>
      <c r="C26" s="7" t="s">
        <v>72</v>
      </c>
      <c r="D26" s="5">
        <f>IFERROR(VLOOKUP($A26,pbks_mvp!$B:$K,COLUMN(D25)-2,FALSE),"")</f>
        <v>11.5</v>
      </c>
      <c r="E26" s="6">
        <f>IFERROR(VLOOKUP($A26,pbks_mvp!$B:$K,COLUMN(E25)-2,FALSE),"")</f>
        <v>1</v>
      </c>
      <c r="F26" s="6">
        <f>IFERROR(VLOOKUP($A26,pbks_mvp!$B:$K,COLUMN(F25)-2,FALSE),"")</f>
        <v>0</v>
      </c>
      <c r="G26" s="6">
        <f>IFERROR(VLOOKUP($A26,pbks_mvp!$B:$K,COLUMN(G25)-2,FALSE),"")</f>
        <v>3</v>
      </c>
      <c r="H26" s="6">
        <f>IFERROR(VLOOKUP($A26,pbks_mvp!$B:$K,COLUMN(H25)-2,FALSE),"")</f>
        <v>2</v>
      </c>
      <c r="I26" s="6">
        <f>IFERROR(VLOOKUP($A26,pbks_mvp!$B:$K,COLUMN(I25)-2,FALSE),"")</f>
        <v>1</v>
      </c>
      <c r="J26" s="6">
        <f>IFERROR(VLOOKUP($A26,pbks_mvp!$B:$K,COLUMN(J25)-2,FALSE),"")</f>
        <v>0</v>
      </c>
      <c r="K26" s="6">
        <f>IFERROR(VLOOKUP($A26,pbks_mvp!$B:$K,COLUMN(K25)-2,FALSE),"")</f>
        <v>0</v>
      </c>
      <c r="L26" s="7">
        <f>IFERROR(VLOOKUP($A26,pbks_mvp!$B:$K,COLUMN(L25)-2,FALSE),"")</f>
        <v>0</v>
      </c>
      <c r="M26" s="5">
        <f>IFERROR(VLOOKUP($A26,pbks_batting!$B:$N,COLUMN(M25)-11,FALSE),"")</f>
        <v>16</v>
      </c>
      <c r="N26" s="6">
        <f>IFERROR(VLOOKUP($A26,pbks_batting!$B:$N,COLUMN(N25)-11,FALSE),"")</f>
        <v>1</v>
      </c>
      <c r="O26" s="6">
        <f>IFERROR(VLOOKUP($A26,pbks_batting!$B:$N,COLUMN(O25)-11,FALSE),"")</f>
        <v>1</v>
      </c>
      <c r="P26" s="6">
        <f>IFERROR(VLOOKUP($A26,pbks_batting!$B:$N,COLUMN(P25)-11,FALSE),"")</f>
        <v>0</v>
      </c>
      <c r="Q26" s="6">
        <f>IFERROR(VLOOKUP($A26,pbks_batting!$B:$N,COLUMN(Q25)-11,FALSE),"")</f>
        <v>16</v>
      </c>
      <c r="R26" s="6">
        <f>IFERROR(VLOOKUP($A26,pbks_batting!$B:$N,COLUMN(R25)-11,FALSE),"")</f>
        <v>16</v>
      </c>
      <c r="S26" s="6">
        <f>IFERROR(VLOOKUP($A26,pbks_batting!$B:$N,COLUMN(S25)-11,FALSE),"")</f>
        <v>15</v>
      </c>
      <c r="T26" s="6">
        <f>IFERROR(VLOOKUP($A26,pbks_batting!$B:$N,COLUMN(T25)-11,FALSE),"")</f>
        <v>106.66</v>
      </c>
      <c r="U26" s="6">
        <f>IFERROR(VLOOKUP($A26,pbks_batting!$B:$N,COLUMN(U25)-11,FALSE),"")</f>
        <v>0</v>
      </c>
      <c r="V26" s="6">
        <f>IFERROR(VLOOKUP($A26,pbks_batting!$B:$N,COLUMN(V25)-11,FALSE),"")</f>
        <v>0</v>
      </c>
      <c r="W26" s="6">
        <f>IFERROR(VLOOKUP($A26,pbks_batting!$B:$N,COLUMN(W25)-11,FALSE),"")</f>
        <v>2</v>
      </c>
      <c r="X26" s="7">
        <f>IFERROR(VLOOKUP($A26,pbks_batting!$B:$N,COLUMN(X25)-11,FALSE),"")</f>
        <v>1</v>
      </c>
      <c r="Y26" s="5" t="str">
        <f>IFERROR(VLOOKUP($A26,pbks_bowling!$B:$M,COLUMN(Y25)-23,FALSE),"")</f>
        <v/>
      </c>
      <c r="Z26" s="6" t="str">
        <f>IFERROR(VLOOKUP($A26,pbks_bowling!$B:$M,COLUMN(Z25)-23,FALSE),"")</f>
        <v/>
      </c>
      <c r="AA26" s="6" t="str">
        <f>IFERROR(VLOOKUP($A26,pbks_bowling!$B:$M,COLUMN(AA25)-23,FALSE),"")</f>
        <v/>
      </c>
      <c r="AB26" s="6" t="str">
        <f>IFERROR(VLOOKUP($A26,pbks_bowling!$B:$M,COLUMN(AB25)-23,FALSE),"")</f>
        <v/>
      </c>
      <c r="AC26" s="6" t="str">
        <f>IFERROR(VLOOKUP($A26,pbks_bowling!$B:$M,COLUMN(AC25)-23,FALSE),"")</f>
        <v/>
      </c>
      <c r="AD26" s="6" t="str">
        <f>IFERROR(VLOOKUP($A26,pbks_bowling!$B:$M,COLUMN(AD25)-23,FALSE),"")</f>
        <v/>
      </c>
      <c r="AE26" s="6" t="str">
        <f>IFERROR(VLOOKUP($A26,pbks_bowling!$B:$M,COLUMN(AE25)-23,FALSE),"")</f>
        <v/>
      </c>
      <c r="AF26" s="6" t="str">
        <f>IFERROR(VLOOKUP($A26,pbks_bowling!$B:$M,COLUMN(AF25)-23,FALSE),"")</f>
        <v/>
      </c>
      <c r="AG26" s="6" t="str">
        <f>IFERROR(VLOOKUP($A26,pbks_bowling!$B:$M,COLUMN(AG25)-23,FALSE),"")</f>
        <v/>
      </c>
      <c r="AH26" s="6" t="str">
        <f>IFERROR(VLOOKUP($A26,pbks_bowling!$B:$M,COLUMN(AH25)-23,FALSE),"")</f>
        <v/>
      </c>
      <c r="AI26" s="6" t="str">
        <f>IFERROR(VLOOKUP($A26,pbks_bowling!$B:$M,COLUMN(AI25)-23,FALSE),"")</f>
        <v/>
      </c>
      <c r="AJ26" s="24">
        <f t="shared" si="0"/>
        <v>0</v>
      </c>
      <c r="AK26" s="25">
        <f t="shared" si="1"/>
        <v>0</v>
      </c>
      <c r="AL26" s="25">
        <f t="shared" si="2"/>
        <v>0</v>
      </c>
      <c r="AM26" s="25">
        <f t="shared" si="3"/>
        <v>0</v>
      </c>
      <c r="AN26" s="30">
        <f t="shared" si="4"/>
        <v>11</v>
      </c>
      <c r="AO26" s="21">
        <f t="shared" si="5"/>
        <v>17</v>
      </c>
      <c r="AP26" s="49" t="str">
        <f t="shared" si="6"/>
        <v>Azmatullah Omarzai</v>
      </c>
    </row>
    <row r="30" spans="1:42" x14ac:dyDescent="0.2">
      <c r="D30" s="52" t="s">
        <v>213</v>
      </c>
    </row>
    <row r="31" spans="1:42" x14ac:dyDescent="0.2">
      <c r="D31" s="51" t="s">
        <v>214</v>
      </c>
      <c r="E31" s="51">
        <f>SUM(D2:L26)-SUM(pbks_mvp!C:K)</f>
        <v>0</v>
      </c>
    </row>
    <row r="32" spans="1:42" x14ac:dyDescent="0.2">
      <c r="D32" s="51" t="s">
        <v>215</v>
      </c>
      <c r="E32" s="51">
        <f>SUM(M2:X26)-SUM(pbks_batting!C2:N100)</f>
        <v>0</v>
      </c>
    </row>
    <row r="33" spans="4:5" x14ac:dyDescent="0.2">
      <c r="D33" s="51" t="s">
        <v>216</v>
      </c>
      <c r="E33" s="51">
        <f>SUM(Y2:AI26)-SUM(pbks_bowling!C:M)</f>
        <v>0</v>
      </c>
    </row>
  </sheetData>
  <conditionalFormatting sqref="D2:D26">
    <cfRule type="containsBlanks" dxfId="217" priority="14">
      <formula>LEN(TRIM(D2))=0</formula>
    </cfRule>
  </conditionalFormatting>
  <conditionalFormatting sqref="E31:E33">
    <cfRule type="cellIs" dxfId="216" priority="1" operator="notEqual">
      <formula>0</formula>
    </cfRule>
  </conditionalFormatting>
  <conditionalFormatting sqref="J2:J26">
    <cfRule type="colorScale" priority="13">
      <colorScale>
        <cfvo type="min"/>
        <cfvo type="max"/>
        <color rgb="FFFCFCFF"/>
        <color rgb="FF63BE7B"/>
      </colorScale>
    </cfRule>
  </conditionalFormatting>
  <conditionalFormatting sqref="K2:K26">
    <cfRule type="cellIs" dxfId="215" priority="10" operator="greaterThanOrEqual">
      <formula>1</formula>
    </cfRule>
  </conditionalFormatting>
  <conditionalFormatting sqref="M2:M26">
    <cfRule type="colorScale" priority="12">
      <colorScale>
        <cfvo type="min"/>
        <cfvo type="max"/>
        <color rgb="FFFCFCFF"/>
        <color rgb="FF63BE7B"/>
      </colorScale>
    </cfRule>
  </conditionalFormatting>
  <conditionalFormatting sqref="Y2:Y26">
    <cfRule type="colorScale" priority="11">
      <colorScale>
        <cfvo type="min"/>
        <cfvo type="max"/>
        <color rgb="FFFCFCFF"/>
        <color rgb="FF63BE7B"/>
      </colorScale>
    </cfRule>
  </conditionalFormatting>
  <conditionalFormatting sqref="AJ2:AJ26">
    <cfRule type="colorScale" priority="9">
      <colorScale>
        <cfvo type="min"/>
        <cfvo type="max"/>
        <color rgb="FFFCFCFF"/>
        <color rgb="FF63BE7B"/>
      </colorScale>
    </cfRule>
  </conditionalFormatting>
  <conditionalFormatting sqref="AK2:AK26">
    <cfRule type="colorScale" priority="8">
      <colorScale>
        <cfvo type="min"/>
        <cfvo type="max"/>
        <color rgb="FFFCFCFF"/>
        <color rgb="FF63BE7B"/>
      </colorScale>
    </cfRule>
  </conditionalFormatting>
  <conditionalFormatting sqref="AL2:AL26">
    <cfRule type="colorScale" priority="7">
      <colorScale>
        <cfvo type="min"/>
        <cfvo type="max"/>
        <color rgb="FFFCFCFF"/>
        <color rgb="FF63BE7B"/>
      </colorScale>
    </cfRule>
  </conditionalFormatting>
  <conditionalFormatting sqref="AM2:AM26">
    <cfRule type="colorScale" priority="6">
      <colorScale>
        <cfvo type="min"/>
        <cfvo type="max"/>
        <color rgb="FFFCFCFF"/>
        <color rgb="FF63BE7B"/>
      </colorScale>
    </cfRule>
  </conditionalFormatting>
  <conditionalFormatting sqref="AN2:AN26">
    <cfRule type="colorScale" priority="4">
      <colorScale>
        <cfvo type="min"/>
        <cfvo type="percentile" val="50"/>
        <cfvo type="max"/>
        <color rgb="FF63BE7B"/>
        <color rgb="FFFCFCFF"/>
        <color rgb="FFF8696B"/>
      </colorScale>
    </cfRule>
    <cfRule type="colorScale" priority="5">
      <colorScale>
        <cfvo type="min"/>
        <cfvo type="max"/>
        <color rgb="FF63BE7B"/>
        <color rgb="FFFFEF9C"/>
      </colorScale>
    </cfRule>
  </conditionalFormatting>
  <conditionalFormatting sqref="AO2:AO26">
    <cfRule type="iconSet" priority="2">
      <iconSet iconSet="3Symbols2" reverse="1">
        <cfvo type="percent" val="0"/>
        <cfvo type="num" val="5"/>
        <cfvo type="num" val="8"/>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0CD8-5F12-436D-827B-B2D1FD841E52}">
  <dimension ref="A1:N12"/>
  <sheetViews>
    <sheetView workbookViewId="0">
      <selection activeCell="B3" sqref="B3"/>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2</v>
      </c>
      <c r="B2" s="1" t="s">
        <v>126</v>
      </c>
      <c r="C2" s="1">
        <v>329</v>
      </c>
      <c r="D2" s="1">
        <v>6</v>
      </c>
      <c r="E2" s="1">
        <v>6</v>
      </c>
      <c r="F2" s="1">
        <v>0</v>
      </c>
      <c r="G2" s="1">
        <v>82</v>
      </c>
      <c r="H2" s="1">
        <v>54.83</v>
      </c>
      <c r="I2" s="1">
        <v>217</v>
      </c>
      <c r="J2" s="1">
        <v>151.61000000000001</v>
      </c>
      <c r="K2" s="1">
        <v>0</v>
      </c>
      <c r="L2" s="1">
        <v>4</v>
      </c>
      <c r="M2" s="1">
        <v>31</v>
      </c>
      <c r="N2" s="1">
        <v>13</v>
      </c>
    </row>
    <row r="3" spans="1:14" x14ac:dyDescent="0.2">
      <c r="A3" s="1">
        <v>14</v>
      </c>
      <c r="B3" s="1" t="s">
        <v>99</v>
      </c>
      <c r="C3" s="1">
        <v>218</v>
      </c>
      <c r="D3" s="1">
        <v>6</v>
      </c>
      <c r="E3" s="1">
        <v>6</v>
      </c>
      <c r="F3" s="1">
        <v>1</v>
      </c>
      <c r="G3" s="1" t="s">
        <v>127</v>
      </c>
      <c r="H3" s="1">
        <v>43.6</v>
      </c>
      <c r="I3" s="1">
        <v>138</v>
      </c>
      <c r="J3" s="1">
        <v>157.97</v>
      </c>
      <c r="K3" s="1">
        <v>0</v>
      </c>
      <c r="L3" s="1">
        <v>2</v>
      </c>
      <c r="M3" s="1">
        <v>21</v>
      </c>
      <c r="N3" s="1">
        <v>9</v>
      </c>
    </row>
    <row r="4" spans="1:14" x14ac:dyDescent="0.2">
      <c r="A4" s="1">
        <v>19</v>
      </c>
      <c r="B4" s="1" t="s">
        <v>100</v>
      </c>
      <c r="C4" s="1">
        <v>208</v>
      </c>
      <c r="D4" s="1">
        <v>6</v>
      </c>
      <c r="E4" s="1">
        <v>6</v>
      </c>
      <c r="F4" s="1">
        <v>1</v>
      </c>
      <c r="G4" s="1" t="s">
        <v>128</v>
      </c>
      <c r="H4" s="1">
        <v>41.6</v>
      </c>
      <c r="I4" s="1">
        <v>139</v>
      </c>
      <c r="J4" s="1">
        <v>149.63999999999999</v>
      </c>
      <c r="K4" s="1">
        <v>0</v>
      </c>
      <c r="L4" s="1">
        <v>2</v>
      </c>
      <c r="M4" s="1">
        <v>22</v>
      </c>
      <c r="N4" s="1">
        <v>6</v>
      </c>
    </row>
    <row r="5" spans="1:14" x14ac:dyDescent="0.2">
      <c r="A5" s="1">
        <v>31</v>
      </c>
      <c r="B5" s="1" t="s">
        <v>103</v>
      </c>
      <c r="C5" s="1">
        <v>158</v>
      </c>
      <c r="D5" s="1">
        <v>6</v>
      </c>
      <c r="E5" s="1">
        <v>6</v>
      </c>
      <c r="F5" s="1">
        <v>2</v>
      </c>
      <c r="G5" s="1">
        <v>46</v>
      </c>
      <c r="H5" s="1">
        <v>39.5</v>
      </c>
      <c r="I5" s="1">
        <v>95</v>
      </c>
      <c r="J5" s="1">
        <v>166.31</v>
      </c>
      <c r="K5" s="1">
        <v>0</v>
      </c>
      <c r="L5" s="1">
        <v>0</v>
      </c>
      <c r="M5" s="1">
        <v>14</v>
      </c>
      <c r="N5" s="1">
        <v>10</v>
      </c>
    </row>
    <row r="6" spans="1:14" x14ac:dyDescent="0.2">
      <c r="A6" s="1">
        <v>64</v>
      </c>
      <c r="B6" s="1" t="s">
        <v>106</v>
      </c>
      <c r="C6" s="1">
        <v>62</v>
      </c>
      <c r="D6" s="1">
        <v>6</v>
      </c>
      <c r="E6" s="1">
        <v>4</v>
      </c>
      <c r="F6" s="1">
        <v>2</v>
      </c>
      <c r="G6" s="1">
        <v>36</v>
      </c>
      <c r="H6" s="1">
        <v>31</v>
      </c>
      <c r="I6" s="1">
        <v>34</v>
      </c>
      <c r="J6" s="1">
        <v>182.35</v>
      </c>
      <c r="K6" s="1">
        <v>0</v>
      </c>
      <c r="L6" s="1">
        <v>0</v>
      </c>
      <c r="M6" s="1">
        <v>4</v>
      </c>
      <c r="N6" s="1">
        <v>5</v>
      </c>
    </row>
    <row r="7" spans="1:14" x14ac:dyDescent="0.2">
      <c r="A7" s="1">
        <v>69</v>
      </c>
      <c r="B7" s="1" t="s">
        <v>104</v>
      </c>
      <c r="C7" s="1">
        <v>51</v>
      </c>
      <c r="D7" s="1">
        <v>2</v>
      </c>
      <c r="E7" s="1">
        <v>2</v>
      </c>
      <c r="F7" s="1">
        <v>0</v>
      </c>
      <c r="G7" s="1">
        <v>49</v>
      </c>
      <c r="H7" s="1">
        <v>25.5</v>
      </c>
      <c r="I7" s="1">
        <v>32</v>
      </c>
      <c r="J7" s="1">
        <v>159.37</v>
      </c>
      <c r="K7" s="1">
        <v>0</v>
      </c>
      <c r="L7" s="1">
        <v>0</v>
      </c>
      <c r="M7" s="1">
        <v>5</v>
      </c>
      <c r="N7" s="1">
        <v>2</v>
      </c>
    </row>
    <row r="8" spans="1:14" x14ac:dyDescent="0.2">
      <c r="A8" s="1">
        <v>75</v>
      </c>
      <c r="B8" s="1" t="s">
        <v>108</v>
      </c>
      <c r="C8" s="1">
        <v>30</v>
      </c>
      <c r="D8" s="1">
        <v>6</v>
      </c>
      <c r="E8" s="1">
        <v>4</v>
      </c>
      <c r="F8" s="1">
        <v>1</v>
      </c>
      <c r="G8" s="1" t="s">
        <v>129</v>
      </c>
      <c r="H8" s="1">
        <v>10</v>
      </c>
      <c r="I8" s="1">
        <v>15</v>
      </c>
      <c r="J8" s="1">
        <v>200</v>
      </c>
      <c r="K8" s="1">
        <v>0</v>
      </c>
      <c r="L8" s="1">
        <v>0</v>
      </c>
      <c r="M8" s="1">
        <v>2</v>
      </c>
      <c r="N8" s="1">
        <v>3</v>
      </c>
    </row>
    <row r="9" spans="1:14" x14ac:dyDescent="0.2">
      <c r="A9" s="1">
        <v>82</v>
      </c>
      <c r="B9" s="1" t="s">
        <v>102</v>
      </c>
      <c r="C9" s="1">
        <v>22</v>
      </c>
      <c r="D9" s="1">
        <v>6</v>
      </c>
      <c r="E9" s="1">
        <v>3</v>
      </c>
      <c r="F9" s="1">
        <v>1</v>
      </c>
      <c r="G9" s="1">
        <v>12</v>
      </c>
      <c r="H9" s="1">
        <v>11</v>
      </c>
      <c r="I9" s="1">
        <v>10</v>
      </c>
      <c r="J9" s="1">
        <v>220</v>
      </c>
      <c r="K9" s="1">
        <v>0</v>
      </c>
      <c r="L9" s="1">
        <v>0</v>
      </c>
      <c r="M9" s="1">
        <v>1</v>
      </c>
      <c r="N9" s="1">
        <v>2</v>
      </c>
    </row>
    <row r="10" spans="1:14" x14ac:dyDescent="0.2">
      <c r="A10" s="1">
        <v>98</v>
      </c>
      <c r="B10" s="1" t="s">
        <v>107</v>
      </c>
      <c r="C10" s="1">
        <v>7</v>
      </c>
      <c r="D10" s="1">
        <v>2</v>
      </c>
      <c r="E10" s="1">
        <v>1</v>
      </c>
      <c r="F10" s="1">
        <v>1</v>
      </c>
      <c r="G10" s="1" t="s">
        <v>130</v>
      </c>
      <c r="H10" s="1" t="s">
        <v>52</v>
      </c>
      <c r="I10" s="1">
        <v>5</v>
      </c>
      <c r="J10" s="1">
        <v>140</v>
      </c>
      <c r="K10" s="1">
        <v>0</v>
      </c>
      <c r="L10" s="1">
        <v>0</v>
      </c>
      <c r="M10" s="1">
        <v>0</v>
      </c>
      <c r="N10" s="1">
        <v>1</v>
      </c>
    </row>
    <row r="11" spans="1:14" x14ac:dyDescent="0.2">
      <c r="A11" s="1">
        <v>119</v>
      </c>
      <c r="B11" s="1" t="s">
        <v>101</v>
      </c>
      <c r="C11" s="1">
        <v>1</v>
      </c>
      <c r="D11" s="1">
        <v>6</v>
      </c>
      <c r="E11" s="1">
        <v>1</v>
      </c>
      <c r="F11" s="1">
        <v>0</v>
      </c>
      <c r="G11" s="1">
        <v>1</v>
      </c>
      <c r="H11" s="1">
        <v>1</v>
      </c>
      <c r="I11" s="1">
        <v>1</v>
      </c>
      <c r="J11" s="1">
        <v>100</v>
      </c>
      <c r="K11" s="1">
        <v>0</v>
      </c>
      <c r="L11" s="1">
        <v>0</v>
      </c>
      <c r="M11" s="1">
        <v>0</v>
      </c>
      <c r="N11" s="1">
        <v>0</v>
      </c>
    </row>
    <row r="12" spans="1:14" x14ac:dyDescent="0.2">
      <c r="A12" s="1">
        <v>120</v>
      </c>
      <c r="B12" s="1" t="s">
        <v>105</v>
      </c>
      <c r="C12" s="1">
        <v>1</v>
      </c>
      <c r="D12" s="1">
        <v>4</v>
      </c>
      <c r="E12" s="1">
        <v>2</v>
      </c>
      <c r="F12" s="1">
        <v>2</v>
      </c>
      <c r="G12" s="1" t="s">
        <v>51</v>
      </c>
      <c r="H12" s="1" t="s">
        <v>52</v>
      </c>
      <c r="I12" s="1">
        <v>1</v>
      </c>
      <c r="J12" s="1">
        <v>100</v>
      </c>
      <c r="K12" s="1">
        <v>0</v>
      </c>
      <c r="L12" s="1">
        <v>0</v>
      </c>
      <c r="M12" s="1">
        <v>0</v>
      </c>
      <c r="N12" s="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0215-F55F-46E5-B9F7-D526838C8EAA}">
  <dimension ref="A1:M10"/>
  <sheetViews>
    <sheetView workbookViewId="0">
      <selection activeCell="B3" sqref="B3"/>
    </sheetView>
  </sheetViews>
  <sheetFormatPr defaultRowHeight="12" x14ac:dyDescent="0.2"/>
  <cols>
    <col min="1" max="1" width="3.85546875" style="1" bestFit="1" customWidth="1"/>
    <col min="2" max="2" width="16.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7</v>
      </c>
      <c r="B2" s="1" t="s">
        <v>98</v>
      </c>
      <c r="C2" s="1">
        <v>10</v>
      </c>
      <c r="D2" s="1">
        <v>6</v>
      </c>
      <c r="E2" s="1">
        <v>6</v>
      </c>
      <c r="F2" s="1">
        <v>23</v>
      </c>
      <c r="G2" s="1">
        <v>160</v>
      </c>
      <c r="H2" s="2">
        <v>45740</v>
      </c>
      <c r="I2" s="1">
        <v>16</v>
      </c>
      <c r="J2" s="1">
        <v>6.95</v>
      </c>
      <c r="K2" s="1">
        <v>13.8</v>
      </c>
      <c r="L2" s="1">
        <v>0</v>
      </c>
      <c r="M2" s="1">
        <v>0</v>
      </c>
    </row>
    <row r="3" spans="1:13" x14ac:dyDescent="0.2">
      <c r="A3" s="1">
        <v>8</v>
      </c>
      <c r="B3" s="1" t="s">
        <v>101</v>
      </c>
      <c r="C3" s="1">
        <v>10</v>
      </c>
      <c r="D3" s="1">
        <v>6</v>
      </c>
      <c r="E3" s="1">
        <v>6</v>
      </c>
      <c r="F3" s="1">
        <v>19.5</v>
      </c>
      <c r="G3" s="1">
        <v>168</v>
      </c>
      <c r="H3" s="2">
        <v>45746</v>
      </c>
      <c r="I3" s="1">
        <v>16.8</v>
      </c>
      <c r="J3" s="1">
        <v>8.4700000000000006</v>
      </c>
      <c r="K3" s="1">
        <v>11.9</v>
      </c>
      <c r="L3" s="1">
        <v>0</v>
      </c>
      <c r="M3" s="1">
        <v>0</v>
      </c>
    </row>
    <row r="4" spans="1:13" x14ac:dyDescent="0.2">
      <c r="A4" s="1">
        <v>9</v>
      </c>
      <c r="B4" s="1" t="s">
        <v>97</v>
      </c>
      <c r="C4" s="1">
        <v>10</v>
      </c>
      <c r="D4" s="1">
        <v>6</v>
      </c>
      <c r="E4" s="1">
        <v>6</v>
      </c>
      <c r="F4" s="1">
        <v>24</v>
      </c>
      <c r="G4" s="1">
        <v>204</v>
      </c>
      <c r="H4" s="2">
        <v>45764</v>
      </c>
      <c r="I4" s="1">
        <v>20.399999999999999</v>
      </c>
      <c r="J4" s="1">
        <v>8.5</v>
      </c>
      <c r="K4" s="1">
        <v>14.4</v>
      </c>
      <c r="L4" s="1">
        <v>1</v>
      </c>
      <c r="M4" s="1">
        <v>0</v>
      </c>
    </row>
    <row r="5" spans="1:13" x14ac:dyDescent="0.2">
      <c r="A5" s="1">
        <v>45</v>
      </c>
      <c r="B5" s="1" t="s">
        <v>102</v>
      </c>
      <c r="C5" s="1">
        <v>4</v>
      </c>
      <c r="D5" s="1">
        <v>6</v>
      </c>
      <c r="E5" s="1">
        <v>6</v>
      </c>
      <c r="F5" s="1">
        <v>22</v>
      </c>
      <c r="G5" s="1">
        <v>215</v>
      </c>
      <c r="H5" s="1" t="s">
        <v>65</v>
      </c>
      <c r="I5" s="1">
        <v>53.75</v>
      </c>
      <c r="J5" s="1">
        <v>9.77</v>
      </c>
      <c r="K5" s="1">
        <v>33</v>
      </c>
      <c r="L5" s="1">
        <v>0</v>
      </c>
      <c r="M5" s="1">
        <v>0</v>
      </c>
    </row>
    <row r="6" spans="1:13" x14ac:dyDescent="0.2">
      <c r="A6" s="1">
        <v>59</v>
      </c>
      <c r="B6" s="1" t="s">
        <v>105</v>
      </c>
      <c r="C6" s="1">
        <v>2</v>
      </c>
      <c r="D6" s="1">
        <v>4</v>
      </c>
      <c r="E6" s="1">
        <v>4</v>
      </c>
      <c r="F6" s="1">
        <v>7</v>
      </c>
      <c r="G6" s="1">
        <v>68</v>
      </c>
      <c r="H6" s="2">
        <v>45674</v>
      </c>
      <c r="I6" s="1">
        <v>34</v>
      </c>
      <c r="J6" s="1">
        <v>9.7100000000000009</v>
      </c>
      <c r="K6" s="1">
        <v>21</v>
      </c>
      <c r="L6" s="1">
        <v>0</v>
      </c>
      <c r="M6" s="1">
        <v>0</v>
      </c>
    </row>
    <row r="7" spans="1:13" x14ac:dyDescent="0.2">
      <c r="A7" s="1">
        <v>60</v>
      </c>
      <c r="B7" s="1" t="s">
        <v>107</v>
      </c>
      <c r="C7" s="1">
        <v>2</v>
      </c>
      <c r="D7" s="1">
        <v>2</v>
      </c>
      <c r="E7" s="1">
        <v>2</v>
      </c>
      <c r="F7" s="1">
        <v>8</v>
      </c>
      <c r="G7" s="1">
        <v>83</v>
      </c>
      <c r="H7" s="1" t="s">
        <v>131</v>
      </c>
      <c r="I7" s="1">
        <v>41.5</v>
      </c>
      <c r="J7" s="1">
        <v>10.37</v>
      </c>
      <c r="K7" s="1">
        <v>24</v>
      </c>
      <c r="L7" s="1">
        <v>0</v>
      </c>
      <c r="M7" s="1">
        <v>0</v>
      </c>
    </row>
    <row r="8" spans="1:13" x14ac:dyDescent="0.2">
      <c r="A8" s="1">
        <v>63</v>
      </c>
      <c r="B8" s="1" t="s">
        <v>104</v>
      </c>
      <c r="C8" s="1">
        <v>1</v>
      </c>
      <c r="D8" s="1">
        <v>2</v>
      </c>
      <c r="E8" s="1">
        <v>1</v>
      </c>
      <c r="F8" s="1">
        <v>4</v>
      </c>
      <c r="G8" s="1">
        <v>28</v>
      </c>
      <c r="H8" s="2">
        <v>45685</v>
      </c>
      <c r="I8" s="1">
        <v>28</v>
      </c>
      <c r="J8" s="1">
        <v>7</v>
      </c>
      <c r="K8" s="1">
        <v>24</v>
      </c>
      <c r="L8" s="1">
        <v>0</v>
      </c>
      <c r="M8" s="1">
        <v>0</v>
      </c>
    </row>
    <row r="9" spans="1:13" x14ac:dyDescent="0.2">
      <c r="A9" s="1">
        <v>70</v>
      </c>
      <c r="B9" s="1" t="s">
        <v>110</v>
      </c>
      <c r="C9" s="1">
        <v>1</v>
      </c>
      <c r="D9" s="1">
        <v>1</v>
      </c>
      <c r="E9" s="1">
        <v>1</v>
      </c>
      <c r="F9" s="1">
        <v>3</v>
      </c>
      <c r="G9" s="1">
        <v>29</v>
      </c>
      <c r="H9" s="2">
        <v>45686</v>
      </c>
      <c r="I9" s="1">
        <v>29</v>
      </c>
      <c r="J9" s="1">
        <v>9.66</v>
      </c>
      <c r="K9" s="1">
        <v>18</v>
      </c>
      <c r="L9" s="1">
        <v>0</v>
      </c>
      <c r="M9" s="1">
        <v>0</v>
      </c>
    </row>
    <row r="10" spans="1:13" x14ac:dyDescent="0.2">
      <c r="A10" s="1">
        <v>75</v>
      </c>
      <c r="B10" s="1" t="s">
        <v>109</v>
      </c>
      <c r="C10" s="1">
        <v>1</v>
      </c>
      <c r="D10" s="1">
        <v>3</v>
      </c>
      <c r="E10" s="1">
        <v>3</v>
      </c>
      <c r="F10" s="1">
        <v>8</v>
      </c>
      <c r="G10" s="1">
        <v>97</v>
      </c>
      <c r="H10" s="2">
        <v>45684</v>
      </c>
      <c r="I10" s="1">
        <v>97</v>
      </c>
      <c r="J10" s="1">
        <v>12.12</v>
      </c>
      <c r="K10" s="1">
        <v>48</v>
      </c>
      <c r="L10" s="1">
        <v>0</v>
      </c>
      <c r="M10"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FA9B-80CF-4486-B6C6-6D3E39A7FABF}">
  <dimension ref="A1:K17"/>
  <sheetViews>
    <sheetView workbookViewId="0">
      <selection activeCell="A2" sqref="A2:K17"/>
    </sheetView>
  </sheetViews>
  <sheetFormatPr defaultRowHeight="12" x14ac:dyDescent="0.2"/>
  <cols>
    <col min="1" max="1" width="3.85546875" style="1" bestFit="1" customWidth="1"/>
    <col min="2" max="2" width="18.57031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11</v>
      </c>
      <c r="B2" s="1" t="s">
        <v>155</v>
      </c>
      <c r="C2" s="1">
        <v>139.5</v>
      </c>
      <c r="D2" s="1">
        <v>8</v>
      </c>
      <c r="E2" s="1">
        <v>0</v>
      </c>
      <c r="F2" s="1">
        <v>0</v>
      </c>
      <c r="G2" s="1">
        <v>25</v>
      </c>
      <c r="H2" s="1">
        <v>17</v>
      </c>
      <c r="I2" s="1">
        <v>7</v>
      </c>
      <c r="J2" s="1">
        <v>0</v>
      </c>
      <c r="K2" s="1">
        <v>0</v>
      </c>
    </row>
    <row r="3" spans="1:11" x14ac:dyDescent="0.2">
      <c r="A3" s="1">
        <v>31</v>
      </c>
      <c r="B3" s="1" t="s">
        <v>198</v>
      </c>
      <c r="C3" s="1">
        <v>112.5</v>
      </c>
      <c r="D3" s="1">
        <v>8</v>
      </c>
      <c r="E3" s="1">
        <v>8</v>
      </c>
      <c r="F3" s="1">
        <v>75</v>
      </c>
      <c r="G3" s="1">
        <v>0</v>
      </c>
      <c r="H3" s="1">
        <v>2</v>
      </c>
      <c r="I3" s="1">
        <v>1</v>
      </c>
      <c r="J3" s="1">
        <v>0</v>
      </c>
      <c r="K3" s="1">
        <v>0</v>
      </c>
    </row>
    <row r="4" spans="1:11" x14ac:dyDescent="0.2">
      <c r="A4" s="1">
        <v>37</v>
      </c>
      <c r="B4" s="1" t="s">
        <v>164</v>
      </c>
      <c r="C4" s="1">
        <v>107</v>
      </c>
      <c r="D4" s="1">
        <v>8</v>
      </c>
      <c r="E4" s="1">
        <v>0</v>
      </c>
      <c r="F4" s="1">
        <v>9</v>
      </c>
      <c r="G4" s="1">
        <v>14</v>
      </c>
      <c r="H4" s="1">
        <v>14</v>
      </c>
      <c r="I4" s="1">
        <v>5</v>
      </c>
      <c r="J4" s="1">
        <v>1.5</v>
      </c>
      <c r="K4" s="1">
        <v>0</v>
      </c>
    </row>
    <row r="5" spans="1:11" x14ac:dyDescent="0.2">
      <c r="A5" s="1">
        <v>42</v>
      </c>
      <c r="B5" s="1" t="s">
        <v>157</v>
      </c>
      <c r="C5" s="1">
        <v>100</v>
      </c>
      <c r="D5" s="1">
        <v>7</v>
      </c>
      <c r="E5" s="1">
        <v>0</v>
      </c>
      <c r="F5" s="1">
        <v>0</v>
      </c>
      <c r="G5" s="1">
        <v>23</v>
      </c>
      <c r="H5" s="1">
        <v>10</v>
      </c>
      <c r="I5" s="1">
        <v>2</v>
      </c>
      <c r="J5" s="1">
        <v>0</v>
      </c>
      <c r="K5" s="1">
        <v>1</v>
      </c>
    </row>
    <row r="6" spans="1:11" x14ac:dyDescent="0.2">
      <c r="A6" s="1">
        <v>59</v>
      </c>
      <c r="B6" s="1" t="s">
        <v>171</v>
      </c>
      <c r="C6" s="1">
        <v>83.5</v>
      </c>
      <c r="D6" s="1">
        <v>8</v>
      </c>
      <c r="E6" s="1">
        <v>0</v>
      </c>
      <c r="F6" s="1">
        <v>0</v>
      </c>
      <c r="G6" s="1">
        <v>14</v>
      </c>
      <c r="H6" s="1">
        <v>11</v>
      </c>
      <c r="I6" s="1">
        <v>4</v>
      </c>
      <c r="J6" s="1">
        <v>0</v>
      </c>
      <c r="K6" s="1">
        <v>0</v>
      </c>
    </row>
    <row r="7" spans="1:11" x14ac:dyDescent="0.2">
      <c r="A7" s="1">
        <v>65</v>
      </c>
      <c r="B7" s="1" t="s">
        <v>165</v>
      </c>
      <c r="C7" s="1">
        <v>81.5</v>
      </c>
      <c r="D7" s="1">
        <v>8</v>
      </c>
      <c r="E7" s="1">
        <v>0</v>
      </c>
      <c r="F7" s="1">
        <v>0</v>
      </c>
      <c r="G7" s="1">
        <v>13</v>
      </c>
      <c r="H7" s="1">
        <v>9</v>
      </c>
      <c r="I7" s="1">
        <v>7</v>
      </c>
      <c r="J7" s="1">
        <v>0</v>
      </c>
      <c r="K7" s="1">
        <v>0</v>
      </c>
    </row>
    <row r="8" spans="1:11" x14ac:dyDescent="0.2">
      <c r="A8" s="1">
        <v>66</v>
      </c>
      <c r="B8" s="1" t="s">
        <v>168</v>
      </c>
      <c r="C8" s="1">
        <v>80.5</v>
      </c>
      <c r="D8" s="1">
        <v>8</v>
      </c>
      <c r="E8" s="1">
        <v>0</v>
      </c>
      <c r="F8" s="1">
        <v>0</v>
      </c>
      <c r="G8" s="1">
        <v>21</v>
      </c>
      <c r="H8" s="1">
        <v>8</v>
      </c>
      <c r="I8" s="1">
        <v>0</v>
      </c>
      <c r="J8" s="1">
        <v>0</v>
      </c>
      <c r="K8" s="1">
        <v>0</v>
      </c>
    </row>
    <row r="9" spans="1:11" x14ac:dyDescent="0.2">
      <c r="A9" s="1">
        <v>70</v>
      </c>
      <c r="B9" s="1" t="s">
        <v>176</v>
      </c>
      <c r="C9" s="1">
        <v>79</v>
      </c>
      <c r="D9" s="1">
        <v>8</v>
      </c>
      <c r="E9" s="1">
        <v>7</v>
      </c>
      <c r="F9" s="1">
        <v>53</v>
      </c>
      <c r="G9" s="1">
        <v>0</v>
      </c>
      <c r="H9" s="1">
        <v>0</v>
      </c>
      <c r="I9" s="1">
        <v>0</v>
      </c>
      <c r="J9" s="1">
        <v>1.5</v>
      </c>
      <c r="K9" s="1">
        <v>0</v>
      </c>
    </row>
    <row r="10" spans="1:11" x14ac:dyDescent="0.2">
      <c r="A10" s="1">
        <v>74</v>
      </c>
      <c r="B10" s="1" t="s">
        <v>175</v>
      </c>
      <c r="C10" s="1">
        <v>76</v>
      </c>
      <c r="D10" s="1">
        <v>6</v>
      </c>
      <c r="E10" s="1">
        <v>9</v>
      </c>
      <c r="F10" s="1">
        <v>38</v>
      </c>
      <c r="G10" s="1">
        <v>0</v>
      </c>
      <c r="H10" s="1">
        <v>0</v>
      </c>
      <c r="I10" s="1">
        <v>2</v>
      </c>
      <c r="J10" s="1">
        <v>1.5</v>
      </c>
      <c r="K10" s="1">
        <v>0</v>
      </c>
    </row>
    <row r="11" spans="1:11" x14ac:dyDescent="0.2">
      <c r="A11" s="1">
        <v>86</v>
      </c>
      <c r="B11" s="1" t="s">
        <v>166</v>
      </c>
      <c r="C11" s="1">
        <v>66</v>
      </c>
      <c r="D11" s="1">
        <v>8</v>
      </c>
      <c r="E11" s="1">
        <v>6</v>
      </c>
      <c r="F11" s="1">
        <v>41</v>
      </c>
      <c r="G11" s="1">
        <v>0</v>
      </c>
      <c r="H11" s="1">
        <v>0</v>
      </c>
      <c r="I11" s="1">
        <v>1</v>
      </c>
      <c r="J11" s="1">
        <v>1.5</v>
      </c>
      <c r="K11" s="1">
        <v>0</v>
      </c>
    </row>
    <row r="12" spans="1:11" x14ac:dyDescent="0.2">
      <c r="A12" s="1">
        <v>89</v>
      </c>
      <c r="B12" s="1" t="s">
        <v>180</v>
      </c>
      <c r="C12" s="1">
        <v>61.5</v>
      </c>
      <c r="D12" s="1">
        <v>7</v>
      </c>
      <c r="E12" s="1">
        <v>6</v>
      </c>
      <c r="F12" s="1">
        <v>38</v>
      </c>
      <c r="G12" s="1">
        <v>0</v>
      </c>
      <c r="H12" s="1">
        <v>0</v>
      </c>
      <c r="I12" s="1">
        <v>1</v>
      </c>
      <c r="J12" s="1">
        <v>0</v>
      </c>
      <c r="K12" s="1">
        <v>0</v>
      </c>
    </row>
    <row r="13" spans="1:11" x14ac:dyDescent="0.2">
      <c r="A13" s="1">
        <v>129</v>
      </c>
      <c r="B13" s="1" t="s">
        <v>181</v>
      </c>
      <c r="C13" s="1">
        <v>21.5</v>
      </c>
      <c r="D13" s="1">
        <v>5</v>
      </c>
      <c r="E13" s="1">
        <v>0</v>
      </c>
      <c r="F13" s="1">
        <v>0</v>
      </c>
      <c r="G13" s="1">
        <v>2</v>
      </c>
      <c r="H13" s="1">
        <v>4</v>
      </c>
      <c r="I13" s="1">
        <v>1</v>
      </c>
      <c r="J13" s="1">
        <v>0</v>
      </c>
      <c r="K13" s="1">
        <v>0</v>
      </c>
    </row>
    <row r="14" spans="1:11" x14ac:dyDescent="0.2">
      <c r="A14" s="1">
        <v>136</v>
      </c>
      <c r="B14" s="1" t="s">
        <v>199</v>
      </c>
      <c r="C14" s="1">
        <v>19</v>
      </c>
      <c r="D14" s="1">
        <v>3</v>
      </c>
      <c r="E14" s="1">
        <v>2</v>
      </c>
      <c r="F14" s="1">
        <v>12</v>
      </c>
      <c r="G14" s="1">
        <v>0</v>
      </c>
      <c r="H14" s="1">
        <v>0</v>
      </c>
      <c r="I14" s="1">
        <v>0</v>
      </c>
      <c r="J14" s="1">
        <v>0</v>
      </c>
      <c r="K14" s="1">
        <v>0</v>
      </c>
    </row>
    <row r="15" spans="1:11" x14ac:dyDescent="0.2">
      <c r="A15" s="1">
        <v>140</v>
      </c>
      <c r="B15" s="1" t="s">
        <v>197</v>
      </c>
      <c r="C15" s="1">
        <v>15.5</v>
      </c>
      <c r="D15" s="1">
        <v>1</v>
      </c>
      <c r="E15" s="1">
        <v>0</v>
      </c>
      <c r="F15" s="1">
        <v>0</v>
      </c>
      <c r="G15" s="1">
        <v>2</v>
      </c>
      <c r="H15" s="1">
        <v>3</v>
      </c>
      <c r="I15" s="1">
        <v>0</v>
      </c>
      <c r="J15" s="1">
        <v>0</v>
      </c>
      <c r="K15" s="1">
        <v>0</v>
      </c>
    </row>
    <row r="16" spans="1:11" x14ac:dyDescent="0.2">
      <c r="A16" s="1">
        <v>147</v>
      </c>
      <c r="B16" s="1" t="s">
        <v>191</v>
      </c>
      <c r="C16" s="1">
        <v>11</v>
      </c>
      <c r="D16" s="1">
        <v>2</v>
      </c>
      <c r="E16" s="1">
        <v>0</v>
      </c>
      <c r="F16" s="1">
        <v>11</v>
      </c>
      <c r="G16" s="1">
        <v>0</v>
      </c>
      <c r="H16" s="1">
        <v>0</v>
      </c>
      <c r="I16" s="1">
        <v>0</v>
      </c>
      <c r="J16" s="1">
        <v>0</v>
      </c>
      <c r="K16" s="1">
        <v>0</v>
      </c>
    </row>
    <row r="17" spans="1:11" x14ac:dyDescent="0.2">
      <c r="A17" s="1">
        <v>160</v>
      </c>
      <c r="B17" s="1" t="s">
        <v>186</v>
      </c>
      <c r="C17" s="1">
        <v>5</v>
      </c>
      <c r="D17" s="1">
        <v>1</v>
      </c>
      <c r="E17" s="1">
        <v>0</v>
      </c>
      <c r="F17" s="1">
        <v>5</v>
      </c>
      <c r="G17" s="1">
        <v>0</v>
      </c>
      <c r="H17" s="1">
        <v>0</v>
      </c>
      <c r="I17" s="1">
        <v>0</v>
      </c>
      <c r="J17" s="1">
        <v>0</v>
      </c>
      <c r="K17"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318-27B4-4B36-B8E6-655EFD599609}">
  <dimension ref="A1:N15"/>
  <sheetViews>
    <sheetView workbookViewId="0">
      <selection activeCell="A2" sqref="A2:N15"/>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9</v>
      </c>
      <c r="B2" s="1" t="s">
        <v>155</v>
      </c>
      <c r="C2" s="1">
        <v>307</v>
      </c>
      <c r="D2" s="1">
        <v>8</v>
      </c>
      <c r="E2" s="1">
        <v>8</v>
      </c>
      <c r="F2" s="1">
        <v>0</v>
      </c>
      <c r="G2" s="1">
        <v>75</v>
      </c>
      <c r="H2" s="1">
        <v>38.380000000000003</v>
      </c>
      <c r="I2" s="1">
        <v>220</v>
      </c>
      <c r="J2" s="1">
        <v>139.54</v>
      </c>
      <c r="K2" s="1">
        <v>0</v>
      </c>
      <c r="L2" s="1">
        <v>4</v>
      </c>
      <c r="M2" s="1">
        <v>25</v>
      </c>
      <c r="N2" s="1">
        <v>17</v>
      </c>
    </row>
    <row r="3" spans="1:14" x14ac:dyDescent="0.2">
      <c r="A3" s="1">
        <v>21</v>
      </c>
      <c r="B3" s="1" t="s">
        <v>157</v>
      </c>
      <c r="C3" s="1">
        <v>224</v>
      </c>
      <c r="D3" s="1">
        <v>7</v>
      </c>
      <c r="E3" s="1">
        <v>7</v>
      </c>
      <c r="F3" s="1">
        <v>1</v>
      </c>
      <c r="G3" s="1">
        <v>66</v>
      </c>
      <c r="H3" s="1">
        <v>37.33</v>
      </c>
      <c r="I3" s="1">
        <v>156</v>
      </c>
      <c r="J3" s="1">
        <v>143.58000000000001</v>
      </c>
      <c r="K3" s="1">
        <v>0</v>
      </c>
      <c r="L3" s="1">
        <v>1</v>
      </c>
      <c r="M3" s="1">
        <v>23</v>
      </c>
      <c r="N3" s="1">
        <v>10</v>
      </c>
    </row>
    <row r="4" spans="1:14" x14ac:dyDescent="0.2">
      <c r="A4" s="1">
        <v>26</v>
      </c>
      <c r="B4" s="1" t="s">
        <v>164</v>
      </c>
      <c r="C4" s="1">
        <v>212</v>
      </c>
      <c r="D4" s="1">
        <v>8</v>
      </c>
      <c r="E4" s="1">
        <v>8</v>
      </c>
      <c r="F4" s="1">
        <v>1</v>
      </c>
      <c r="G4" s="1" t="s">
        <v>202</v>
      </c>
      <c r="H4" s="1">
        <v>30.29</v>
      </c>
      <c r="I4" s="1">
        <v>143</v>
      </c>
      <c r="J4" s="1">
        <v>148.25</v>
      </c>
      <c r="K4" s="1">
        <v>0</v>
      </c>
      <c r="L4" s="1">
        <v>0</v>
      </c>
      <c r="M4" s="1">
        <v>14</v>
      </c>
      <c r="N4" s="1">
        <v>14</v>
      </c>
    </row>
    <row r="5" spans="1:14" x14ac:dyDescent="0.2">
      <c r="A5" s="1">
        <v>30</v>
      </c>
      <c r="B5" s="1" t="s">
        <v>171</v>
      </c>
      <c r="C5" s="1">
        <v>191</v>
      </c>
      <c r="D5" s="1">
        <v>8</v>
      </c>
      <c r="E5" s="1">
        <v>8</v>
      </c>
      <c r="F5" s="1">
        <v>3</v>
      </c>
      <c r="G5" s="1">
        <v>70</v>
      </c>
      <c r="H5" s="1">
        <v>38.200000000000003</v>
      </c>
      <c r="I5" s="1">
        <v>124</v>
      </c>
      <c r="J5" s="1">
        <v>154.03</v>
      </c>
      <c r="K5" s="1">
        <v>0</v>
      </c>
      <c r="L5" s="1">
        <v>1</v>
      </c>
      <c r="M5" s="1">
        <v>14</v>
      </c>
      <c r="N5" s="1">
        <v>11</v>
      </c>
    </row>
    <row r="6" spans="1:14" x14ac:dyDescent="0.2">
      <c r="A6" s="1">
        <v>35</v>
      </c>
      <c r="B6" s="1" t="s">
        <v>168</v>
      </c>
      <c r="C6" s="1">
        <v>176</v>
      </c>
      <c r="D6" s="1">
        <v>8</v>
      </c>
      <c r="E6" s="1">
        <v>8</v>
      </c>
      <c r="F6" s="1">
        <v>1</v>
      </c>
      <c r="G6" s="1">
        <v>81</v>
      </c>
      <c r="H6" s="1">
        <v>25.14</v>
      </c>
      <c r="I6" s="1">
        <v>99</v>
      </c>
      <c r="J6" s="1">
        <v>177.77</v>
      </c>
      <c r="K6" s="1">
        <v>0</v>
      </c>
      <c r="L6" s="1">
        <v>2</v>
      </c>
      <c r="M6" s="1">
        <v>21</v>
      </c>
      <c r="N6" s="1">
        <v>8</v>
      </c>
    </row>
    <row r="7" spans="1:14" x14ac:dyDescent="0.2">
      <c r="A7" s="1">
        <v>36</v>
      </c>
      <c r="B7" s="1" t="s">
        <v>165</v>
      </c>
      <c r="C7" s="1">
        <v>176</v>
      </c>
      <c r="D7" s="1">
        <v>8</v>
      </c>
      <c r="E7" s="1">
        <v>8</v>
      </c>
      <c r="F7" s="1">
        <v>1</v>
      </c>
      <c r="G7" s="1">
        <v>52</v>
      </c>
      <c r="H7" s="1">
        <v>25.14</v>
      </c>
      <c r="I7" s="1">
        <v>115</v>
      </c>
      <c r="J7" s="1">
        <v>153.04</v>
      </c>
      <c r="K7" s="1">
        <v>0</v>
      </c>
      <c r="L7" s="1">
        <v>1</v>
      </c>
      <c r="M7" s="1">
        <v>13</v>
      </c>
      <c r="N7" s="1">
        <v>9</v>
      </c>
    </row>
    <row r="8" spans="1:14" x14ac:dyDescent="0.2">
      <c r="A8" s="1">
        <v>73</v>
      </c>
      <c r="B8" s="1" t="s">
        <v>181</v>
      </c>
      <c r="C8" s="1">
        <v>47</v>
      </c>
      <c r="D8" s="1">
        <v>5</v>
      </c>
      <c r="E8" s="1">
        <v>4</v>
      </c>
      <c r="F8" s="1">
        <v>2</v>
      </c>
      <c r="G8" s="1" t="s">
        <v>62</v>
      </c>
      <c r="H8" s="1">
        <v>23.5</v>
      </c>
      <c r="I8" s="1">
        <v>29</v>
      </c>
      <c r="J8" s="1">
        <v>162.06</v>
      </c>
      <c r="K8" s="1">
        <v>0</v>
      </c>
      <c r="L8" s="1">
        <v>0</v>
      </c>
      <c r="M8" s="1">
        <v>2</v>
      </c>
      <c r="N8" s="1">
        <v>4</v>
      </c>
    </row>
    <row r="9" spans="1:14" x14ac:dyDescent="0.2">
      <c r="A9" s="1">
        <v>79</v>
      </c>
      <c r="B9" s="1" t="s">
        <v>197</v>
      </c>
      <c r="C9" s="1">
        <v>34</v>
      </c>
      <c r="D9" s="1">
        <v>1</v>
      </c>
      <c r="E9" s="1">
        <v>1</v>
      </c>
      <c r="F9" s="1">
        <v>0</v>
      </c>
      <c r="G9" s="1">
        <v>34</v>
      </c>
      <c r="H9" s="1">
        <v>34</v>
      </c>
      <c r="I9" s="1">
        <v>20</v>
      </c>
      <c r="J9" s="1">
        <v>170</v>
      </c>
      <c r="K9" s="1">
        <v>0</v>
      </c>
      <c r="L9" s="1">
        <v>0</v>
      </c>
      <c r="M9" s="1">
        <v>2</v>
      </c>
      <c r="N9" s="1">
        <v>3</v>
      </c>
    </row>
    <row r="10" spans="1:14" x14ac:dyDescent="0.2">
      <c r="A10" s="1">
        <v>88</v>
      </c>
      <c r="B10" s="1" t="s">
        <v>198</v>
      </c>
      <c r="C10" s="1">
        <v>21</v>
      </c>
      <c r="D10" s="1">
        <v>8</v>
      </c>
      <c r="E10" s="1">
        <v>4</v>
      </c>
      <c r="F10" s="1">
        <v>1</v>
      </c>
      <c r="G10" s="1">
        <v>16</v>
      </c>
      <c r="H10" s="1">
        <v>7</v>
      </c>
      <c r="I10" s="1">
        <v>14</v>
      </c>
      <c r="J10" s="1">
        <v>150</v>
      </c>
      <c r="K10" s="1">
        <v>0</v>
      </c>
      <c r="L10" s="1">
        <v>0</v>
      </c>
      <c r="M10" s="1">
        <v>0</v>
      </c>
      <c r="N10" s="1">
        <v>2</v>
      </c>
    </row>
    <row r="11" spans="1:14" x14ac:dyDescent="0.2">
      <c r="A11" s="1">
        <v>102</v>
      </c>
      <c r="B11" s="1" t="s">
        <v>175</v>
      </c>
      <c r="C11" s="1">
        <v>8</v>
      </c>
      <c r="D11" s="1">
        <v>6</v>
      </c>
      <c r="E11" s="1">
        <v>2</v>
      </c>
      <c r="F11" s="1">
        <v>0</v>
      </c>
      <c r="G11" s="1">
        <v>4</v>
      </c>
      <c r="H11" s="1">
        <v>4</v>
      </c>
      <c r="I11" s="1">
        <v>9</v>
      </c>
      <c r="J11" s="1">
        <v>88.88</v>
      </c>
      <c r="K11" s="1">
        <v>0</v>
      </c>
      <c r="L11" s="1">
        <v>0</v>
      </c>
      <c r="M11" s="1">
        <v>0</v>
      </c>
      <c r="N11" s="1">
        <v>0</v>
      </c>
    </row>
    <row r="12" spans="1:14" x14ac:dyDescent="0.2">
      <c r="A12" s="1">
        <v>103</v>
      </c>
      <c r="B12" s="1" t="s">
        <v>176</v>
      </c>
      <c r="C12" s="1">
        <v>8</v>
      </c>
      <c r="D12" s="1">
        <v>8</v>
      </c>
      <c r="E12" s="1">
        <v>3</v>
      </c>
      <c r="F12" s="1">
        <v>2</v>
      </c>
      <c r="G12" s="1">
        <v>5</v>
      </c>
      <c r="H12" s="1">
        <v>8</v>
      </c>
      <c r="I12" s="1">
        <v>18</v>
      </c>
      <c r="J12" s="1">
        <v>44.44</v>
      </c>
      <c r="K12" s="1">
        <v>0</v>
      </c>
      <c r="L12" s="1">
        <v>0</v>
      </c>
      <c r="M12" s="1">
        <v>0</v>
      </c>
      <c r="N12" s="1">
        <v>0</v>
      </c>
    </row>
    <row r="13" spans="1:14" x14ac:dyDescent="0.2">
      <c r="A13" s="1">
        <v>106</v>
      </c>
      <c r="B13" s="1" t="s">
        <v>166</v>
      </c>
      <c r="C13" s="1">
        <v>6</v>
      </c>
      <c r="D13" s="1">
        <v>8</v>
      </c>
      <c r="E13" s="1">
        <v>1</v>
      </c>
      <c r="F13" s="1">
        <v>1</v>
      </c>
      <c r="G13" s="1" t="s">
        <v>203</v>
      </c>
      <c r="H13" s="1" t="s">
        <v>52</v>
      </c>
      <c r="I13" s="1">
        <v>5</v>
      </c>
      <c r="J13" s="1">
        <v>120</v>
      </c>
      <c r="K13" s="1">
        <v>0</v>
      </c>
      <c r="L13" s="1">
        <v>0</v>
      </c>
      <c r="M13" s="1">
        <v>0</v>
      </c>
      <c r="N13" s="1">
        <v>0</v>
      </c>
    </row>
    <row r="14" spans="1:14" x14ac:dyDescent="0.2">
      <c r="A14" s="1">
        <v>107</v>
      </c>
      <c r="B14" s="1" t="s">
        <v>180</v>
      </c>
      <c r="C14" s="1">
        <v>6</v>
      </c>
      <c r="D14" s="1">
        <v>7</v>
      </c>
      <c r="E14" s="1">
        <v>3</v>
      </c>
      <c r="F14" s="1">
        <v>2</v>
      </c>
      <c r="G14" s="1">
        <v>3</v>
      </c>
      <c r="H14" s="1">
        <v>6</v>
      </c>
      <c r="I14" s="1">
        <v>6</v>
      </c>
      <c r="J14" s="1">
        <v>100</v>
      </c>
      <c r="K14" s="1">
        <v>0</v>
      </c>
      <c r="L14" s="1">
        <v>0</v>
      </c>
      <c r="M14" s="1">
        <v>0</v>
      </c>
      <c r="N14" s="1">
        <v>0</v>
      </c>
    </row>
    <row r="15" spans="1:14" x14ac:dyDescent="0.2">
      <c r="A15" s="1">
        <v>120</v>
      </c>
      <c r="B15" s="1" t="s">
        <v>199</v>
      </c>
      <c r="C15" s="1">
        <v>1</v>
      </c>
      <c r="D15" s="1">
        <v>3</v>
      </c>
      <c r="E15" s="1">
        <v>1</v>
      </c>
      <c r="F15" s="1">
        <v>0</v>
      </c>
      <c r="G15" s="1">
        <v>1</v>
      </c>
      <c r="H15" s="1">
        <v>1</v>
      </c>
      <c r="I15" s="1">
        <v>1</v>
      </c>
      <c r="J15" s="1">
        <v>100</v>
      </c>
      <c r="K15" s="1">
        <v>0</v>
      </c>
      <c r="L15" s="1">
        <v>0</v>
      </c>
      <c r="M15" s="1">
        <v>0</v>
      </c>
      <c r="N15"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CA20-BB71-444C-A8F5-DB74C6AB33E4}">
  <dimension ref="A1:N15"/>
  <sheetViews>
    <sheetView workbookViewId="0">
      <selection activeCell="J42" sqref="J42"/>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9</v>
      </c>
      <c r="B2" s="1" t="s">
        <v>25</v>
      </c>
      <c r="C2" s="1">
        <v>257</v>
      </c>
      <c r="D2" s="1">
        <v>7</v>
      </c>
      <c r="E2" s="1">
        <v>7</v>
      </c>
      <c r="F2" s="1">
        <v>2</v>
      </c>
      <c r="G2" s="1" t="s">
        <v>60</v>
      </c>
      <c r="H2" s="1">
        <v>51.4</v>
      </c>
      <c r="I2" s="1">
        <v>132</v>
      </c>
      <c r="J2" s="1">
        <v>194.69</v>
      </c>
      <c r="K2" s="1">
        <v>0</v>
      </c>
      <c r="L2" s="1">
        <v>3</v>
      </c>
      <c r="M2" s="1">
        <v>16</v>
      </c>
      <c r="N2" s="1">
        <v>20</v>
      </c>
    </row>
    <row r="3" spans="1:14" x14ac:dyDescent="0.2">
      <c r="A3" s="1">
        <v>12</v>
      </c>
      <c r="B3" s="1" t="s">
        <v>27</v>
      </c>
      <c r="C3" s="1">
        <v>232</v>
      </c>
      <c r="D3" s="1">
        <v>7</v>
      </c>
      <c r="E3" s="1">
        <v>7</v>
      </c>
      <c r="F3" s="1">
        <v>0</v>
      </c>
      <c r="G3" s="1">
        <v>103</v>
      </c>
      <c r="H3" s="1">
        <v>33.14</v>
      </c>
      <c r="I3" s="1">
        <v>111</v>
      </c>
      <c r="J3" s="1">
        <v>209</v>
      </c>
      <c r="K3" s="1">
        <v>1</v>
      </c>
      <c r="L3" s="1">
        <v>0</v>
      </c>
      <c r="M3" s="1">
        <v>21</v>
      </c>
      <c r="N3" s="1">
        <v>17</v>
      </c>
    </row>
    <row r="4" spans="1:14" x14ac:dyDescent="0.2">
      <c r="A4" s="1">
        <v>25</v>
      </c>
      <c r="B4" s="1" t="s">
        <v>32</v>
      </c>
      <c r="C4" s="1">
        <v>184</v>
      </c>
      <c r="D4" s="1">
        <v>6</v>
      </c>
      <c r="E4" s="1">
        <v>6</v>
      </c>
      <c r="F4" s="1">
        <v>2</v>
      </c>
      <c r="G4" s="1">
        <v>62</v>
      </c>
      <c r="H4" s="1">
        <v>46</v>
      </c>
      <c r="I4" s="1">
        <v>123</v>
      </c>
      <c r="J4" s="1">
        <v>149.59</v>
      </c>
      <c r="K4" s="1">
        <v>0</v>
      </c>
      <c r="L4" s="1">
        <v>1</v>
      </c>
      <c r="M4" s="1">
        <v>14</v>
      </c>
      <c r="N4" s="1">
        <v>12</v>
      </c>
    </row>
    <row r="5" spans="1:14" x14ac:dyDescent="0.2">
      <c r="A5" s="1">
        <v>31</v>
      </c>
      <c r="B5" s="1" t="s">
        <v>29</v>
      </c>
      <c r="C5" s="1">
        <v>176</v>
      </c>
      <c r="D5" s="1">
        <v>7</v>
      </c>
      <c r="E5" s="1">
        <v>7</v>
      </c>
      <c r="F5" s="1">
        <v>0</v>
      </c>
      <c r="G5" s="1">
        <v>69</v>
      </c>
      <c r="H5" s="1">
        <v>25.14</v>
      </c>
      <c r="I5" s="1">
        <v>107</v>
      </c>
      <c r="J5" s="1">
        <v>164.48</v>
      </c>
      <c r="K5" s="1">
        <v>0</v>
      </c>
      <c r="L5" s="1">
        <v>1</v>
      </c>
      <c r="M5" s="1">
        <v>23</v>
      </c>
      <c r="N5" s="1">
        <v>7</v>
      </c>
    </row>
    <row r="6" spans="1:14" x14ac:dyDescent="0.2">
      <c r="A6" s="1">
        <v>45</v>
      </c>
      <c r="B6" s="1" t="s">
        <v>34</v>
      </c>
      <c r="C6" s="1">
        <v>127</v>
      </c>
      <c r="D6" s="1">
        <v>7</v>
      </c>
      <c r="E6" s="1">
        <v>6</v>
      </c>
      <c r="F6" s="1">
        <v>3</v>
      </c>
      <c r="G6" s="1" t="s">
        <v>61</v>
      </c>
      <c r="H6" s="1">
        <v>42.33</v>
      </c>
      <c r="I6" s="1">
        <v>90</v>
      </c>
      <c r="J6" s="1">
        <v>141.11000000000001</v>
      </c>
      <c r="K6" s="1">
        <v>0</v>
      </c>
      <c r="L6" s="1">
        <v>1</v>
      </c>
      <c r="M6" s="1">
        <v>9</v>
      </c>
      <c r="N6" s="1">
        <v>6</v>
      </c>
    </row>
    <row r="7" spans="1:14" x14ac:dyDescent="0.2">
      <c r="A7" s="1">
        <v>63</v>
      </c>
      <c r="B7" s="1" t="s">
        <v>36</v>
      </c>
      <c r="C7" s="1">
        <v>66</v>
      </c>
      <c r="D7" s="1">
        <v>6</v>
      </c>
      <c r="E7" s="1">
        <v>5</v>
      </c>
      <c r="F7" s="1">
        <v>2</v>
      </c>
      <c r="G7" s="1" t="s">
        <v>62</v>
      </c>
      <c r="H7" s="1">
        <v>22</v>
      </c>
      <c r="I7" s="1">
        <v>42</v>
      </c>
      <c r="J7" s="1">
        <v>157.13999999999999</v>
      </c>
      <c r="K7" s="1">
        <v>0</v>
      </c>
      <c r="L7" s="1">
        <v>0</v>
      </c>
      <c r="M7" s="1">
        <v>2</v>
      </c>
      <c r="N7" s="1">
        <v>7</v>
      </c>
    </row>
    <row r="8" spans="1:14" x14ac:dyDescent="0.2">
      <c r="A8" s="1">
        <v>71</v>
      </c>
      <c r="B8" s="1" t="s">
        <v>30</v>
      </c>
      <c r="C8" s="1">
        <v>43</v>
      </c>
      <c r="D8" s="1">
        <v>7</v>
      </c>
      <c r="E8" s="1">
        <v>4</v>
      </c>
      <c r="F8" s="1">
        <v>2</v>
      </c>
      <c r="G8" s="1" t="s">
        <v>62</v>
      </c>
      <c r="H8" s="1">
        <v>21.5</v>
      </c>
      <c r="I8" s="1">
        <v>32</v>
      </c>
      <c r="J8" s="1">
        <v>134.37</v>
      </c>
      <c r="K8" s="1">
        <v>0</v>
      </c>
      <c r="L8" s="1">
        <v>0</v>
      </c>
      <c r="M8" s="1">
        <v>2</v>
      </c>
      <c r="N8" s="1">
        <v>2</v>
      </c>
    </row>
    <row r="9" spans="1:14" x14ac:dyDescent="0.2">
      <c r="A9" s="1">
        <v>73</v>
      </c>
      <c r="B9" s="1" t="s">
        <v>31</v>
      </c>
      <c r="C9" s="1">
        <v>41</v>
      </c>
      <c r="D9" s="1">
        <v>6</v>
      </c>
      <c r="E9" s="1">
        <v>5</v>
      </c>
      <c r="F9" s="1">
        <v>0</v>
      </c>
      <c r="G9" s="1">
        <v>30</v>
      </c>
      <c r="H9" s="1">
        <v>8.1999999999999993</v>
      </c>
      <c r="I9" s="1">
        <v>41</v>
      </c>
      <c r="J9" s="1">
        <v>100</v>
      </c>
      <c r="K9" s="1">
        <v>0</v>
      </c>
      <c r="L9" s="1">
        <v>0</v>
      </c>
      <c r="M9" s="1">
        <v>4</v>
      </c>
      <c r="N9" s="1">
        <v>1</v>
      </c>
    </row>
    <row r="10" spans="1:14" x14ac:dyDescent="0.2">
      <c r="A10" s="1">
        <v>88</v>
      </c>
      <c r="B10" s="1" t="s">
        <v>39</v>
      </c>
      <c r="C10" s="1">
        <v>16</v>
      </c>
      <c r="D10" s="1">
        <v>1</v>
      </c>
      <c r="E10" s="1">
        <v>1</v>
      </c>
      <c r="F10" s="1">
        <v>0</v>
      </c>
      <c r="G10" s="1">
        <v>16</v>
      </c>
      <c r="H10" s="1">
        <v>16</v>
      </c>
      <c r="I10" s="1">
        <v>15</v>
      </c>
      <c r="J10" s="1">
        <v>106.66</v>
      </c>
      <c r="K10" s="1">
        <v>0</v>
      </c>
      <c r="L10" s="1">
        <v>0</v>
      </c>
      <c r="M10" s="1">
        <v>2</v>
      </c>
      <c r="N10" s="1">
        <v>1</v>
      </c>
    </row>
    <row r="11" spans="1:14" x14ac:dyDescent="0.2">
      <c r="A11" s="1">
        <v>89</v>
      </c>
      <c r="B11" s="1" t="s">
        <v>41</v>
      </c>
      <c r="C11" s="1">
        <v>16</v>
      </c>
      <c r="D11" s="1">
        <v>2</v>
      </c>
      <c r="E11" s="1">
        <v>2</v>
      </c>
      <c r="F11" s="1">
        <v>0</v>
      </c>
      <c r="G11" s="1">
        <v>14</v>
      </c>
      <c r="H11" s="1">
        <v>8</v>
      </c>
      <c r="I11" s="1">
        <v>23</v>
      </c>
      <c r="J11" s="1">
        <v>69.56</v>
      </c>
      <c r="K11" s="1">
        <v>0</v>
      </c>
      <c r="L11" s="1">
        <v>0</v>
      </c>
      <c r="M11" s="1">
        <v>2</v>
      </c>
      <c r="N11" s="1">
        <v>0</v>
      </c>
    </row>
    <row r="12" spans="1:14" x14ac:dyDescent="0.2">
      <c r="A12" s="1">
        <v>94</v>
      </c>
      <c r="B12" s="1" t="s">
        <v>37</v>
      </c>
      <c r="C12" s="1">
        <v>11</v>
      </c>
      <c r="D12" s="1">
        <v>2</v>
      </c>
      <c r="E12" s="1">
        <v>1</v>
      </c>
      <c r="F12" s="1">
        <v>0</v>
      </c>
      <c r="G12" s="1">
        <v>11</v>
      </c>
      <c r="H12" s="1">
        <v>11</v>
      </c>
      <c r="I12" s="1">
        <v>15</v>
      </c>
      <c r="J12" s="1">
        <v>73.33</v>
      </c>
      <c r="K12" s="1">
        <v>0</v>
      </c>
      <c r="L12" s="1">
        <v>0</v>
      </c>
      <c r="M12" s="1">
        <v>1</v>
      </c>
      <c r="N12" s="1">
        <v>0</v>
      </c>
    </row>
    <row r="13" spans="1:14" x14ac:dyDescent="0.2">
      <c r="A13" s="1">
        <v>106</v>
      </c>
      <c r="B13" s="1" t="s">
        <v>42</v>
      </c>
      <c r="C13" s="1">
        <v>6</v>
      </c>
      <c r="D13" s="1">
        <v>4</v>
      </c>
      <c r="E13" s="1">
        <v>2</v>
      </c>
      <c r="F13" s="1">
        <v>0</v>
      </c>
      <c r="G13" s="1">
        <v>4</v>
      </c>
      <c r="H13" s="1">
        <v>3</v>
      </c>
      <c r="I13" s="1">
        <v>8</v>
      </c>
      <c r="J13" s="1">
        <v>75</v>
      </c>
      <c r="K13" s="1">
        <v>0</v>
      </c>
      <c r="L13" s="1">
        <v>0</v>
      </c>
      <c r="M13" s="1">
        <v>0</v>
      </c>
      <c r="N13" s="1">
        <v>0</v>
      </c>
    </row>
    <row r="14" spans="1:14" x14ac:dyDescent="0.2">
      <c r="A14" s="1">
        <v>111</v>
      </c>
      <c r="B14" s="1" t="s">
        <v>35</v>
      </c>
      <c r="C14" s="1">
        <v>4</v>
      </c>
      <c r="D14" s="1">
        <v>4</v>
      </c>
      <c r="E14" s="1">
        <v>1</v>
      </c>
      <c r="F14" s="1">
        <v>1</v>
      </c>
      <c r="G14" s="1" t="s">
        <v>63</v>
      </c>
      <c r="H14" s="1" t="s">
        <v>52</v>
      </c>
      <c r="I14" s="1">
        <v>1</v>
      </c>
      <c r="J14" s="1">
        <v>400</v>
      </c>
      <c r="K14" s="1">
        <v>0</v>
      </c>
      <c r="L14" s="1">
        <v>0</v>
      </c>
      <c r="M14" s="1">
        <v>1</v>
      </c>
      <c r="N14" s="1">
        <v>0</v>
      </c>
    </row>
    <row r="15" spans="1:14" x14ac:dyDescent="0.2">
      <c r="A15" s="1">
        <v>117</v>
      </c>
      <c r="B15" s="1" t="s">
        <v>28</v>
      </c>
      <c r="C15" s="1">
        <v>2</v>
      </c>
      <c r="D15" s="1">
        <v>7</v>
      </c>
      <c r="E15" s="1">
        <v>2</v>
      </c>
      <c r="F15" s="1">
        <v>1</v>
      </c>
      <c r="G15" s="1" t="s">
        <v>51</v>
      </c>
      <c r="H15" s="1">
        <v>2</v>
      </c>
      <c r="I15" s="1">
        <v>6</v>
      </c>
      <c r="J15" s="1">
        <v>33.33</v>
      </c>
      <c r="K15" s="1">
        <v>0</v>
      </c>
      <c r="L15" s="1">
        <v>0</v>
      </c>
      <c r="M15" s="1">
        <v>0</v>
      </c>
      <c r="N15" s="1">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588A-53FB-497A-921F-36864F9FBD71}">
  <dimension ref="A1:M7"/>
  <sheetViews>
    <sheetView workbookViewId="0">
      <selection activeCell="A2" sqref="A2:M7"/>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50"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20</v>
      </c>
      <c r="B2" s="1" t="s">
        <v>175</v>
      </c>
      <c r="C2" s="1">
        <v>9</v>
      </c>
      <c r="D2" s="1">
        <v>6</v>
      </c>
      <c r="E2" s="1">
        <v>6</v>
      </c>
      <c r="F2" s="1">
        <v>22</v>
      </c>
      <c r="G2" s="1">
        <v>207</v>
      </c>
      <c r="H2" s="2" t="s">
        <v>211</v>
      </c>
      <c r="I2" s="1">
        <v>23</v>
      </c>
      <c r="J2" s="1">
        <v>9.4</v>
      </c>
      <c r="K2" s="1">
        <v>14.66</v>
      </c>
      <c r="L2" s="1">
        <v>1</v>
      </c>
      <c r="M2" s="1">
        <v>0</v>
      </c>
    </row>
    <row r="3" spans="1:13" x14ac:dyDescent="0.2">
      <c r="A3" s="1">
        <v>25</v>
      </c>
      <c r="B3" s="1" t="s">
        <v>198</v>
      </c>
      <c r="C3" s="1">
        <v>8</v>
      </c>
      <c r="D3" s="1">
        <v>8</v>
      </c>
      <c r="E3" s="1">
        <v>8</v>
      </c>
      <c r="F3" s="1">
        <v>29.3</v>
      </c>
      <c r="G3" s="1">
        <v>277</v>
      </c>
      <c r="H3" s="1">
        <v>45741</v>
      </c>
      <c r="I3" s="1">
        <v>34.619999999999997</v>
      </c>
      <c r="J3" s="1">
        <v>9.3800000000000008</v>
      </c>
      <c r="K3" s="1">
        <v>22.12</v>
      </c>
      <c r="L3" s="1">
        <v>0</v>
      </c>
      <c r="M3" s="1">
        <v>0</v>
      </c>
    </row>
    <row r="4" spans="1:13" x14ac:dyDescent="0.2">
      <c r="A4" s="1">
        <v>31</v>
      </c>
      <c r="B4" s="1" t="s">
        <v>176</v>
      </c>
      <c r="C4" s="1">
        <v>7</v>
      </c>
      <c r="D4" s="1">
        <v>8</v>
      </c>
      <c r="E4" s="1">
        <v>8</v>
      </c>
      <c r="F4" s="1">
        <v>30</v>
      </c>
      <c r="G4" s="1">
        <v>287</v>
      </c>
      <c r="H4" s="2">
        <v>45714</v>
      </c>
      <c r="I4" s="1">
        <v>41</v>
      </c>
      <c r="J4" s="1">
        <v>9.56</v>
      </c>
      <c r="K4" s="1">
        <v>25.71</v>
      </c>
      <c r="L4" s="1">
        <v>0</v>
      </c>
      <c r="M4" s="1">
        <v>0</v>
      </c>
    </row>
    <row r="5" spans="1:13" x14ac:dyDescent="0.2">
      <c r="A5" s="1">
        <v>36</v>
      </c>
      <c r="B5" s="1" t="s">
        <v>166</v>
      </c>
      <c r="C5" s="1">
        <v>6</v>
      </c>
      <c r="D5" s="1">
        <v>8</v>
      </c>
      <c r="E5" s="1">
        <v>8</v>
      </c>
      <c r="F5" s="1">
        <v>28.3</v>
      </c>
      <c r="G5" s="1">
        <v>283</v>
      </c>
      <c r="H5" s="2">
        <v>45709</v>
      </c>
      <c r="I5" s="1">
        <v>47.16</v>
      </c>
      <c r="J5" s="1">
        <v>9.92</v>
      </c>
      <c r="K5" s="1">
        <v>28.5</v>
      </c>
      <c r="L5" s="1">
        <v>0</v>
      </c>
      <c r="M5" s="1">
        <v>0</v>
      </c>
    </row>
    <row r="6" spans="1:13" x14ac:dyDescent="0.2">
      <c r="A6" s="1">
        <v>37</v>
      </c>
      <c r="B6" s="1" t="s">
        <v>180</v>
      </c>
      <c r="C6" s="1">
        <v>6</v>
      </c>
      <c r="D6" s="1">
        <v>7</v>
      </c>
      <c r="E6" s="1">
        <v>7</v>
      </c>
      <c r="F6" s="1">
        <v>22</v>
      </c>
      <c r="G6" s="1">
        <v>234</v>
      </c>
      <c r="H6" s="1" t="s">
        <v>212</v>
      </c>
      <c r="I6" s="1">
        <v>39</v>
      </c>
      <c r="J6" s="1">
        <v>10.63</v>
      </c>
      <c r="K6" s="1">
        <v>22</v>
      </c>
      <c r="L6" s="1">
        <v>0</v>
      </c>
      <c r="M6" s="1">
        <v>0</v>
      </c>
    </row>
    <row r="7" spans="1:13" x14ac:dyDescent="0.2">
      <c r="A7" s="1">
        <v>61</v>
      </c>
      <c r="B7" s="1" t="s">
        <v>199</v>
      </c>
      <c r="C7" s="1">
        <v>2</v>
      </c>
      <c r="D7" s="1">
        <v>3</v>
      </c>
      <c r="E7" s="1">
        <v>3</v>
      </c>
      <c r="F7" s="1">
        <v>6</v>
      </c>
      <c r="G7" s="1">
        <v>56</v>
      </c>
      <c r="H7" s="2">
        <v>45678</v>
      </c>
      <c r="I7" s="1">
        <v>28</v>
      </c>
      <c r="J7" s="1">
        <v>9.33</v>
      </c>
      <c r="K7" s="1">
        <v>18</v>
      </c>
      <c r="L7" s="1">
        <v>0</v>
      </c>
      <c r="M7" s="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80AD-3DFC-44EF-BE29-52EF98A815D6}">
  <dimension ref="A1:K16"/>
  <sheetViews>
    <sheetView workbookViewId="0">
      <selection activeCell="C2" sqref="C2:C16"/>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21</v>
      </c>
      <c r="B2" s="1" t="s">
        <v>11</v>
      </c>
      <c r="C2" s="1">
        <v>123</v>
      </c>
      <c r="D2" s="1">
        <v>8</v>
      </c>
      <c r="E2" s="1">
        <v>0</v>
      </c>
      <c r="F2" s="1">
        <v>0</v>
      </c>
      <c r="G2" s="1">
        <v>26</v>
      </c>
      <c r="H2" s="1">
        <v>13</v>
      </c>
      <c r="I2" s="1">
        <v>5</v>
      </c>
      <c r="J2" s="1">
        <v>0</v>
      </c>
      <c r="K2" s="1">
        <v>0</v>
      </c>
    </row>
    <row r="3" spans="1:11" x14ac:dyDescent="0.2">
      <c r="A3" s="1">
        <v>25</v>
      </c>
      <c r="B3" s="1" t="s">
        <v>13</v>
      </c>
      <c r="C3" s="1">
        <v>120</v>
      </c>
      <c r="D3" s="1">
        <v>8</v>
      </c>
      <c r="E3" s="1">
        <v>12</v>
      </c>
      <c r="F3" s="1">
        <v>78</v>
      </c>
      <c r="G3" s="1">
        <v>0</v>
      </c>
      <c r="H3" s="1">
        <v>0</v>
      </c>
      <c r="I3" s="1">
        <v>0</v>
      </c>
      <c r="J3" s="1">
        <v>0</v>
      </c>
      <c r="K3" s="1">
        <v>0</v>
      </c>
    </row>
    <row r="4" spans="1:11" x14ac:dyDescent="0.2">
      <c r="A4" s="1">
        <v>32</v>
      </c>
      <c r="B4" s="1" t="s">
        <v>14</v>
      </c>
      <c r="C4" s="1">
        <v>112.5</v>
      </c>
      <c r="D4" s="1">
        <v>8</v>
      </c>
      <c r="E4" s="1">
        <v>0</v>
      </c>
      <c r="F4" s="1">
        <v>0</v>
      </c>
      <c r="G4" s="1">
        <v>27</v>
      </c>
      <c r="H4" s="1">
        <v>11</v>
      </c>
      <c r="I4" s="1">
        <v>2</v>
      </c>
      <c r="J4" s="1">
        <v>1.5</v>
      </c>
      <c r="K4" s="1">
        <v>0</v>
      </c>
    </row>
    <row r="5" spans="1:11" x14ac:dyDescent="0.2">
      <c r="A5" s="1">
        <v>49</v>
      </c>
      <c r="B5" s="1" t="s">
        <v>16</v>
      </c>
      <c r="C5" s="1">
        <v>96.5</v>
      </c>
      <c r="D5" s="1">
        <v>7</v>
      </c>
      <c r="E5" s="1">
        <v>8</v>
      </c>
      <c r="F5" s="1">
        <v>66</v>
      </c>
      <c r="G5" s="1">
        <v>1</v>
      </c>
      <c r="H5" s="1">
        <v>0</v>
      </c>
      <c r="I5" s="1">
        <v>0</v>
      </c>
      <c r="J5" s="1">
        <v>0</v>
      </c>
      <c r="K5" s="1">
        <v>0</v>
      </c>
    </row>
    <row r="6" spans="1:11" x14ac:dyDescent="0.2">
      <c r="A6" s="1">
        <v>55</v>
      </c>
      <c r="B6" s="1" t="s">
        <v>21</v>
      </c>
      <c r="C6" s="1">
        <v>87</v>
      </c>
      <c r="D6" s="1">
        <v>8</v>
      </c>
      <c r="E6" s="1">
        <v>0</v>
      </c>
      <c r="F6" s="1">
        <v>0</v>
      </c>
      <c r="G6" s="1">
        <v>11</v>
      </c>
      <c r="H6" s="1">
        <v>12</v>
      </c>
      <c r="I6" s="1">
        <v>7</v>
      </c>
      <c r="J6" s="1">
        <v>0</v>
      </c>
      <c r="K6" s="1">
        <v>0</v>
      </c>
    </row>
    <row r="7" spans="1:11" x14ac:dyDescent="0.2">
      <c r="A7" s="1">
        <v>56</v>
      </c>
      <c r="B7" s="1" t="s">
        <v>18</v>
      </c>
      <c r="C7" s="1">
        <v>87</v>
      </c>
      <c r="D7" s="1">
        <v>8</v>
      </c>
      <c r="E7" s="1">
        <v>10</v>
      </c>
      <c r="F7" s="1">
        <v>42</v>
      </c>
      <c r="G7" s="1">
        <v>2</v>
      </c>
      <c r="H7" s="1">
        <v>0</v>
      </c>
      <c r="I7" s="1">
        <v>2</v>
      </c>
      <c r="J7" s="1">
        <v>0</v>
      </c>
      <c r="K7" s="1">
        <v>0</v>
      </c>
    </row>
    <row r="8" spans="1:11" x14ac:dyDescent="0.2">
      <c r="A8" s="1">
        <v>58</v>
      </c>
      <c r="B8" s="1" t="s">
        <v>15</v>
      </c>
      <c r="C8" s="1">
        <v>85</v>
      </c>
      <c r="D8" s="1">
        <v>8</v>
      </c>
      <c r="E8" s="1">
        <v>0</v>
      </c>
      <c r="F8" s="1">
        <v>0</v>
      </c>
      <c r="G8" s="1">
        <v>19</v>
      </c>
      <c r="H8" s="1">
        <v>10</v>
      </c>
      <c r="I8" s="1">
        <v>1</v>
      </c>
      <c r="J8" s="1">
        <v>0</v>
      </c>
      <c r="K8" s="1">
        <v>0</v>
      </c>
    </row>
    <row r="9" spans="1:11" x14ac:dyDescent="0.2">
      <c r="A9" s="1">
        <v>71</v>
      </c>
      <c r="B9" s="1" t="s">
        <v>22</v>
      </c>
      <c r="C9" s="1">
        <v>78.5</v>
      </c>
      <c r="D9" s="1">
        <v>7</v>
      </c>
      <c r="E9" s="1">
        <v>4</v>
      </c>
      <c r="F9" s="1">
        <v>62</v>
      </c>
      <c r="G9" s="1">
        <v>0</v>
      </c>
      <c r="H9" s="1">
        <v>0</v>
      </c>
      <c r="I9" s="1">
        <v>1</v>
      </c>
      <c r="J9" s="1">
        <v>0</v>
      </c>
      <c r="K9" s="1">
        <v>0</v>
      </c>
    </row>
    <row r="10" spans="1:11" x14ac:dyDescent="0.2">
      <c r="A10" s="1">
        <v>72</v>
      </c>
      <c r="B10" s="1" t="s">
        <v>23</v>
      </c>
      <c r="C10" s="1">
        <v>77.5</v>
      </c>
      <c r="D10" s="1">
        <v>7</v>
      </c>
      <c r="E10" s="1">
        <v>0</v>
      </c>
      <c r="F10" s="1">
        <v>0</v>
      </c>
      <c r="G10" s="1">
        <v>16</v>
      </c>
      <c r="H10" s="1">
        <v>10</v>
      </c>
      <c r="I10" s="1">
        <v>1</v>
      </c>
      <c r="J10" s="1">
        <v>0</v>
      </c>
      <c r="K10" s="1">
        <v>0</v>
      </c>
    </row>
    <row r="11" spans="1:11" x14ac:dyDescent="0.2">
      <c r="A11" s="1">
        <v>73</v>
      </c>
      <c r="B11" s="1" t="s">
        <v>17</v>
      </c>
      <c r="C11" s="1">
        <v>77</v>
      </c>
      <c r="D11" s="1">
        <v>8</v>
      </c>
      <c r="E11" s="1">
        <v>7</v>
      </c>
      <c r="F11" s="1">
        <v>50</v>
      </c>
      <c r="G11" s="1">
        <v>0</v>
      </c>
      <c r="H11" s="1">
        <v>0</v>
      </c>
      <c r="I11" s="1">
        <v>1</v>
      </c>
      <c r="J11" s="1">
        <v>0</v>
      </c>
      <c r="K11" s="1">
        <v>0</v>
      </c>
    </row>
    <row r="12" spans="1:11" x14ac:dyDescent="0.2">
      <c r="A12" s="1">
        <v>80</v>
      </c>
      <c r="B12" s="1" t="s">
        <v>19</v>
      </c>
      <c r="C12" s="1">
        <v>71</v>
      </c>
      <c r="D12" s="1">
        <v>8</v>
      </c>
      <c r="E12" s="1">
        <v>0</v>
      </c>
      <c r="F12" s="1">
        <v>0</v>
      </c>
      <c r="G12" s="1">
        <v>8</v>
      </c>
      <c r="H12" s="1">
        <v>7</v>
      </c>
      <c r="I12" s="1">
        <v>9</v>
      </c>
      <c r="J12" s="1">
        <v>1.5</v>
      </c>
      <c r="K12" s="1">
        <v>1</v>
      </c>
    </row>
    <row r="13" spans="1:11" x14ac:dyDescent="0.2">
      <c r="A13" s="1">
        <v>94</v>
      </c>
      <c r="B13" s="1" t="s">
        <v>20</v>
      </c>
      <c r="C13" s="1">
        <v>59</v>
      </c>
      <c r="D13" s="1">
        <v>7</v>
      </c>
      <c r="E13" s="1">
        <v>2</v>
      </c>
      <c r="F13" s="1">
        <v>10</v>
      </c>
      <c r="G13" s="1">
        <v>4</v>
      </c>
      <c r="H13" s="1">
        <v>7</v>
      </c>
      <c r="I13" s="1">
        <v>3</v>
      </c>
      <c r="J13" s="1">
        <v>0</v>
      </c>
      <c r="K13" s="1">
        <v>0</v>
      </c>
    </row>
    <row r="14" spans="1:11" x14ac:dyDescent="0.2">
      <c r="A14" s="1">
        <v>132</v>
      </c>
      <c r="B14" s="1" t="s">
        <v>24</v>
      </c>
      <c r="C14" s="1">
        <v>20</v>
      </c>
      <c r="D14" s="1">
        <v>2</v>
      </c>
      <c r="E14" s="1">
        <v>1</v>
      </c>
      <c r="F14" s="1">
        <v>14</v>
      </c>
      <c r="G14" s="1">
        <v>0</v>
      </c>
      <c r="H14" s="1">
        <v>0</v>
      </c>
      <c r="I14" s="1">
        <v>1</v>
      </c>
      <c r="J14" s="1">
        <v>0</v>
      </c>
      <c r="K14" s="1">
        <v>0</v>
      </c>
    </row>
    <row r="15" spans="1:11" x14ac:dyDescent="0.2">
      <c r="A15" s="1">
        <v>156</v>
      </c>
      <c r="B15" s="1" t="s">
        <v>73</v>
      </c>
      <c r="C15" s="1">
        <v>6.5</v>
      </c>
      <c r="D15" s="1">
        <v>1</v>
      </c>
      <c r="E15" s="1">
        <v>1</v>
      </c>
      <c r="F15" s="1">
        <v>3</v>
      </c>
      <c r="G15" s="1">
        <v>0</v>
      </c>
      <c r="H15" s="1">
        <v>0</v>
      </c>
      <c r="I15" s="1">
        <v>0</v>
      </c>
      <c r="J15" s="1">
        <v>0</v>
      </c>
      <c r="K15" s="1">
        <v>0</v>
      </c>
    </row>
    <row r="16" spans="1:11" x14ac:dyDescent="0.2">
      <c r="A16" s="1">
        <v>163</v>
      </c>
      <c r="B16" s="1" t="s">
        <v>81</v>
      </c>
      <c r="C16" s="1">
        <v>2.5</v>
      </c>
      <c r="D16" s="1">
        <v>1</v>
      </c>
      <c r="E16" s="1">
        <v>0</v>
      </c>
      <c r="F16" s="1">
        <v>0</v>
      </c>
      <c r="G16" s="1">
        <v>0</v>
      </c>
      <c r="H16" s="1">
        <v>0</v>
      </c>
      <c r="I16" s="1">
        <v>1</v>
      </c>
      <c r="J16" s="1">
        <v>0</v>
      </c>
      <c r="K16" s="1">
        <v>0</v>
      </c>
    </row>
  </sheetData>
  <sortState xmlns:xlrd2="http://schemas.microsoft.com/office/spreadsheetml/2017/richdata2" ref="A2:K40">
    <sortCondition ref="A2:A40"/>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986B-7AB1-40E9-9B76-F89BCEA92AFB}">
  <dimension ref="A1:N11"/>
  <sheetViews>
    <sheetView workbookViewId="0">
      <selection activeCell="A2" sqref="A2:N11"/>
    </sheetView>
  </sheetViews>
  <sheetFormatPr defaultColWidth="5.85546875"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5.8554687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8</v>
      </c>
      <c r="B2" s="1" t="s">
        <v>14</v>
      </c>
      <c r="C2" s="1">
        <v>322</v>
      </c>
      <c r="D2" s="1">
        <v>8</v>
      </c>
      <c r="E2" s="1">
        <v>8</v>
      </c>
      <c r="F2" s="1">
        <v>3</v>
      </c>
      <c r="G2" s="1" t="s">
        <v>127</v>
      </c>
      <c r="H2" s="1">
        <v>64.400000000000006</v>
      </c>
      <c r="I2" s="1">
        <v>230</v>
      </c>
      <c r="J2" s="1">
        <v>140</v>
      </c>
      <c r="K2" s="1">
        <v>0</v>
      </c>
      <c r="L2" s="1">
        <v>4</v>
      </c>
      <c r="M2" s="1">
        <v>27</v>
      </c>
      <c r="N2" s="1">
        <v>11</v>
      </c>
    </row>
    <row r="3" spans="1:14" x14ac:dyDescent="0.2">
      <c r="A3" s="1">
        <v>22</v>
      </c>
      <c r="B3" s="1" t="s">
        <v>15</v>
      </c>
      <c r="C3" s="1">
        <v>221</v>
      </c>
      <c r="D3" s="1">
        <v>8</v>
      </c>
      <c r="E3" s="1">
        <v>7</v>
      </c>
      <c r="F3" s="1">
        <v>0</v>
      </c>
      <c r="G3" s="1">
        <v>64</v>
      </c>
      <c r="H3" s="1">
        <v>31.57</v>
      </c>
      <c r="I3" s="1">
        <v>146</v>
      </c>
      <c r="J3" s="1">
        <v>151.36000000000001</v>
      </c>
      <c r="K3" s="1">
        <v>0</v>
      </c>
      <c r="L3" s="1">
        <v>2</v>
      </c>
      <c r="M3" s="1">
        <v>19</v>
      </c>
      <c r="N3" s="1">
        <v>10</v>
      </c>
    </row>
    <row r="4" spans="1:14" x14ac:dyDescent="0.2">
      <c r="A4" s="1">
        <v>25</v>
      </c>
      <c r="B4" s="1" t="s">
        <v>11</v>
      </c>
      <c r="C4" s="1">
        <v>213</v>
      </c>
      <c r="D4" s="1">
        <v>8</v>
      </c>
      <c r="E4" s="1">
        <v>8</v>
      </c>
      <c r="F4" s="1">
        <v>0</v>
      </c>
      <c r="G4" s="1">
        <v>65</v>
      </c>
      <c r="H4" s="1">
        <v>26.63</v>
      </c>
      <c r="I4" s="1">
        <v>119</v>
      </c>
      <c r="J4" s="1">
        <v>178.99</v>
      </c>
      <c r="K4" s="1">
        <v>0</v>
      </c>
      <c r="L4" s="1">
        <v>2</v>
      </c>
      <c r="M4" s="1">
        <v>26</v>
      </c>
      <c r="N4" s="1">
        <v>13</v>
      </c>
    </row>
    <row r="5" spans="1:14" x14ac:dyDescent="0.2">
      <c r="A5" s="1">
        <v>34</v>
      </c>
      <c r="B5" s="1" t="s">
        <v>23</v>
      </c>
      <c r="C5" s="1">
        <v>180</v>
      </c>
      <c r="D5" s="1">
        <v>7</v>
      </c>
      <c r="E5" s="1">
        <v>7</v>
      </c>
      <c r="F5" s="1">
        <v>1</v>
      </c>
      <c r="G5" s="1">
        <v>61</v>
      </c>
      <c r="H5" s="1">
        <v>30</v>
      </c>
      <c r="I5" s="1">
        <v>120</v>
      </c>
      <c r="J5" s="1">
        <v>150</v>
      </c>
      <c r="K5" s="1">
        <v>0</v>
      </c>
      <c r="L5" s="1">
        <v>1</v>
      </c>
      <c r="M5" s="1">
        <v>16</v>
      </c>
      <c r="N5" s="1">
        <v>10</v>
      </c>
    </row>
    <row r="6" spans="1:14" x14ac:dyDescent="0.2">
      <c r="A6" s="1">
        <v>43</v>
      </c>
      <c r="B6" s="1" t="s">
        <v>21</v>
      </c>
      <c r="C6" s="1">
        <v>142</v>
      </c>
      <c r="D6" s="1">
        <v>8</v>
      </c>
      <c r="E6" s="1">
        <v>5</v>
      </c>
      <c r="F6" s="1">
        <v>4</v>
      </c>
      <c r="G6" s="1" t="s">
        <v>217</v>
      </c>
      <c r="H6" s="1">
        <v>142</v>
      </c>
      <c r="I6" s="1">
        <v>73</v>
      </c>
      <c r="J6" s="1">
        <v>194.52</v>
      </c>
      <c r="K6" s="1">
        <v>0</v>
      </c>
      <c r="L6" s="1">
        <v>1</v>
      </c>
      <c r="M6" s="1">
        <v>11</v>
      </c>
      <c r="N6" s="1">
        <v>12</v>
      </c>
    </row>
    <row r="7" spans="1:14" x14ac:dyDescent="0.2">
      <c r="A7" s="1">
        <v>59</v>
      </c>
      <c r="B7" s="1" t="s">
        <v>19</v>
      </c>
      <c r="C7" s="1">
        <v>101</v>
      </c>
      <c r="D7" s="1">
        <v>8</v>
      </c>
      <c r="E7" s="1">
        <v>6</v>
      </c>
      <c r="F7" s="1">
        <v>2</v>
      </c>
      <c r="G7" s="1" t="s">
        <v>50</v>
      </c>
      <c r="H7" s="1">
        <v>25.25</v>
      </c>
      <c r="I7" s="1">
        <v>72</v>
      </c>
      <c r="J7" s="1">
        <v>140.27000000000001</v>
      </c>
      <c r="K7" s="1">
        <v>0</v>
      </c>
      <c r="L7" s="1">
        <v>0</v>
      </c>
      <c r="M7" s="1">
        <v>8</v>
      </c>
      <c r="N7" s="1">
        <v>7</v>
      </c>
    </row>
    <row r="8" spans="1:14" x14ac:dyDescent="0.2">
      <c r="A8" s="1">
        <v>61</v>
      </c>
      <c r="B8" s="1" t="s">
        <v>20</v>
      </c>
      <c r="C8" s="1">
        <v>87</v>
      </c>
      <c r="D8" s="1">
        <v>7</v>
      </c>
      <c r="E8" s="1">
        <v>6</v>
      </c>
      <c r="F8" s="1">
        <v>1</v>
      </c>
      <c r="G8" s="1">
        <v>54</v>
      </c>
      <c r="H8" s="1">
        <v>17.399999999999999</v>
      </c>
      <c r="I8" s="1">
        <v>68</v>
      </c>
      <c r="J8" s="1">
        <v>127.94</v>
      </c>
      <c r="K8" s="1">
        <v>0</v>
      </c>
      <c r="L8" s="1">
        <v>1</v>
      </c>
      <c r="M8" s="1">
        <v>4</v>
      </c>
      <c r="N8" s="1">
        <v>7</v>
      </c>
    </row>
    <row r="9" spans="1:14" x14ac:dyDescent="0.2">
      <c r="A9" s="1">
        <v>85</v>
      </c>
      <c r="B9" s="1" t="s">
        <v>18</v>
      </c>
      <c r="C9" s="1">
        <v>24</v>
      </c>
      <c r="D9" s="1">
        <v>8</v>
      </c>
      <c r="E9" s="1">
        <v>4</v>
      </c>
      <c r="F9" s="1">
        <v>0</v>
      </c>
      <c r="G9" s="1">
        <v>18</v>
      </c>
      <c r="H9" s="1">
        <v>6</v>
      </c>
      <c r="I9" s="1">
        <v>28</v>
      </c>
      <c r="J9" s="1">
        <v>85.71</v>
      </c>
      <c r="K9" s="1">
        <v>0</v>
      </c>
      <c r="L9" s="1">
        <v>0</v>
      </c>
      <c r="M9" s="1">
        <v>2</v>
      </c>
      <c r="N9" s="1">
        <v>0</v>
      </c>
    </row>
    <row r="10" spans="1:14" x14ac:dyDescent="0.2">
      <c r="A10" s="1">
        <v>99</v>
      </c>
      <c r="B10" s="1" t="s">
        <v>16</v>
      </c>
      <c r="C10" s="1">
        <v>10</v>
      </c>
      <c r="D10" s="1">
        <v>7</v>
      </c>
      <c r="E10" s="1">
        <v>4</v>
      </c>
      <c r="F10" s="1">
        <v>3</v>
      </c>
      <c r="G10" s="1">
        <v>8</v>
      </c>
      <c r="H10" s="1">
        <v>10</v>
      </c>
      <c r="I10" s="1">
        <v>21</v>
      </c>
      <c r="J10" s="1">
        <v>47.61</v>
      </c>
      <c r="K10" s="1">
        <v>0</v>
      </c>
      <c r="L10" s="1">
        <v>0</v>
      </c>
      <c r="M10" s="1">
        <v>1</v>
      </c>
      <c r="N10" s="1">
        <v>0</v>
      </c>
    </row>
    <row r="11" spans="1:14" x14ac:dyDescent="0.2">
      <c r="A11" s="1">
        <v>126</v>
      </c>
      <c r="B11" s="1" t="s">
        <v>81</v>
      </c>
      <c r="C11" s="1">
        <v>1</v>
      </c>
      <c r="D11" s="1">
        <v>1</v>
      </c>
      <c r="E11" s="1">
        <v>1</v>
      </c>
      <c r="F11" s="1">
        <v>0</v>
      </c>
      <c r="G11" s="1">
        <v>1</v>
      </c>
      <c r="H11" s="1">
        <v>1</v>
      </c>
      <c r="I11" s="1">
        <v>4</v>
      </c>
      <c r="J11" s="1">
        <v>25</v>
      </c>
      <c r="K11" s="1">
        <v>0</v>
      </c>
      <c r="L11" s="1">
        <v>0</v>
      </c>
      <c r="M11" s="1">
        <v>0</v>
      </c>
      <c r="N11"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16B65-C99E-45A4-A8A4-6C061AAF16B3}">
  <dimension ref="A1:M9"/>
  <sheetViews>
    <sheetView workbookViewId="0">
      <selection activeCell="A2" sqref="A2:M9"/>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5</v>
      </c>
      <c r="B2" s="1" t="s">
        <v>13</v>
      </c>
      <c r="C2" s="1">
        <v>12</v>
      </c>
      <c r="D2" s="1">
        <v>8</v>
      </c>
      <c r="E2" s="1">
        <v>8</v>
      </c>
      <c r="F2" s="1">
        <v>28.5</v>
      </c>
      <c r="G2" s="1">
        <v>242</v>
      </c>
      <c r="H2" s="2">
        <v>45730</v>
      </c>
      <c r="I2" s="1">
        <v>20.16</v>
      </c>
      <c r="J2" s="1">
        <v>8.39</v>
      </c>
      <c r="K2" s="1">
        <v>14.41</v>
      </c>
      <c r="L2" s="1">
        <v>0</v>
      </c>
      <c r="M2" s="1">
        <v>0</v>
      </c>
    </row>
    <row r="3" spans="1:13" x14ac:dyDescent="0.2">
      <c r="A3" s="1">
        <v>15</v>
      </c>
      <c r="B3" s="1" t="s">
        <v>18</v>
      </c>
      <c r="C3" s="1">
        <v>10</v>
      </c>
      <c r="D3" s="1">
        <v>8</v>
      </c>
      <c r="E3" s="1">
        <v>8</v>
      </c>
      <c r="F3" s="1">
        <v>24</v>
      </c>
      <c r="G3" s="1">
        <v>217</v>
      </c>
      <c r="H3" s="1" t="s">
        <v>58</v>
      </c>
      <c r="I3" s="1">
        <v>21.7</v>
      </c>
      <c r="J3" s="1">
        <v>9.0399999999999991</v>
      </c>
      <c r="K3" s="1">
        <v>14.4</v>
      </c>
      <c r="L3" s="1">
        <v>1</v>
      </c>
      <c r="M3" s="1">
        <v>0</v>
      </c>
    </row>
    <row r="4" spans="1:13" x14ac:dyDescent="0.2">
      <c r="A4" s="1">
        <v>22</v>
      </c>
      <c r="B4" s="1" t="s">
        <v>16</v>
      </c>
      <c r="C4" s="1">
        <v>8</v>
      </c>
      <c r="D4" s="1">
        <v>7</v>
      </c>
      <c r="E4" s="1">
        <v>7</v>
      </c>
      <c r="F4" s="1">
        <v>26</v>
      </c>
      <c r="G4" s="1">
        <v>201</v>
      </c>
      <c r="H4" s="2">
        <v>45714</v>
      </c>
      <c r="I4" s="1">
        <v>25.12</v>
      </c>
      <c r="J4" s="1">
        <v>7.73</v>
      </c>
      <c r="K4" s="1">
        <v>19.5</v>
      </c>
      <c r="L4" s="1">
        <v>0</v>
      </c>
      <c r="M4" s="1">
        <v>0</v>
      </c>
    </row>
    <row r="5" spans="1:13" x14ac:dyDescent="0.2">
      <c r="A5" s="1">
        <v>29</v>
      </c>
      <c r="B5" s="1" t="s">
        <v>17</v>
      </c>
      <c r="C5" s="1">
        <v>7</v>
      </c>
      <c r="D5" s="1">
        <v>8</v>
      </c>
      <c r="E5" s="1">
        <v>8</v>
      </c>
      <c r="F5" s="1">
        <v>25</v>
      </c>
      <c r="G5" s="1">
        <v>230</v>
      </c>
      <c r="H5" s="2">
        <v>45706</v>
      </c>
      <c r="I5" s="1">
        <v>32.85</v>
      </c>
      <c r="J5" s="1">
        <v>9.1999999999999993</v>
      </c>
      <c r="K5" s="1">
        <v>21.42</v>
      </c>
      <c r="L5" s="1">
        <v>0</v>
      </c>
      <c r="M5" s="1">
        <v>0</v>
      </c>
    </row>
    <row r="6" spans="1:13" x14ac:dyDescent="0.2">
      <c r="A6" s="1">
        <v>48</v>
      </c>
      <c r="B6" s="1" t="s">
        <v>22</v>
      </c>
      <c r="C6" s="1">
        <v>4</v>
      </c>
      <c r="D6" s="1">
        <v>7</v>
      </c>
      <c r="E6" s="1">
        <v>7</v>
      </c>
      <c r="F6" s="1">
        <v>27</v>
      </c>
      <c r="G6" s="1">
        <v>226</v>
      </c>
      <c r="H6" s="2">
        <v>45714</v>
      </c>
      <c r="I6" s="1">
        <v>56.5</v>
      </c>
      <c r="J6" s="1">
        <v>8.3699999999999992</v>
      </c>
      <c r="K6" s="1">
        <v>40.5</v>
      </c>
      <c r="L6" s="1">
        <v>0</v>
      </c>
      <c r="M6" s="1">
        <v>0</v>
      </c>
    </row>
    <row r="7" spans="1:13" x14ac:dyDescent="0.2">
      <c r="A7" s="1">
        <v>59</v>
      </c>
      <c r="B7" s="1" t="s">
        <v>20</v>
      </c>
      <c r="C7" s="1">
        <v>2</v>
      </c>
      <c r="D7" s="1">
        <v>7</v>
      </c>
      <c r="E7" s="1">
        <v>5</v>
      </c>
      <c r="F7" s="1">
        <v>9</v>
      </c>
      <c r="G7" s="1">
        <v>76</v>
      </c>
      <c r="H7" s="2">
        <v>45716</v>
      </c>
      <c r="I7" s="1">
        <v>38</v>
      </c>
      <c r="J7" s="1">
        <v>8.44</v>
      </c>
      <c r="K7" s="1">
        <v>27</v>
      </c>
      <c r="L7" s="1">
        <v>0</v>
      </c>
      <c r="M7" s="1">
        <v>0</v>
      </c>
    </row>
    <row r="8" spans="1:13" x14ac:dyDescent="0.2">
      <c r="A8" s="1">
        <v>72</v>
      </c>
      <c r="B8" s="1" t="s">
        <v>73</v>
      </c>
      <c r="C8" s="1">
        <v>1</v>
      </c>
      <c r="D8" s="1">
        <v>1</v>
      </c>
      <c r="E8" s="1">
        <v>1</v>
      </c>
      <c r="F8" s="1">
        <v>2</v>
      </c>
      <c r="G8" s="1">
        <v>18</v>
      </c>
      <c r="H8" s="1">
        <v>45675</v>
      </c>
      <c r="I8" s="1">
        <v>18</v>
      </c>
      <c r="J8" s="1">
        <v>9</v>
      </c>
      <c r="K8" s="1">
        <v>12</v>
      </c>
      <c r="L8" s="1">
        <v>0</v>
      </c>
      <c r="M8" s="1">
        <v>0</v>
      </c>
    </row>
    <row r="9" spans="1:13" x14ac:dyDescent="0.2">
      <c r="A9" s="1">
        <v>77</v>
      </c>
      <c r="B9" s="1" t="s">
        <v>24</v>
      </c>
      <c r="C9" s="1">
        <v>1</v>
      </c>
      <c r="D9" s="1">
        <v>2</v>
      </c>
      <c r="E9" s="1">
        <v>2</v>
      </c>
      <c r="F9" s="1">
        <v>6</v>
      </c>
      <c r="G9" s="1">
        <v>70</v>
      </c>
      <c r="H9" s="1" t="s">
        <v>59</v>
      </c>
      <c r="I9" s="1">
        <v>70</v>
      </c>
      <c r="J9" s="1">
        <v>11.66</v>
      </c>
      <c r="K9" s="1">
        <v>36</v>
      </c>
      <c r="L9" s="1">
        <v>0</v>
      </c>
      <c r="M9"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F7E0-E4A5-444D-9A6D-3A12E99ECEE9}">
  <dimension ref="A1:K16"/>
  <sheetViews>
    <sheetView workbookViewId="0">
      <selection activeCell="E23" sqref="E23"/>
    </sheetView>
  </sheetViews>
  <sheetFormatPr defaultRowHeight="12" x14ac:dyDescent="0.2"/>
  <cols>
    <col min="1" max="1" width="3.85546875" style="1" bestFit="1" customWidth="1"/>
    <col min="2" max="2" width="16.8554687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3</v>
      </c>
      <c r="B2" s="1" t="s">
        <v>126</v>
      </c>
      <c r="C2" s="1">
        <v>135.5</v>
      </c>
      <c r="D2" s="1">
        <v>6</v>
      </c>
      <c r="E2" s="1">
        <v>0</v>
      </c>
      <c r="F2" s="1">
        <v>0</v>
      </c>
      <c r="G2" s="1">
        <v>31</v>
      </c>
      <c r="H2" s="1">
        <v>13</v>
      </c>
      <c r="I2" s="1">
        <v>5</v>
      </c>
      <c r="J2" s="1">
        <v>0</v>
      </c>
      <c r="K2" s="1">
        <v>0</v>
      </c>
    </row>
    <row r="3" spans="1:11" x14ac:dyDescent="0.2">
      <c r="A3" s="1">
        <v>121</v>
      </c>
      <c r="B3" s="1" t="s">
        <v>109</v>
      </c>
      <c r="C3" s="1">
        <v>22.5</v>
      </c>
      <c r="D3" s="1">
        <v>3</v>
      </c>
      <c r="E3" s="1">
        <v>1</v>
      </c>
      <c r="F3" s="1">
        <v>14</v>
      </c>
      <c r="G3" s="1">
        <v>0</v>
      </c>
      <c r="H3" s="1">
        <v>0</v>
      </c>
      <c r="I3" s="1">
        <v>2</v>
      </c>
      <c r="J3" s="1">
        <v>0</v>
      </c>
      <c r="K3" s="1">
        <v>0</v>
      </c>
    </row>
    <row r="4" spans="1:11" x14ac:dyDescent="0.2">
      <c r="A4" s="1">
        <v>37</v>
      </c>
      <c r="B4" s="1" t="s">
        <v>99</v>
      </c>
      <c r="C4" s="1">
        <v>89</v>
      </c>
      <c r="D4" s="1">
        <v>6</v>
      </c>
      <c r="E4" s="1">
        <v>0</v>
      </c>
      <c r="F4" s="1">
        <v>0</v>
      </c>
      <c r="G4" s="1">
        <v>21</v>
      </c>
      <c r="H4" s="1">
        <v>9</v>
      </c>
      <c r="I4" s="1">
        <v>2</v>
      </c>
      <c r="J4" s="1">
        <v>0</v>
      </c>
      <c r="K4" s="1">
        <v>0</v>
      </c>
    </row>
    <row r="5" spans="1:11" x14ac:dyDescent="0.2">
      <c r="A5" s="1">
        <v>119</v>
      </c>
      <c r="B5" s="1" t="s">
        <v>107</v>
      </c>
      <c r="C5" s="1">
        <v>24.5</v>
      </c>
      <c r="D5" s="1">
        <v>2</v>
      </c>
      <c r="E5" s="1">
        <v>2</v>
      </c>
      <c r="F5" s="1">
        <v>14</v>
      </c>
      <c r="G5" s="1">
        <v>0</v>
      </c>
      <c r="H5" s="1">
        <v>1</v>
      </c>
      <c r="I5" s="1">
        <v>0</v>
      </c>
      <c r="J5" s="1">
        <v>0</v>
      </c>
      <c r="K5" s="1">
        <v>0</v>
      </c>
    </row>
    <row r="6" spans="1:11" x14ac:dyDescent="0.2">
      <c r="A6" s="1">
        <v>142</v>
      </c>
      <c r="B6" s="1" t="s">
        <v>110</v>
      </c>
      <c r="C6" s="1">
        <v>10</v>
      </c>
      <c r="D6" s="1">
        <v>1</v>
      </c>
      <c r="E6" s="1">
        <v>1</v>
      </c>
      <c r="F6" s="1">
        <v>4</v>
      </c>
      <c r="G6" s="1">
        <v>0</v>
      </c>
      <c r="H6" s="1">
        <v>0</v>
      </c>
      <c r="I6" s="1">
        <v>1</v>
      </c>
      <c r="J6" s="1">
        <v>0</v>
      </c>
      <c r="K6" s="1">
        <v>0</v>
      </c>
    </row>
    <row r="7" spans="1:11" x14ac:dyDescent="0.2">
      <c r="A7" s="1">
        <v>16</v>
      </c>
      <c r="B7" s="1" t="s">
        <v>97</v>
      </c>
      <c r="C7" s="1">
        <v>110.5</v>
      </c>
      <c r="D7" s="1">
        <v>6</v>
      </c>
      <c r="E7" s="1">
        <v>10</v>
      </c>
      <c r="F7" s="1">
        <v>73</v>
      </c>
      <c r="G7" s="1">
        <v>0</v>
      </c>
      <c r="H7" s="1">
        <v>0</v>
      </c>
      <c r="I7" s="1">
        <v>1</v>
      </c>
      <c r="J7" s="1">
        <v>0</v>
      </c>
      <c r="K7" s="1">
        <v>0</v>
      </c>
    </row>
    <row r="8" spans="1:11" x14ac:dyDescent="0.2">
      <c r="A8" s="1">
        <v>109</v>
      </c>
      <c r="B8" s="1" t="s">
        <v>105</v>
      </c>
      <c r="C8" s="1">
        <v>33.5</v>
      </c>
      <c r="D8" s="1">
        <v>4</v>
      </c>
      <c r="E8" s="1">
        <v>2</v>
      </c>
      <c r="F8" s="1">
        <v>19</v>
      </c>
      <c r="G8" s="1">
        <v>0</v>
      </c>
      <c r="H8" s="1">
        <v>0</v>
      </c>
      <c r="I8" s="1">
        <v>3</v>
      </c>
      <c r="J8" s="1">
        <v>0</v>
      </c>
      <c r="K8" s="1">
        <v>0</v>
      </c>
    </row>
    <row r="9" spans="1:11" x14ac:dyDescent="0.2">
      <c r="A9" s="1">
        <v>21</v>
      </c>
      <c r="B9" s="1" t="s">
        <v>98</v>
      </c>
      <c r="C9" s="1">
        <v>102.5</v>
      </c>
      <c r="D9" s="1">
        <v>6</v>
      </c>
      <c r="E9" s="1">
        <v>10</v>
      </c>
      <c r="F9" s="1">
        <v>65</v>
      </c>
      <c r="G9" s="1">
        <v>0</v>
      </c>
      <c r="H9" s="1">
        <v>0</v>
      </c>
      <c r="I9" s="1">
        <v>1</v>
      </c>
      <c r="J9" s="1">
        <v>0</v>
      </c>
      <c r="K9" s="1">
        <v>0</v>
      </c>
    </row>
    <row r="10" spans="1:11" x14ac:dyDescent="0.2">
      <c r="A10" s="1">
        <v>120</v>
      </c>
      <c r="B10" s="1" t="s">
        <v>108</v>
      </c>
      <c r="C10" s="1">
        <v>23</v>
      </c>
      <c r="D10" s="1">
        <v>6</v>
      </c>
      <c r="E10" s="1">
        <v>0</v>
      </c>
      <c r="F10" s="1">
        <v>0</v>
      </c>
      <c r="G10" s="1">
        <v>2</v>
      </c>
      <c r="H10" s="1">
        <v>3</v>
      </c>
      <c r="I10" s="1">
        <v>3</v>
      </c>
      <c r="J10" s="1">
        <v>0</v>
      </c>
      <c r="K10" s="1">
        <v>0</v>
      </c>
    </row>
    <row r="11" spans="1:11" x14ac:dyDescent="0.2">
      <c r="A11" s="1">
        <v>58</v>
      </c>
      <c r="B11" s="1" t="s">
        <v>102</v>
      </c>
      <c r="C11" s="1">
        <v>71</v>
      </c>
      <c r="D11" s="1">
        <v>6</v>
      </c>
      <c r="E11" s="1">
        <v>4</v>
      </c>
      <c r="F11" s="1">
        <v>40</v>
      </c>
      <c r="G11" s="1">
        <v>1</v>
      </c>
      <c r="H11" s="1">
        <v>2</v>
      </c>
      <c r="I11" s="1">
        <v>3</v>
      </c>
      <c r="J11" s="1">
        <v>0</v>
      </c>
      <c r="K11" s="1">
        <v>0</v>
      </c>
    </row>
    <row r="12" spans="1:11" x14ac:dyDescent="0.2">
      <c r="A12" s="1">
        <v>43</v>
      </c>
      <c r="B12" s="1" t="s">
        <v>101</v>
      </c>
      <c r="C12" s="1">
        <v>81.5</v>
      </c>
      <c r="D12" s="1">
        <v>6</v>
      </c>
      <c r="E12" s="1">
        <v>10</v>
      </c>
      <c r="F12" s="1">
        <v>39</v>
      </c>
      <c r="G12" s="1">
        <v>0</v>
      </c>
      <c r="H12" s="1">
        <v>0</v>
      </c>
      <c r="I12" s="1">
        <v>3</v>
      </c>
      <c r="J12" s="1">
        <v>0</v>
      </c>
      <c r="K12" s="1">
        <v>0</v>
      </c>
    </row>
    <row r="13" spans="1:11" x14ac:dyDescent="0.2">
      <c r="A13" s="1">
        <v>116</v>
      </c>
      <c r="B13" s="1" t="s">
        <v>106</v>
      </c>
      <c r="C13" s="1">
        <v>30</v>
      </c>
      <c r="D13" s="1">
        <v>6</v>
      </c>
      <c r="E13" s="1">
        <v>0</v>
      </c>
      <c r="F13" s="1">
        <v>0</v>
      </c>
      <c r="G13" s="1">
        <v>4</v>
      </c>
      <c r="H13" s="1">
        <v>5</v>
      </c>
      <c r="I13" s="1">
        <v>1</v>
      </c>
      <c r="J13" s="1">
        <v>0</v>
      </c>
      <c r="K13" s="1">
        <v>0</v>
      </c>
    </row>
    <row r="14" spans="1:11" x14ac:dyDescent="0.2">
      <c r="A14" s="1">
        <v>60</v>
      </c>
      <c r="B14" s="1" t="s">
        <v>103</v>
      </c>
      <c r="C14" s="1">
        <v>70</v>
      </c>
      <c r="D14" s="1">
        <v>6</v>
      </c>
      <c r="E14" s="1">
        <v>0</v>
      </c>
      <c r="F14" s="1">
        <v>0</v>
      </c>
      <c r="G14" s="1">
        <v>14</v>
      </c>
      <c r="H14" s="1">
        <v>10</v>
      </c>
      <c r="I14" s="1">
        <v>0</v>
      </c>
      <c r="J14" s="1">
        <v>0</v>
      </c>
      <c r="K14" s="1">
        <v>0</v>
      </c>
    </row>
    <row r="15" spans="1:11" x14ac:dyDescent="0.2">
      <c r="A15" s="1">
        <v>40</v>
      </c>
      <c r="B15" s="1" t="s">
        <v>100</v>
      </c>
      <c r="C15" s="1">
        <v>83.5</v>
      </c>
      <c r="D15" s="1">
        <v>6</v>
      </c>
      <c r="E15" s="1">
        <v>0</v>
      </c>
      <c r="F15" s="1">
        <v>0</v>
      </c>
      <c r="G15" s="1">
        <v>22</v>
      </c>
      <c r="H15" s="1">
        <v>6</v>
      </c>
      <c r="I15" s="1">
        <v>3</v>
      </c>
      <c r="J15" s="1">
        <v>0</v>
      </c>
      <c r="K15" s="1">
        <v>0</v>
      </c>
    </row>
    <row r="16" spans="1:11" x14ac:dyDescent="0.2">
      <c r="A16" s="1">
        <v>105</v>
      </c>
      <c r="B16" s="1" t="s">
        <v>104</v>
      </c>
      <c r="C16" s="1">
        <v>35.5</v>
      </c>
      <c r="D16" s="1">
        <v>2</v>
      </c>
      <c r="E16" s="1">
        <v>1</v>
      </c>
      <c r="F16" s="1">
        <v>10</v>
      </c>
      <c r="G16" s="1">
        <v>5</v>
      </c>
      <c r="H16" s="1">
        <v>2</v>
      </c>
      <c r="I16" s="1">
        <v>1</v>
      </c>
      <c r="J16" s="1">
        <v>0</v>
      </c>
      <c r="K16" s="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8769-8EFF-4746-B2DC-A5CDD4DB0112}">
  <sheetPr>
    <tabColor theme="9" tint="0.59999389629810485"/>
  </sheetPr>
  <dimension ref="A1:AQ33"/>
  <sheetViews>
    <sheetView zoomScale="90" zoomScaleNormal="90" workbookViewId="0">
      <pane xSplit="3" topLeftCell="N1" activePane="topRight" state="frozen"/>
      <selection activeCell="AM1" sqref="AM1"/>
      <selection pane="topRight" activeCell="R33" sqref="R33"/>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16.85546875" style="1" bestFit="1" customWidth="1"/>
    <col min="43" max="16384" width="9.140625" style="1"/>
  </cols>
  <sheetData>
    <row r="1" spans="1:43"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3" x14ac:dyDescent="0.2">
      <c r="A2" s="3" t="s">
        <v>137</v>
      </c>
      <c r="B2" s="1" t="s">
        <v>96</v>
      </c>
      <c r="C2" s="4" t="s">
        <v>70</v>
      </c>
      <c r="D2" s="3" t="str">
        <f>IFERROR(VLOOKUP($A2,gt_mvp!$B:$K,COLUMN(D1)-2,FALSE),"")</f>
        <v/>
      </c>
      <c r="E2" s="1" t="str">
        <f>IFERROR(VLOOKUP($A2,gt_mvp!$B:$K,COLUMN(E1)-2,FALSE),"")</f>
        <v/>
      </c>
      <c r="F2" s="1" t="str">
        <f>IFERROR(VLOOKUP($A2,gt_mvp!$B:$K,COLUMN(F1)-2,FALSE),"")</f>
        <v/>
      </c>
      <c r="G2" s="1" t="str">
        <f>IFERROR(VLOOKUP($A2,gt_mvp!$B:$K,COLUMN(G1)-2,FALSE),"")</f>
        <v/>
      </c>
      <c r="H2" s="1" t="str">
        <f>IFERROR(VLOOKUP($A2,gt_mvp!$B:$K,COLUMN(H1)-2,FALSE),"")</f>
        <v/>
      </c>
      <c r="I2" s="1" t="str">
        <f>IFERROR(VLOOKUP($A2,gt_mvp!$B:$K,COLUMN(I1)-2,FALSE),"")</f>
        <v/>
      </c>
      <c r="J2" s="1" t="str">
        <f>IFERROR(VLOOKUP($A2,gt_mvp!$B:$K,COLUMN(J1)-2,FALSE),"")</f>
        <v/>
      </c>
      <c r="K2" s="1" t="str">
        <f>IFERROR(VLOOKUP($A2,gt_mvp!$B:$K,COLUMN(K1)-2,FALSE),"")</f>
        <v/>
      </c>
      <c r="L2" s="4" t="str">
        <f>IFERROR(VLOOKUP($A2,gt_mvp!$B:$K,COLUMN(L1)-2,FALSE),"")</f>
        <v/>
      </c>
      <c r="M2" s="3" t="str">
        <f>IFERROR(VLOOKUP($A2,gt_batting!$B:$N,COLUMN(M1)-11,FALSE),"")</f>
        <v/>
      </c>
      <c r="N2" s="1" t="str">
        <f>IFERROR(VLOOKUP($A2,gt_batting!$B:$N,COLUMN(N1)-11,FALSE),"")</f>
        <v/>
      </c>
      <c r="O2" s="1" t="str">
        <f>IFERROR(VLOOKUP($A2,gt_batting!$B:$N,COLUMN(O1)-11,FALSE),"")</f>
        <v/>
      </c>
      <c r="P2" s="1" t="str">
        <f>IFERROR(VLOOKUP($A2,gt_batting!$B:$N,COLUMN(P1)-11,FALSE),"")</f>
        <v/>
      </c>
      <c r="Q2" s="1" t="str">
        <f>IFERROR(VLOOKUP($A2,gt_batting!$B:$N,COLUMN(Q1)-11,FALSE),"")</f>
        <v/>
      </c>
      <c r="R2" s="1" t="str">
        <f>IFERROR(VLOOKUP($A2,gt_batting!$B:$N,COLUMN(R1)-11,FALSE),"")</f>
        <v/>
      </c>
      <c r="S2" s="1" t="str">
        <f>IFERROR(VLOOKUP($A2,gt_batting!$B:$N,COLUMN(S1)-11,FALSE),"")</f>
        <v/>
      </c>
      <c r="T2" s="1" t="str">
        <f>IFERROR(VLOOKUP($A2,gt_batting!$B:$N,COLUMN(T1)-11,FALSE),"")</f>
        <v/>
      </c>
      <c r="U2" s="1" t="str">
        <f>IFERROR(VLOOKUP($A2,gt_batting!$B:$N,COLUMN(U1)-11,FALSE),"")</f>
        <v/>
      </c>
      <c r="V2" s="1" t="str">
        <f>IFERROR(VLOOKUP($A2,gt_batting!$B:$N,COLUMN(V1)-11,FALSE),"")</f>
        <v/>
      </c>
      <c r="W2" s="1" t="str">
        <f>IFERROR(VLOOKUP($A2,gt_batting!$B:$N,COLUMN(W1)-11,FALSE),"")</f>
        <v/>
      </c>
      <c r="X2" s="4" t="str">
        <f>IFERROR(VLOOKUP($A2,gt_batting!$B:$N,COLUMN(X1)-11,FALSE),"")</f>
        <v/>
      </c>
      <c r="Y2" s="3" t="str">
        <f>IFERROR(VLOOKUP($A2,gt_bowling!$B:$M,COLUMN(Y1)-23,FALSE),"")</f>
        <v/>
      </c>
      <c r="Z2" s="1" t="str">
        <f>IFERROR(VLOOKUP($A2,gt_bowling!$B:$M,COLUMN(Z1)-23,FALSE),"")</f>
        <v/>
      </c>
      <c r="AA2" s="1" t="str">
        <f>IFERROR(VLOOKUP($A2,gt_bowling!$B:$M,COLUMN(AA1)-23,FALSE),"")</f>
        <v/>
      </c>
      <c r="AB2" s="1" t="str">
        <f>IFERROR(VLOOKUP($A2,gt_bowling!$B:$M,COLUMN(AB1)-23,FALSE),"")</f>
        <v/>
      </c>
      <c r="AC2" s="1" t="str">
        <f>IFERROR(VLOOKUP($A2,gt_bowling!$B:$M,COLUMN(AC1)-23,FALSE),"")</f>
        <v/>
      </c>
      <c r="AD2" s="1" t="str">
        <f>IFERROR(VLOOKUP($A2,gt_bowling!$B:$M,COLUMN(AD1)-23,FALSE),"")</f>
        <v/>
      </c>
      <c r="AE2" s="1" t="str">
        <f>IFERROR(VLOOKUP($A2,gt_bowling!$B:$M,COLUMN(AE1)-23,FALSE),"")</f>
        <v/>
      </c>
      <c r="AF2" s="1" t="str">
        <f>IFERROR(VLOOKUP($A2,gt_bowling!$B:$M,COLUMN(AF1)-23,FALSE),"")</f>
        <v/>
      </c>
      <c r="AG2" s="1" t="str">
        <f>IFERROR(VLOOKUP($A2,gt_bowling!$B:$M,COLUMN(AG1)-23,FALSE),"")</f>
        <v/>
      </c>
      <c r="AH2" s="1" t="str">
        <f>IFERROR(VLOOKUP($A2,gt_bowling!$B:$M,COLUMN(AH1)-23,FALSE),"")</f>
        <v/>
      </c>
      <c r="AI2" s="1" t="str">
        <f>IFERROR(VLOOKUP($A2,gt_bowling!$B:$M,COLUMN(AI1)-23,FALSE),"")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9" t="str">
        <f t="shared" ref="AN2:AN26" si="4">IFERROR(AVERAGE(RANK(AJ2,$AJ$2:$AJ$26),RANK(AK2,$AK$2:$AK$26),RANK(AL2,$AL$2:$AL$26)),"")</f>
        <v/>
      </c>
      <c r="AO2" s="19" t="str">
        <f t="shared" ref="AO2:AO26" si="5">IFERROR(RANK(AN2,$AN$2:$AN$26,1),"")</f>
        <v/>
      </c>
      <c r="AP2" s="49" t="str">
        <f t="shared" ref="AP2:AP26" si="6">A2</f>
        <v>Anuj Rawat</v>
      </c>
    </row>
    <row r="3" spans="1:43" x14ac:dyDescent="0.2">
      <c r="A3" s="3" t="s">
        <v>138</v>
      </c>
      <c r="B3" s="1" t="s">
        <v>96</v>
      </c>
      <c r="C3" s="4" t="s">
        <v>70</v>
      </c>
      <c r="D3" s="3" t="str">
        <f>IFERROR(VLOOKUP($A3,gt_mvp!$B:$K,COLUMN(D2)-2,FALSE),"")</f>
        <v/>
      </c>
      <c r="E3" s="1" t="str">
        <f>IFERROR(VLOOKUP($A3,gt_mvp!$B:$K,COLUMN(E2)-2,FALSE),"")</f>
        <v/>
      </c>
      <c r="F3" s="1" t="str">
        <f>IFERROR(VLOOKUP($A3,gt_mvp!$B:$K,COLUMN(F2)-2,FALSE),"")</f>
        <v/>
      </c>
      <c r="G3" s="1" t="str">
        <f>IFERROR(VLOOKUP($A3,gt_mvp!$B:$K,COLUMN(G2)-2,FALSE),"")</f>
        <v/>
      </c>
      <c r="H3" s="1" t="str">
        <f>IFERROR(VLOOKUP($A3,gt_mvp!$B:$K,COLUMN(H2)-2,FALSE),"")</f>
        <v/>
      </c>
      <c r="I3" s="1" t="str">
        <f>IFERROR(VLOOKUP($A3,gt_mvp!$B:$K,COLUMN(I2)-2,FALSE),"")</f>
        <v/>
      </c>
      <c r="J3" s="1" t="str">
        <f>IFERROR(VLOOKUP($A3,gt_mvp!$B:$K,COLUMN(J2)-2,FALSE),"")</f>
        <v/>
      </c>
      <c r="K3" s="1" t="str">
        <f>IFERROR(VLOOKUP($A3,gt_mvp!$B:$K,COLUMN(K2)-2,FALSE),"")</f>
        <v/>
      </c>
      <c r="L3" s="4" t="str">
        <f>IFERROR(VLOOKUP($A3,gt_mvp!$B:$K,COLUMN(L2)-2,FALSE),"")</f>
        <v/>
      </c>
      <c r="M3" s="3" t="str">
        <f>IFERROR(VLOOKUP($A3,gt_batting!$B:$N,COLUMN(M2)-11,FALSE),"")</f>
        <v/>
      </c>
      <c r="N3" s="1" t="str">
        <f>IFERROR(VLOOKUP($A3,gt_batting!$B:$N,COLUMN(N2)-11,FALSE),"")</f>
        <v/>
      </c>
      <c r="O3" s="1" t="str">
        <f>IFERROR(VLOOKUP($A3,gt_batting!$B:$N,COLUMN(O2)-11,FALSE),"")</f>
        <v/>
      </c>
      <c r="P3" s="1" t="str">
        <f>IFERROR(VLOOKUP($A3,gt_batting!$B:$N,COLUMN(P2)-11,FALSE),"")</f>
        <v/>
      </c>
      <c r="Q3" s="1" t="str">
        <f>IFERROR(VLOOKUP($A3,gt_batting!$B:$N,COLUMN(Q2)-11,FALSE),"")</f>
        <v/>
      </c>
      <c r="R3" s="1" t="str">
        <f>IFERROR(VLOOKUP($A3,gt_batting!$B:$N,COLUMN(R2)-11,FALSE),"")</f>
        <v/>
      </c>
      <c r="S3" s="1" t="str">
        <f>IFERROR(VLOOKUP($A3,gt_batting!$B:$N,COLUMN(S2)-11,FALSE),"")</f>
        <v/>
      </c>
      <c r="T3" s="1" t="str">
        <f>IFERROR(VLOOKUP($A3,gt_batting!$B:$N,COLUMN(T2)-11,FALSE),"")</f>
        <v/>
      </c>
      <c r="U3" s="1" t="str">
        <f>IFERROR(VLOOKUP($A3,gt_batting!$B:$N,COLUMN(U2)-11,FALSE),"")</f>
        <v/>
      </c>
      <c r="V3" s="1" t="str">
        <f>IFERROR(VLOOKUP($A3,gt_batting!$B:$N,COLUMN(V2)-11,FALSE),"")</f>
        <v/>
      </c>
      <c r="W3" s="1" t="str">
        <f>IFERROR(VLOOKUP($A3,gt_batting!$B:$N,COLUMN(W2)-11,FALSE),"")</f>
        <v/>
      </c>
      <c r="X3" s="4" t="str">
        <f>IFERROR(VLOOKUP($A3,gt_batting!$B:$N,COLUMN(X2)-11,FALSE),"")</f>
        <v/>
      </c>
      <c r="Y3" s="3" t="str">
        <f>IFERROR(VLOOKUP($A3,gt_bowling!$B:$M,COLUMN(Y2)-23,FALSE),"")</f>
        <v/>
      </c>
      <c r="Z3" s="1" t="str">
        <f>IFERROR(VLOOKUP($A3,gt_bowling!$B:$M,COLUMN(Z2)-23,FALSE),"")</f>
        <v/>
      </c>
      <c r="AA3" s="1" t="str">
        <f>IFERROR(VLOOKUP($A3,gt_bowling!$B:$M,COLUMN(AA2)-23,FALSE),"")</f>
        <v/>
      </c>
      <c r="AB3" s="1" t="str">
        <f>IFERROR(VLOOKUP($A3,gt_bowling!$B:$M,COLUMN(AB2)-23,FALSE),"")</f>
        <v/>
      </c>
      <c r="AC3" s="1" t="str">
        <f>IFERROR(VLOOKUP($A3,gt_bowling!$B:$M,COLUMN(AC2)-23,FALSE),"")</f>
        <v/>
      </c>
      <c r="AD3" s="1" t="str">
        <f>IFERROR(VLOOKUP($A3,gt_bowling!$B:$M,COLUMN(AD2)-23,FALSE),"")</f>
        <v/>
      </c>
      <c r="AE3" s="1" t="str">
        <f>IFERROR(VLOOKUP($A3,gt_bowling!$B:$M,COLUMN(AE2)-23,FALSE),"")</f>
        <v/>
      </c>
      <c r="AF3" s="1" t="str">
        <f>IFERROR(VLOOKUP($A3,gt_bowling!$B:$M,COLUMN(AF2)-23,FALSE),"")</f>
        <v/>
      </c>
      <c r="AG3" s="1" t="str">
        <f>IFERROR(VLOOKUP($A3,gt_bowling!$B:$M,COLUMN(AG2)-23,FALSE),"")</f>
        <v/>
      </c>
      <c r="AH3" s="1" t="str">
        <f>IFERROR(VLOOKUP($A3,gt_bowling!$B:$M,COLUMN(AH2)-23,FALSE),"")</f>
        <v/>
      </c>
      <c r="AI3" s="1" t="str">
        <f>IFERROR(VLOOKUP($A3,gt_bowling!$B:$M,COLUMN(AI2)-23,FALSE),"")</f>
        <v/>
      </c>
      <c r="AJ3" s="23">
        <f t="shared" si="0"/>
        <v>0</v>
      </c>
      <c r="AK3" s="22" t="str">
        <f t="shared" si="1"/>
        <v/>
      </c>
      <c r="AL3" s="22" t="str">
        <f t="shared" si="2"/>
        <v/>
      </c>
      <c r="AM3" s="22" t="str">
        <f t="shared" si="3"/>
        <v/>
      </c>
      <c r="AN3" s="29" t="str">
        <f t="shared" si="4"/>
        <v/>
      </c>
      <c r="AO3" s="20" t="str">
        <f t="shared" si="5"/>
        <v/>
      </c>
      <c r="AP3" s="49" t="str">
        <f t="shared" si="6"/>
        <v>Glenn Phillips</v>
      </c>
    </row>
    <row r="4" spans="1:43" x14ac:dyDescent="0.2">
      <c r="A4" s="3" t="s">
        <v>140</v>
      </c>
      <c r="B4" s="1" t="s">
        <v>96</v>
      </c>
      <c r="C4" s="4" t="s">
        <v>72</v>
      </c>
      <c r="D4" s="3" t="str">
        <f>IFERROR(VLOOKUP($A4,gt_mvp!$B:$K,COLUMN(D3)-2,FALSE),"")</f>
        <v/>
      </c>
      <c r="E4" s="1" t="str">
        <f>IFERROR(VLOOKUP($A4,gt_mvp!$B:$K,COLUMN(E3)-2,FALSE),"")</f>
        <v/>
      </c>
      <c r="F4" s="1" t="str">
        <f>IFERROR(VLOOKUP($A4,gt_mvp!$B:$K,COLUMN(F3)-2,FALSE),"")</f>
        <v/>
      </c>
      <c r="G4" s="1" t="str">
        <f>IFERROR(VLOOKUP($A4,gt_mvp!$B:$K,COLUMN(G3)-2,FALSE),"")</f>
        <v/>
      </c>
      <c r="H4" s="1" t="str">
        <f>IFERROR(VLOOKUP($A4,gt_mvp!$B:$K,COLUMN(H3)-2,FALSE),"")</f>
        <v/>
      </c>
      <c r="I4" s="1" t="str">
        <f>IFERROR(VLOOKUP($A4,gt_mvp!$B:$K,COLUMN(I3)-2,FALSE),"")</f>
        <v/>
      </c>
      <c r="J4" s="1" t="str">
        <f>IFERROR(VLOOKUP($A4,gt_mvp!$B:$K,COLUMN(J3)-2,FALSE),"")</f>
        <v/>
      </c>
      <c r="K4" s="1" t="str">
        <f>IFERROR(VLOOKUP($A4,gt_mvp!$B:$K,COLUMN(K3)-2,FALSE),"")</f>
        <v/>
      </c>
      <c r="L4" s="4" t="str">
        <f>IFERROR(VLOOKUP($A4,gt_mvp!$B:$K,COLUMN(L3)-2,FALSE),"")</f>
        <v/>
      </c>
      <c r="M4" s="3" t="str">
        <f>IFERROR(VLOOKUP($A4,gt_batting!$B:$N,COLUMN(M3)-11,FALSE),"")</f>
        <v/>
      </c>
      <c r="N4" s="1" t="str">
        <f>IFERROR(VLOOKUP($A4,gt_batting!$B:$N,COLUMN(N3)-11,FALSE),"")</f>
        <v/>
      </c>
      <c r="O4" s="1" t="str">
        <f>IFERROR(VLOOKUP($A4,gt_batting!$B:$N,COLUMN(O3)-11,FALSE),"")</f>
        <v/>
      </c>
      <c r="P4" s="1" t="str">
        <f>IFERROR(VLOOKUP($A4,gt_batting!$B:$N,COLUMN(P3)-11,FALSE),"")</f>
        <v/>
      </c>
      <c r="Q4" s="1" t="str">
        <f>IFERROR(VLOOKUP($A4,gt_batting!$B:$N,COLUMN(Q3)-11,FALSE),"")</f>
        <v/>
      </c>
      <c r="R4" s="1" t="str">
        <f>IFERROR(VLOOKUP($A4,gt_batting!$B:$N,COLUMN(R3)-11,FALSE),"")</f>
        <v/>
      </c>
      <c r="S4" s="1" t="str">
        <f>IFERROR(VLOOKUP($A4,gt_batting!$B:$N,COLUMN(S3)-11,FALSE),"")</f>
        <v/>
      </c>
      <c r="T4" s="1" t="str">
        <f>IFERROR(VLOOKUP($A4,gt_batting!$B:$N,COLUMN(T3)-11,FALSE),"")</f>
        <v/>
      </c>
      <c r="U4" s="1" t="str">
        <f>IFERROR(VLOOKUP($A4,gt_batting!$B:$N,COLUMN(U3)-11,FALSE),"")</f>
        <v/>
      </c>
      <c r="V4" s="1" t="str">
        <f>IFERROR(VLOOKUP($A4,gt_batting!$B:$N,COLUMN(V3)-11,FALSE),"")</f>
        <v/>
      </c>
      <c r="W4" s="1" t="str">
        <f>IFERROR(VLOOKUP($A4,gt_batting!$B:$N,COLUMN(W3)-11,FALSE),"")</f>
        <v/>
      </c>
      <c r="X4" s="4" t="str">
        <f>IFERROR(VLOOKUP($A4,gt_batting!$B:$N,COLUMN(X3)-11,FALSE),"")</f>
        <v/>
      </c>
      <c r="Y4" s="3" t="str">
        <f>IFERROR(VLOOKUP($A4,gt_bowling!$B:$M,COLUMN(Y3)-23,FALSE),"")</f>
        <v/>
      </c>
      <c r="Z4" s="1" t="str">
        <f>IFERROR(VLOOKUP($A4,gt_bowling!$B:$M,COLUMN(Z3)-23,FALSE),"")</f>
        <v/>
      </c>
      <c r="AA4" s="1" t="str">
        <f>IFERROR(VLOOKUP($A4,gt_bowling!$B:$M,COLUMN(AA3)-23,FALSE),"")</f>
        <v/>
      </c>
      <c r="AB4" s="1" t="str">
        <f>IFERROR(VLOOKUP($A4,gt_bowling!$B:$M,COLUMN(AB3)-23,FALSE),"")</f>
        <v/>
      </c>
      <c r="AC4" s="1" t="str">
        <f>IFERROR(VLOOKUP($A4,gt_bowling!$B:$M,COLUMN(AC3)-23,FALSE),"")</f>
        <v/>
      </c>
      <c r="AD4" s="1" t="str">
        <f>IFERROR(VLOOKUP($A4,gt_bowling!$B:$M,COLUMN(AD3)-23,FALSE),"")</f>
        <v/>
      </c>
      <c r="AE4" s="1" t="str">
        <f>IFERROR(VLOOKUP($A4,gt_bowling!$B:$M,COLUMN(AE3)-23,FALSE),"")</f>
        <v/>
      </c>
      <c r="AF4" s="1" t="str">
        <f>IFERROR(VLOOKUP($A4,gt_bowling!$B:$M,COLUMN(AF3)-23,FALSE),"")</f>
        <v/>
      </c>
      <c r="AG4" s="1" t="str">
        <f>IFERROR(VLOOKUP($A4,gt_bowling!$B:$M,COLUMN(AG3)-23,FALSE),"")</f>
        <v/>
      </c>
      <c r="AH4" s="1" t="str">
        <f>IFERROR(VLOOKUP($A4,gt_bowling!$B:$M,COLUMN(AH3)-23,FALSE),"")</f>
        <v/>
      </c>
      <c r="AI4" s="1" t="str">
        <f>IFERROR(VLOOKUP($A4,gt_bowling!$B:$M,COLUMN(AI3)-23,FALSE),"")</f>
        <v/>
      </c>
      <c r="AJ4" s="23">
        <f t="shared" si="0"/>
        <v>0</v>
      </c>
      <c r="AK4" s="22" t="str">
        <f t="shared" si="1"/>
        <v/>
      </c>
      <c r="AL4" s="22" t="str">
        <f t="shared" si="2"/>
        <v/>
      </c>
      <c r="AM4" s="22" t="str">
        <f t="shared" si="3"/>
        <v/>
      </c>
      <c r="AN4" s="29" t="str">
        <f t="shared" si="4"/>
        <v/>
      </c>
      <c r="AO4" s="20" t="str">
        <f t="shared" si="5"/>
        <v/>
      </c>
      <c r="AP4" s="49" t="str">
        <f t="shared" si="6"/>
        <v>Mahipal Lomror</v>
      </c>
    </row>
    <row r="5" spans="1:43" x14ac:dyDescent="0.2">
      <c r="A5" s="3" t="s">
        <v>141</v>
      </c>
      <c r="B5" s="1" t="s">
        <v>96</v>
      </c>
      <c r="C5" s="4" t="s">
        <v>72</v>
      </c>
      <c r="D5" s="3" t="str">
        <f>IFERROR(VLOOKUP($A5,gt_mvp!$B:$K,COLUMN(D4)-2,FALSE),"")</f>
        <v/>
      </c>
      <c r="E5" s="1" t="str">
        <f>IFERROR(VLOOKUP($A5,gt_mvp!$B:$K,COLUMN(E4)-2,FALSE),"")</f>
        <v/>
      </c>
      <c r="F5" s="1" t="str">
        <f>IFERROR(VLOOKUP($A5,gt_mvp!$B:$K,COLUMN(F4)-2,FALSE),"")</f>
        <v/>
      </c>
      <c r="G5" s="1" t="str">
        <f>IFERROR(VLOOKUP($A5,gt_mvp!$B:$K,COLUMN(G4)-2,FALSE),"")</f>
        <v/>
      </c>
      <c r="H5" s="1" t="str">
        <f>IFERROR(VLOOKUP($A5,gt_mvp!$B:$K,COLUMN(H4)-2,FALSE),"")</f>
        <v/>
      </c>
      <c r="I5" s="1" t="str">
        <f>IFERROR(VLOOKUP($A5,gt_mvp!$B:$K,COLUMN(I4)-2,FALSE),"")</f>
        <v/>
      </c>
      <c r="J5" s="1" t="str">
        <f>IFERROR(VLOOKUP($A5,gt_mvp!$B:$K,COLUMN(J4)-2,FALSE),"")</f>
        <v/>
      </c>
      <c r="K5" s="1" t="str">
        <f>IFERROR(VLOOKUP($A5,gt_mvp!$B:$K,COLUMN(K4)-2,FALSE),"")</f>
        <v/>
      </c>
      <c r="L5" s="4" t="str">
        <f>IFERROR(VLOOKUP($A5,gt_mvp!$B:$K,COLUMN(L4)-2,FALSE),"")</f>
        <v/>
      </c>
      <c r="M5" s="3" t="str">
        <f>IFERROR(VLOOKUP($A5,gt_batting!$B:$N,COLUMN(M4)-11,FALSE),"")</f>
        <v/>
      </c>
      <c r="N5" s="1" t="str">
        <f>IFERROR(VLOOKUP($A5,gt_batting!$B:$N,COLUMN(N4)-11,FALSE),"")</f>
        <v/>
      </c>
      <c r="O5" s="1" t="str">
        <f>IFERROR(VLOOKUP($A5,gt_batting!$B:$N,COLUMN(O4)-11,FALSE),"")</f>
        <v/>
      </c>
      <c r="P5" s="1" t="str">
        <f>IFERROR(VLOOKUP($A5,gt_batting!$B:$N,COLUMN(P4)-11,FALSE),"")</f>
        <v/>
      </c>
      <c r="Q5" s="1" t="str">
        <f>IFERROR(VLOOKUP($A5,gt_batting!$B:$N,COLUMN(Q4)-11,FALSE),"")</f>
        <v/>
      </c>
      <c r="R5" s="1" t="str">
        <f>IFERROR(VLOOKUP($A5,gt_batting!$B:$N,COLUMN(R4)-11,FALSE),"")</f>
        <v/>
      </c>
      <c r="S5" s="1" t="str">
        <f>IFERROR(VLOOKUP($A5,gt_batting!$B:$N,COLUMN(S4)-11,FALSE),"")</f>
        <v/>
      </c>
      <c r="T5" s="1" t="str">
        <f>IFERROR(VLOOKUP($A5,gt_batting!$B:$N,COLUMN(T4)-11,FALSE),"")</f>
        <v/>
      </c>
      <c r="U5" s="1" t="str">
        <f>IFERROR(VLOOKUP($A5,gt_batting!$B:$N,COLUMN(U4)-11,FALSE),"")</f>
        <v/>
      </c>
      <c r="V5" s="1" t="str">
        <f>IFERROR(VLOOKUP($A5,gt_batting!$B:$N,COLUMN(V4)-11,FALSE),"")</f>
        <v/>
      </c>
      <c r="W5" s="1" t="str">
        <f>IFERROR(VLOOKUP($A5,gt_batting!$B:$N,COLUMN(W4)-11,FALSE),"")</f>
        <v/>
      </c>
      <c r="X5" s="4" t="str">
        <f>IFERROR(VLOOKUP($A5,gt_batting!$B:$N,COLUMN(X4)-11,FALSE),"")</f>
        <v/>
      </c>
      <c r="Y5" s="3" t="str">
        <f>IFERROR(VLOOKUP($A5,gt_bowling!$B:$M,COLUMN(Y4)-23,FALSE),"")</f>
        <v/>
      </c>
      <c r="Z5" s="1" t="str">
        <f>IFERROR(VLOOKUP($A5,gt_bowling!$B:$M,COLUMN(Z4)-23,FALSE),"")</f>
        <v/>
      </c>
      <c r="AA5" s="1" t="str">
        <f>IFERROR(VLOOKUP($A5,gt_bowling!$B:$M,COLUMN(AA4)-23,FALSE),"")</f>
        <v/>
      </c>
      <c r="AB5" s="1" t="str">
        <f>IFERROR(VLOOKUP($A5,gt_bowling!$B:$M,COLUMN(AB4)-23,FALSE),"")</f>
        <v/>
      </c>
      <c r="AC5" s="1" t="str">
        <f>IFERROR(VLOOKUP($A5,gt_bowling!$B:$M,COLUMN(AC4)-23,FALSE),"")</f>
        <v/>
      </c>
      <c r="AD5" s="1" t="str">
        <f>IFERROR(VLOOKUP($A5,gt_bowling!$B:$M,COLUMN(AD4)-23,FALSE),"")</f>
        <v/>
      </c>
      <c r="AE5" s="1" t="str">
        <f>IFERROR(VLOOKUP($A5,gt_bowling!$B:$M,COLUMN(AE4)-23,FALSE),"")</f>
        <v/>
      </c>
      <c r="AF5" s="1" t="str">
        <f>IFERROR(VLOOKUP($A5,gt_bowling!$B:$M,COLUMN(AF4)-23,FALSE),"")</f>
        <v/>
      </c>
      <c r="AG5" s="1" t="str">
        <f>IFERROR(VLOOKUP($A5,gt_bowling!$B:$M,COLUMN(AG4)-23,FALSE),"")</f>
        <v/>
      </c>
      <c r="AH5" s="1" t="str">
        <f>IFERROR(VLOOKUP($A5,gt_bowling!$B:$M,COLUMN(AH4)-23,FALSE),"")</f>
        <v/>
      </c>
      <c r="AI5" s="1" t="str">
        <f>IFERROR(VLOOKUP($A5,gt_bowling!$B:$M,COLUMN(AI4)-23,FALSE),"")</f>
        <v/>
      </c>
      <c r="AJ5" s="23">
        <f t="shared" si="0"/>
        <v>0</v>
      </c>
      <c r="AK5" s="22" t="str">
        <f t="shared" si="1"/>
        <v/>
      </c>
      <c r="AL5" s="22" t="str">
        <f t="shared" si="2"/>
        <v/>
      </c>
      <c r="AM5" s="22" t="str">
        <f t="shared" si="3"/>
        <v/>
      </c>
      <c r="AN5" s="29" t="str">
        <f t="shared" si="4"/>
        <v/>
      </c>
      <c r="AO5" s="20" t="str">
        <f t="shared" si="5"/>
        <v/>
      </c>
      <c r="AP5" s="49" t="str">
        <f t="shared" si="6"/>
        <v>Nishant Sindhu</v>
      </c>
    </row>
    <row r="6" spans="1:43" x14ac:dyDescent="0.2">
      <c r="A6" s="3" t="s">
        <v>142</v>
      </c>
      <c r="B6" s="1" t="s">
        <v>96</v>
      </c>
      <c r="C6" s="4" t="s">
        <v>70</v>
      </c>
      <c r="D6" s="3" t="str">
        <f>IFERROR(VLOOKUP($A6,gt_mvp!$B:$K,COLUMN(D5)-2,FALSE),"")</f>
        <v/>
      </c>
      <c r="E6" s="1" t="str">
        <f>IFERROR(VLOOKUP($A6,gt_mvp!$B:$K,COLUMN(E5)-2,FALSE),"")</f>
        <v/>
      </c>
      <c r="F6" s="1" t="str">
        <f>IFERROR(VLOOKUP($A6,gt_mvp!$B:$K,COLUMN(F5)-2,FALSE),"")</f>
        <v/>
      </c>
      <c r="G6" s="1" t="str">
        <f>IFERROR(VLOOKUP($A6,gt_mvp!$B:$K,COLUMN(G5)-2,FALSE),"")</f>
        <v/>
      </c>
      <c r="H6" s="1" t="str">
        <f>IFERROR(VLOOKUP($A6,gt_mvp!$B:$K,COLUMN(H5)-2,FALSE),"")</f>
        <v/>
      </c>
      <c r="I6" s="1" t="str">
        <f>IFERROR(VLOOKUP($A6,gt_mvp!$B:$K,COLUMN(I5)-2,FALSE),"")</f>
        <v/>
      </c>
      <c r="J6" s="1" t="str">
        <f>IFERROR(VLOOKUP($A6,gt_mvp!$B:$K,COLUMN(J5)-2,FALSE),"")</f>
        <v/>
      </c>
      <c r="K6" s="1" t="str">
        <f>IFERROR(VLOOKUP($A6,gt_mvp!$B:$K,COLUMN(K5)-2,FALSE),"")</f>
        <v/>
      </c>
      <c r="L6" s="4" t="str">
        <f>IFERROR(VLOOKUP($A6,gt_mvp!$B:$K,COLUMN(L5)-2,FALSE),"")</f>
        <v/>
      </c>
      <c r="M6" s="3" t="str">
        <f>IFERROR(VLOOKUP($A6,gt_batting!$B:$N,COLUMN(M5)-11,FALSE),"")</f>
        <v/>
      </c>
      <c r="N6" s="1" t="str">
        <f>IFERROR(VLOOKUP($A6,gt_batting!$B:$N,COLUMN(N5)-11,FALSE),"")</f>
        <v/>
      </c>
      <c r="O6" s="1" t="str">
        <f>IFERROR(VLOOKUP($A6,gt_batting!$B:$N,COLUMN(O5)-11,FALSE),"")</f>
        <v/>
      </c>
      <c r="P6" s="1" t="str">
        <f>IFERROR(VLOOKUP($A6,gt_batting!$B:$N,COLUMN(P5)-11,FALSE),"")</f>
        <v/>
      </c>
      <c r="Q6" s="1" t="str">
        <f>IFERROR(VLOOKUP($A6,gt_batting!$B:$N,COLUMN(Q5)-11,FALSE),"")</f>
        <v/>
      </c>
      <c r="R6" s="1" t="str">
        <f>IFERROR(VLOOKUP($A6,gt_batting!$B:$N,COLUMN(R5)-11,FALSE),"")</f>
        <v/>
      </c>
      <c r="S6" s="1" t="str">
        <f>IFERROR(VLOOKUP($A6,gt_batting!$B:$N,COLUMN(S5)-11,FALSE),"")</f>
        <v/>
      </c>
      <c r="T6" s="1" t="str">
        <f>IFERROR(VLOOKUP($A6,gt_batting!$B:$N,COLUMN(T5)-11,FALSE),"")</f>
        <v/>
      </c>
      <c r="U6" s="1" t="str">
        <f>IFERROR(VLOOKUP($A6,gt_batting!$B:$N,COLUMN(U5)-11,FALSE),"")</f>
        <v/>
      </c>
      <c r="V6" s="1" t="str">
        <f>IFERROR(VLOOKUP($A6,gt_batting!$B:$N,COLUMN(V5)-11,FALSE),"")</f>
        <v/>
      </c>
      <c r="W6" s="1" t="str">
        <f>IFERROR(VLOOKUP($A6,gt_batting!$B:$N,COLUMN(W5)-11,FALSE),"")</f>
        <v/>
      </c>
      <c r="X6" s="4" t="str">
        <f>IFERROR(VLOOKUP($A6,gt_batting!$B:$N,COLUMN(X5)-11,FALSE),"")</f>
        <v/>
      </c>
      <c r="Y6" s="3" t="str">
        <f>IFERROR(VLOOKUP($A6,gt_bowling!$B:$M,COLUMN(Y5)-23,FALSE),"")</f>
        <v/>
      </c>
      <c r="Z6" s="1" t="str">
        <f>IFERROR(VLOOKUP($A6,gt_bowling!$B:$M,COLUMN(Z5)-23,FALSE),"")</f>
        <v/>
      </c>
      <c r="AA6" s="1" t="str">
        <f>IFERROR(VLOOKUP($A6,gt_bowling!$B:$M,COLUMN(AA5)-23,FALSE),"")</f>
        <v/>
      </c>
      <c r="AB6" s="1" t="str">
        <f>IFERROR(VLOOKUP($A6,gt_bowling!$B:$M,COLUMN(AB5)-23,FALSE),"")</f>
        <v/>
      </c>
      <c r="AC6" s="1" t="str">
        <f>IFERROR(VLOOKUP($A6,gt_bowling!$B:$M,COLUMN(AC5)-23,FALSE),"")</f>
        <v/>
      </c>
      <c r="AD6" s="1" t="str">
        <f>IFERROR(VLOOKUP($A6,gt_bowling!$B:$M,COLUMN(AD5)-23,FALSE),"")</f>
        <v/>
      </c>
      <c r="AE6" s="1" t="str">
        <f>IFERROR(VLOOKUP($A6,gt_bowling!$B:$M,COLUMN(AE5)-23,FALSE),"")</f>
        <v/>
      </c>
      <c r="AF6" s="1" t="str">
        <f>IFERROR(VLOOKUP($A6,gt_bowling!$B:$M,COLUMN(AF5)-23,FALSE),"")</f>
        <v/>
      </c>
      <c r="AG6" s="1" t="str">
        <f>IFERROR(VLOOKUP($A6,gt_bowling!$B:$M,COLUMN(AG5)-23,FALSE),"")</f>
        <v/>
      </c>
      <c r="AH6" s="1" t="str">
        <f>IFERROR(VLOOKUP($A6,gt_bowling!$B:$M,COLUMN(AH5)-23,FALSE),"")</f>
        <v/>
      </c>
      <c r="AI6" s="1" t="str">
        <f>IFERROR(VLOOKUP($A6,gt_bowling!$B:$M,COLUMN(AI5)-23,FALSE),"")</f>
        <v/>
      </c>
      <c r="AJ6" s="23">
        <f t="shared" si="0"/>
        <v>0</v>
      </c>
      <c r="AK6" s="22" t="str">
        <f t="shared" si="1"/>
        <v/>
      </c>
      <c r="AL6" s="22" t="str">
        <f t="shared" si="2"/>
        <v/>
      </c>
      <c r="AM6" s="22" t="str">
        <f t="shared" si="3"/>
        <v/>
      </c>
      <c r="AN6" s="29" t="str">
        <f t="shared" si="4"/>
        <v/>
      </c>
      <c r="AO6" s="20" t="str">
        <f t="shared" si="5"/>
        <v/>
      </c>
      <c r="AP6" s="49" t="str">
        <f t="shared" si="6"/>
        <v>Kumar Kushagra</v>
      </c>
    </row>
    <row r="7" spans="1:43" x14ac:dyDescent="0.2">
      <c r="A7" s="3" t="s">
        <v>143</v>
      </c>
      <c r="B7" s="1" t="s">
        <v>96</v>
      </c>
      <c r="C7" s="4" t="s">
        <v>71</v>
      </c>
      <c r="D7" s="3" t="str">
        <f>IFERROR(VLOOKUP($A7,gt_mvp!$B:$K,COLUMN(D6)-2,FALSE),"")</f>
        <v/>
      </c>
      <c r="E7" s="1" t="str">
        <f>IFERROR(VLOOKUP($A7,gt_mvp!$B:$K,COLUMN(E6)-2,FALSE),"")</f>
        <v/>
      </c>
      <c r="F7" s="1" t="str">
        <f>IFERROR(VLOOKUP($A7,gt_mvp!$B:$K,COLUMN(F6)-2,FALSE),"")</f>
        <v/>
      </c>
      <c r="G7" s="1" t="str">
        <f>IFERROR(VLOOKUP($A7,gt_mvp!$B:$K,COLUMN(G6)-2,FALSE),"")</f>
        <v/>
      </c>
      <c r="H7" s="1" t="str">
        <f>IFERROR(VLOOKUP($A7,gt_mvp!$B:$K,COLUMN(H6)-2,FALSE),"")</f>
        <v/>
      </c>
      <c r="I7" s="1" t="str">
        <f>IFERROR(VLOOKUP($A7,gt_mvp!$B:$K,COLUMN(I6)-2,FALSE),"")</f>
        <v/>
      </c>
      <c r="J7" s="1" t="str">
        <f>IFERROR(VLOOKUP($A7,gt_mvp!$B:$K,COLUMN(J6)-2,FALSE),"")</f>
        <v/>
      </c>
      <c r="K7" s="1" t="str">
        <f>IFERROR(VLOOKUP($A7,gt_mvp!$B:$K,COLUMN(K6)-2,FALSE),"")</f>
        <v/>
      </c>
      <c r="L7" s="4" t="str">
        <f>IFERROR(VLOOKUP($A7,gt_mvp!$B:$K,COLUMN(L6)-2,FALSE),"")</f>
        <v/>
      </c>
      <c r="M7" s="3" t="str">
        <f>IFERROR(VLOOKUP($A7,gt_batting!$B:$N,COLUMN(M6)-11,FALSE),"")</f>
        <v/>
      </c>
      <c r="N7" s="1" t="str">
        <f>IFERROR(VLOOKUP($A7,gt_batting!$B:$N,COLUMN(N6)-11,FALSE),"")</f>
        <v/>
      </c>
      <c r="O7" s="1" t="str">
        <f>IFERROR(VLOOKUP($A7,gt_batting!$B:$N,COLUMN(O6)-11,FALSE),"")</f>
        <v/>
      </c>
      <c r="P7" s="1" t="str">
        <f>IFERROR(VLOOKUP($A7,gt_batting!$B:$N,COLUMN(P6)-11,FALSE),"")</f>
        <v/>
      </c>
      <c r="Q7" s="1" t="str">
        <f>IFERROR(VLOOKUP($A7,gt_batting!$B:$N,COLUMN(Q6)-11,FALSE),"")</f>
        <v/>
      </c>
      <c r="R7" s="1" t="str">
        <f>IFERROR(VLOOKUP($A7,gt_batting!$B:$N,COLUMN(R6)-11,FALSE),"")</f>
        <v/>
      </c>
      <c r="S7" s="1" t="str">
        <f>IFERROR(VLOOKUP($A7,gt_batting!$B:$N,COLUMN(S6)-11,FALSE),"")</f>
        <v/>
      </c>
      <c r="T7" s="1" t="str">
        <f>IFERROR(VLOOKUP($A7,gt_batting!$B:$N,COLUMN(T6)-11,FALSE),"")</f>
        <v/>
      </c>
      <c r="U7" s="1" t="str">
        <f>IFERROR(VLOOKUP($A7,gt_batting!$B:$N,COLUMN(U6)-11,FALSE),"")</f>
        <v/>
      </c>
      <c r="V7" s="1" t="str">
        <f>IFERROR(VLOOKUP($A7,gt_batting!$B:$N,COLUMN(V6)-11,FALSE),"")</f>
        <v/>
      </c>
      <c r="W7" s="1" t="str">
        <f>IFERROR(VLOOKUP($A7,gt_batting!$B:$N,COLUMN(W6)-11,FALSE),"")</f>
        <v/>
      </c>
      <c r="X7" s="4" t="str">
        <f>IFERROR(VLOOKUP($A7,gt_batting!$B:$N,COLUMN(X6)-11,FALSE),"")</f>
        <v/>
      </c>
      <c r="Y7" s="3" t="str">
        <f>IFERROR(VLOOKUP($A7,gt_bowling!$B:$M,COLUMN(Y6)-23,FALSE),"")</f>
        <v/>
      </c>
      <c r="Z7" s="1" t="str">
        <f>IFERROR(VLOOKUP($A7,gt_bowling!$B:$M,COLUMN(Z6)-23,FALSE),"")</f>
        <v/>
      </c>
      <c r="AA7" s="1" t="str">
        <f>IFERROR(VLOOKUP($A7,gt_bowling!$B:$M,COLUMN(AA6)-23,FALSE),"")</f>
        <v/>
      </c>
      <c r="AB7" s="1" t="str">
        <f>IFERROR(VLOOKUP($A7,gt_bowling!$B:$M,COLUMN(AB6)-23,FALSE),"")</f>
        <v/>
      </c>
      <c r="AC7" s="1" t="str">
        <f>IFERROR(VLOOKUP($A7,gt_bowling!$B:$M,COLUMN(AC6)-23,FALSE),"")</f>
        <v/>
      </c>
      <c r="AD7" s="1" t="str">
        <f>IFERROR(VLOOKUP($A7,gt_bowling!$B:$M,COLUMN(AD6)-23,FALSE),"")</f>
        <v/>
      </c>
      <c r="AE7" s="1" t="str">
        <f>IFERROR(VLOOKUP($A7,gt_bowling!$B:$M,COLUMN(AE6)-23,FALSE),"")</f>
        <v/>
      </c>
      <c r="AF7" s="1" t="str">
        <f>IFERROR(VLOOKUP($A7,gt_bowling!$B:$M,COLUMN(AF6)-23,FALSE),"")</f>
        <v/>
      </c>
      <c r="AG7" s="1" t="str">
        <f>IFERROR(VLOOKUP($A7,gt_bowling!$B:$M,COLUMN(AG6)-23,FALSE),"")</f>
        <v/>
      </c>
      <c r="AH7" s="1" t="str">
        <f>IFERROR(VLOOKUP($A7,gt_bowling!$B:$M,COLUMN(AH6)-23,FALSE),"")</f>
        <v/>
      </c>
      <c r="AI7" s="1" t="str">
        <f>IFERROR(VLOOKUP($A7,gt_bowling!$B:$M,COLUMN(AI6)-23,FALSE),"")</f>
        <v/>
      </c>
      <c r="AJ7" s="23">
        <f t="shared" si="0"/>
        <v>0</v>
      </c>
      <c r="AK7" s="22" t="str">
        <f t="shared" si="1"/>
        <v/>
      </c>
      <c r="AL7" s="22" t="str">
        <f t="shared" si="2"/>
        <v/>
      </c>
      <c r="AM7" s="22" t="str">
        <f t="shared" si="3"/>
        <v/>
      </c>
      <c r="AN7" s="29" t="str">
        <f t="shared" si="4"/>
        <v/>
      </c>
      <c r="AO7" s="20" t="str">
        <f t="shared" si="5"/>
        <v/>
      </c>
      <c r="AP7" s="49" t="str">
        <f t="shared" si="6"/>
        <v>Manav Suthar</v>
      </c>
    </row>
    <row r="8" spans="1:43" x14ac:dyDescent="0.2">
      <c r="A8" s="3" t="s">
        <v>145</v>
      </c>
      <c r="B8" s="1" t="s">
        <v>96</v>
      </c>
      <c r="C8" s="4" t="s">
        <v>71</v>
      </c>
      <c r="D8" s="3" t="str">
        <f>IFERROR(VLOOKUP($A8,gt_mvp!$B:$K,COLUMN(D7)-2,FALSE),"")</f>
        <v/>
      </c>
      <c r="E8" s="1" t="str">
        <f>IFERROR(VLOOKUP($A8,gt_mvp!$B:$K,COLUMN(E7)-2,FALSE),"")</f>
        <v/>
      </c>
      <c r="F8" s="1" t="str">
        <f>IFERROR(VLOOKUP($A8,gt_mvp!$B:$K,COLUMN(F7)-2,FALSE),"")</f>
        <v/>
      </c>
      <c r="G8" s="1" t="str">
        <f>IFERROR(VLOOKUP($A8,gt_mvp!$B:$K,COLUMN(G7)-2,FALSE),"")</f>
        <v/>
      </c>
      <c r="H8" s="1" t="str">
        <f>IFERROR(VLOOKUP($A8,gt_mvp!$B:$K,COLUMN(H7)-2,FALSE),"")</f>
        <v/>
      </c>
      <c r="I8" s="1" t="str">
        <f>IFERROR(VLOOKUP($A8,gt_mvp!$B:$K,COLUMN(I7)-2,FALSE),"")</f>
        <v/>
      </c>
      <c r="J8" s="1" t="str">
        <f>IFERROR(VLOOKUP($A8,gt_mvp!$B:$K,COLUMN(J7)-2,FALSE),"")</f>
        <v/>
      </c>
      <c r="K8" s="1" t="str">
        <f>IFERROR(VLOOKUP($A8,gt_mvp!$B:$K,COLUMN(K7)-2,FALSE),"")</f>
        <v/>
      </c>
      <c r="L8" s="4" t="str">
        <f>IFERROR(VLOOKUP($A8,gt_mvp!$B:$K,COLUMN(L7)-2,FALSE),"")</f>
        <v/>
      </c>
      <c r="M8" s="3" t="str">
        <f>IFERROR(VLOOKUP($A8,gt_batting!$B:$N,COLUMN(M7)-11,FALSE),"")</f>
        <v/>
      </c>
      <c r="N8" s="1" t="str">
        <f>IFERROR(VLOOKUP($A8,gt_batting!$B:$N,COLUMN(N7)-11,FALSE),"")</f>
        <v/>
      </c>
      <c r="O8" s="1" t="str">
        <f>IFERROR(VLOOKUP($A8,gt_batting!$B:$N,COLUMN(O7)-11,FALSE),"")</f>
        <v/>
      </c>
      <c r="P8" s="1" t="str">
        <f>IFERROR(VLOOKUP($A8,gt_batting!$B:$N,COLUMN(P7)-11,FALSE),"")</f>
        <v/>
      </c>
      <c r="Q8" s="1" t="str">
        <f>IFERROR(VLOOKUP($A8,gt_batting!$B:$N,COLUMN(Q7)-11,FALSE),"")</f>
        <v/>
      </c>
      <c r="R8" s="1" t="str">
        <f>IFERROR(VLOOKUP($A8,gt_batting!$B:$N,COLUMN(R7)-11,FALSE),"")</f>
        <v/>
      </c>
      <c r="S8" s="1" t="str">
        <f>IFERROR(VLOOKUP($A8,gt_batting!$B:$N,COLUMN(S7)-11,FALSE),"")</f>
        <v/>
      </c>
      <c r="T8" s="1" t="str">
        <f>IFERROR(VLOOKUP($A8,gt_batting!$B:$N,COLUMN(T7)-11,FALSE),"")</f>
        <v/>
      </c>
      <c r="U8" s="1" t="str">
        <f>IFERROR(VLOOKUP($A8,gt_batting!$B:$N,COLUMN(U7)-11,FALSE),"")</f>
        <v/>
      </c>
      <c r="V8" s="1" t="str">
        <f>IFERROR(VLOOKUP($A8,gt_batting!$B:$N,COLUMN(V7)-11,FALSE),"")</f>
        <v/>
      </c>
      <c r="W8" s="1" t="str">
        <f>IFERROR(VLOOKUP($A8,gt_batting!$B:$N,COLUMN(W7)-11,FALSE),"")</f>
        <v/>
      </c>
      <c r="X8" s="4" t="str">
        <f>IFERROR(VLOOKUP($A8,gt_batting!$B:$N,COLUMN(X7)-11,FALSE),"")</f>
        <v/>
      </c>
      <c r="Y8" s="3" t="str">
        <f>IFERROR(VLOOKUP($A8,gt_bowling!$B:$M,COLUMN(Y7)-23,FALSE),"")</f>
        <v/>
      </c>
      <c r="Z8" s="1" t="str">
        <f>IFERROR(VLOOKUP($A8,gt_bowling!$B:$M,COLUMN(Z7)-23,FALSE),"")</f>
        <v/>
      </c>
      <c r="AA8" s="1" t="str">
        <f>IFERROR(VLOOKUP($A8,gt_bowling!$B:$M,COLUMN(AA7)-23,FALSE),"")</f>
        <v/>
      </c>
      <c r="AB8" s="1" t="str">
        <f>IFERROR(VLOOKUP($A8,gt_bowling!$B:$M,COLUMN(AB7)-23,FALSE),"")</f>
        <v/>
      </c>
      <c r="AC8" s="1" t="str">
        <f>IFERROR(VLOOKUP($A8,gt_bowling!$B:$M,COLUMN(AC7)-23,FALSE),"")</f>
        <v/>
      </c>
      <c r="AD8" s="1" t="str">
        <f>IFERROR(VLOOKUP($A8,gt_bowling!$B:$M,COLUMN(AD7)-23,FALSE),"")</f>
        <v/>
      </c>
      <c r="AE8" s="1" t="str">
        <f>IFERROR(VLOOKUP($A8,gt_bowling!$B:$M,COLUMN(AE7)-23,FALSE),"")</f>
        <v/>
      </c>
      <c r="AF8" s="1" t="str">
        <f>IFERROR(VLOOKUP($A8,gt_bowling!$B:$M,COLUMN(AF7)-23,FALSE),"")</f>
        <v/>
      </c>
      <c r="AG8" s="1" t="str">
        <f>IFERROR(VLOOKUP($A8,gt_bowling!$B:$M,COLUMN(AG7)-23,FALSE),"")</f>
        <v/>
      </c>
      <c r="AH8" s="1" t="str">
        <f>IFERROR(VLOOKUP($A8,gt_bowling!$B:$M,COLUMN(AH7)-23,FALSE),"")</f>
        <v/>
      </c>
      <c r="AI8" s="1" t="str">
        <f>IFERROR(VLOOKUP($A8,gt_bowling!$B:$M,COLUMN(AI7)-23,FALSE),"")</f>
        <v/>
      </c>
      <c r="AJ8" s="23">
        <f t="shared" si="0"/>
        <v>0</v>
      </c>
      <c r="AK8" s="22" t="str">
        <f t="shared" si="1"/>
        <v/>
      </c>
      <c r="AL8" s="22" t="str">
        <f t="shared" si="2"/>
        <v/>
      </c>
      <c r="AM8" s="22" t="str">
        <f t="shared" si="3"/>
        <v/>
      </c>
      <c r="AN8" s="29" t="str">
        <f t="shared" si="4"/>
        <v/>
      </c>
      <c r="AO8" s="20" t="str">
        <f t="shared" si="5"/>
        <v/>
      </c>
      <c r="AP8" s="49" t="str">
        <f t="shared" si="6"/>
        <v>Gerald Coetzee</v>
      </c>
    </row>
    <row r="9" spans="1:43" x14ac:dyDescent="0.2">
      <c r="A9" s="3" t="s">
        <v>147</v>
      </c>
      <c r="B9" s="1" t="s">
        <v>96</v>
      </c>
      <c r="C9" s="4" t="s">
        <v>71</v>
      </c>
      <c r="D9" s="3" t="str">
        <f>IFERROR(VLOOKUP($A9,gt_mvp!$B:$K,COLUMN(D8)-2,FALSE),"")</f>
        <v/>
      </c>
      <c r="E9" s="1" t="str">
        <f>IFERROR(VLOOKUP($A9,gt_mvp!$B:$K,COLUMN(E8)-2,FALSE),"")</f>
        <v/>
      </c>
      <c r="F9" s="1" t="str">
        <f>IFERROR(VLOOKUP($A9,gt_mvp!$B:$K,COLUMN(F8)-2,FALSE),"")</f>
        <v/>
      </c>
      <c r="G9" s="1" t="str">
        <f>IFERROR(VLOOKUP($A9,gt_mvp!$B:$K,COLUMN(G8)-2,FALSE),"")</f>
        <v/>
      </c>
      <c r="H9" s="1" t="str">
        <f>IFERROR(VLOOKUP($A9,gt_mvp!$B:$K,COLUMN(H8)-2,FALSE),"")</f>
        <v/>
      </c>
      <c r="I9" s="1" t="str">
        <f>IFERROR(VLOOKUP($A9,gt_mvp!$B:$K,COLUMN(I8)-2,FALSE),"")</f>
        <v/>
      </c>
      <c r="J9" s="1" t="str">
        <f>IFERROR(VLOOKUP($A9,gt_mvp!$B:$K,COLUMN(J8)-2,FALSE),"")</f>
        <v/>
      </c>
      <c r="K9" s="1" t="str">
        <f>IFERROR(VLOOKUP($A9,gt_mvp!$B:$K,COLUMN(K8)-2,FALSE),"")</f>
        <v/>
      </c>
      <c r="L9" s="4" t="str">
        <f>IFERROR(VLOOKUP($A9,gt_mvp!$B:$K,COLUMN(L8)-2,FALSE),"")</f>
        <v/>
      </c>
      <c r="M9" s="3" t="str">
        <f>IFERROR(VLOOKUP($A9,gt_batting!$B:$N,COLUMN(M8)-11,FALSE),"")</f>
        <v/>
      </c>
      <c r="N9" s="1" t="str">
        <f>IFERROR(VLOOKUP($A9,gt_batting!$B:$N,COLUMN(N8)-11,FALSE),"")</f>
        <v/>
      </c>
      <c r="O9" s="1" t="str">
        <f>IFERROR(VLOOKUP($A9,gt_batting!$B:$N,COLUMN(O8)-11,FALSE),"")</f>
        <v/>
      </c>
      <c r="P9" s="1" t="str">
        <f>IFERROR(VLOOKUP($A9,gt_batting!$B:$N,COLUMN(P8)-11,FALSE),"")</f>
        <v/>
      </c>
      <c r="Q9" s="1" t="str">
        <f>IFERROR(VLOOKUP($A9,gt_batting!$B:$N,COLUMN(Q8)-11,FALSE),"")</f>
        <v/>
      </c>
      <c r="R9" s="1" t="str">
        <f>IFERROR(VLOOKUP($A9,gt_batting!$B:$N,COLUMN(R8)-11,FALSE),"")</f>
        <v/>
      </c>
      <c r="S9" s="1" t="str">
        <f>IFERROR(VLOOKUP($A9,gt_batting!$B:$N,COLUMN(S8)-11,FALSE),"")</f>
        <v/>
      </c>
      <c r="T9" s="1" t="str">
        <f>IFERROR(VLOOKUP($A9,gt_batting!$B:$N,COLUMN(T8)-11,FALSE),"")</f>
        <v/>
      </c>
      <c r="U9" s="1" t="str">
        <f>IFERROR(VLOOKUP($A9,gt_batting!$B:$N,COLUMN(U8)-11,FALSE),"")</f>
        <v/>
      </c>
      <c r="V9" s="1" t="str">
        <f>IFERROR(VLOOKUP($A9,gt_batting!$B:$N,COLUMN(V8)-11,FALSE),"")</f>
        <v/>
      </c>
      <c r="W9" s="1" t="str">
        <f>IFERROR(VLOOKUP($A9,gt_batting!$B:$N,COLUMN(W8)-11,FALSE),"")</f>
        <v/>
      </c>
      <c r="X9" s="4" t="str">
        <f>IFERROR(VLOOKUP($A9,gt_batting!$B:$N,COLUMN(X8)-11,FALSE),"")</f>
        <v/>
      </c>
      <c r="Y9" s="3" t="str">
        <f>IFERROR(VLOOKUP($A9,gt_bowling!$B:$M,COLUMN(Y8)-23,FALSE),"")</f>
        <v/>
      </c>
      <c r="Z9" s="1" t="str">
        <f>IFERROR(VLOOKUP($A9,gt_bowling!$B:$M,COLUMN(Z8)-23,FALSE),"")</f>
        <v/>
      </c>
      <c r="AA9" s="1" t="str">
        <f>IFERROR(VLOOKUP($A9,gt_bowling!$B:$M,COLUMN(AA8)-23,FALSE),"")</f>
        <v/>
      </c>
      <c r="AB9" s="1" t="str">
        <f>IFERROR(VLOOKUP($A9,gt_bowling!$B:$M,COLUMN(AB8)-23,FALSE),"")</f>
        <v/>
      </c>
      <c r="AC9" s="1" t="str">
        <f>IFERROR(VLOOKUP($A9,gt_bowling!$B:$M,COLUMN(AC8)-23,FALSE),"")</f>
        <v/>
      </c>
      <c r="AD9" s="1" t="str">
        <f>IFERROR(VLOOKUP($A9,gt_bowling!$B:$M,COLUMN(AD8)-23,FALSE),"")</f>
        <v/>
      </c>
      <c r="AE9" s="1" t="str">
        <f>IFERROR(VLOOKUP($A9,gt_bowling!$B:$M,COLUMN(AE8)-23,FALSE),"")</f>
        <v/>
      </c>
      <c r="AF9" s="1" t="str">
        <f>IFERROR(VLOOKUP($A9,gt_bowling!$B:$M,COLUMN(AF8)-23,FALSE),"")</f>
        <v/>
      </c>
      <c r="AG9" s="1" t="str">
        <f>IFERROR(VLOOKUP($A9,gt_bowling!$B:$M,COLUMN(AG8)-23,FALSE),"")</f>
        <v/>
      </c>
      <c r="AH9" s="1" t="str">
        <f>IFERROR(VLOOKUP($A9,gt_bowling!$B:$M,COLUMN(AH8)-23,FALSE),"")</f>
        <v/>
      </c>
      <c r="AI9" s="1" t="str">
        <f>IFERROR(VLOOKUP($A9,gt_bowling!$B:$M,COLUMN(AI8)-23,FALSE),"")</f>
        <v/>
      </c>
      <c r="AJ9" s="23">
        <f t="shared" si="0"/>
        <v>0</v>
      </c>
      <c r="AK9" s="22" t="str">
        <f t="shared" si="1"/>
        <v/>
      </c>
      <c r="AL9" s="22" t="str">
        <f t="shared" si="2"/>
        <v/>
      </c>
      <c r="AM9" s="22" t="str">
        <f t="shared" si="3"/>
        <v/>
      </c>
      <c r="AN9" s="29" t="str">
        <f t="shared" si="4"/>
        <v/>
      </c>
      <c r="AO9" s="20" t="str">
        <f t="shared" si="5"/>
        <v/>
      </c>
      <c r="AP9" s="49" t="str">
        <f t="shared" si="6"/>
        <v>Gurnoor Brar</v>
      </c>
    </row>
    <row r="10" spans="1:43" x14ac:dyDescent="0.2">
      <c r="A10" s="3" t="s">
        <v>148</v>
      </c>
      <c r="B10" s="1" t="s">
        <v>96</v>
      </c>
      <c r="C10" s="4" t="s">
        <v>72</v>
      </c>
      <c r="D10" s="3" t="str">
        <f>IFERROR(VLOOKUP($A10,gt_mvp!$B:$K,COLUMN(D9)-2,FALSE),"")</f>
        <v/>
      </c>
      <c r="E10" s="1" t="str">
        <f>IFERROR(VLOOKUP($A10,gt_mvp!$B:$K,COLUMN(E9)-2,FALSE),"")</f>
        <v/>
      </c>
      <c r="F10" s="1" t="str">
        <f>IFERROR(VLOOKUP($A10,gt_mvp!$B:$K,COLUMN(F9)-2,FALSE),"")</f>
        <v/>
      </c>
      <c r="G10" s="1" t="str">
        <f>IFERROR(VLOOKUP($A10,gt_mvp!$B:$K,COLUMN(G9)-2,FALSE),"")</f>
        <v/>
      </c>
      <c r="H10" s="1" t="str">
        <f>IFERROR(VLOOKUP($A10,gt_mvp!$B:$K,COLUMN(H9)-2,FALSE),"")</f>
        <v/>
      </c>
      <c r="I10" s="1" t="str">
        <f>IFERROR(VLOOKUP($A10,gt_mvp!$B:$K,COLUMN(I9)-2,FALSE),"")</f>
        <v/>
      </c>
      <c r="J10" s="1" t="str">
        <f>IFERROR(VLOOKUP($A10,gt_mvp!$B:$K,COLUMN(J9)-2,FALSE),"")</f>
        <v/>
      </c>
      <c r="K10" s="1" t="str">
        <f>IFERROR(VLOOKUP($A10,gt_mvp!$B:$K,COLUMN(K9)-2,FALSE),"")</f>
        <v/>
      </c>
      <c r="L10" s="4" t="str">
        <f>IFERROR(VLOOKUP($A10,gt_mvp!$B:$K,COLUMN(L9)-2,FALSE),"")</f>
        <v/>
      </c>
      <c r="M10" s="3" t="str">
        <f>IFERROR(VLOOKUP($A10,gt_batting!$B:$N,COLUMN(M9)-11,FALSE),"")</f>
        <v/>
      </c>
      <c r="N10" s="1" t="str">
        <f>IFERROR(VLOOKUP($A10,gt_batting!$B:$N,COLUMN(N9)-11,FALSE),"")</f>
        <v/>
      </c>
      <c r="O10" s="1" t="str">
        <f>IFERROR(VLOOKUP($A10,gt_batting!$B:$N,COLUMN(O9)-11,FALSE),"")</f>
        <v/>
      </c>
      <c r="P10" s="1" t="str">
        <f>IFERROR(VLOOKUP($A10,gt_batting!$B:$N,COLUMN(P9)-11,FALSE),"")</f>
        <v/>
      </c>
      <c r="Q10" s="1" t="str">
        <f>IFERROR(VLOOKUP($A10,gt_batting!$B:$N,COLUMN(Q9)-11,FALSE),"")</f>
        <v/>
      </c>
      <c r="R10" s="1" t="str">
        <f>IFERROR(VLOOKUP($A10,gt_batting!$B:$N,COLUMN(R9)-11,FALSE),"")</f>
        <v/>
      </c>
      <c r="S10" s="1" t="str">
        <f>IFERROR(VLOOKUP($A10,gt_batting!$B:$N,COLUMN(S9)-11,FALSE),"")</f>
        <v/>
      </c>
      <c r="T10" s="1" t="str">
        <f>IFERROR(VLOOKUP($A10,gt_batting!$B:$N,COLUMN(T9)-11,FALSE),"")</f>
        <v/>
      </c>
      <c r="U10" s="1" t="str">
        <f>IFERROR(VLOOKUP($A10,gt_batting!$B:$N,COLUMN(U9)-11,FALSE),"")</f>
        <v/>
      </c>
      <c r="V10" s="1" t="str">
        <f>IFERROR(VLOOKUP($A10,gt_batting!$B:$N,COLUMN(V9)-11,FALSE),"")</f>
        <v/>
      </c>
      <c r="W10" s="1" t="str">
        <f>IFERROR(VLOOKUP($A10,gt_batting!$B:$N,COLUMN(W9)-11,FALSE),"")</f>
        <v/>
      </c>
      <c r="X10" s="4" t="str">
        <f>IFERROR(VLOOKUP($A10,gt_batting!$B:$N,COLUMN(X9)-11,FALSE),"")</f>
        <v/>
      </c>
      <c r="Y10" s="3" t="str">
        <f>IFERROR(VLOOKUP($A10,gt_bowling!$B:$M,COLUMN(Y9)-23,FALSE),"")</f>
        <v/>
      </c>
      <c r="Z10" s="1" t="str">
        <f>IFERROR(VLOOKUP($A10,gt_bowling!$B:$M,COLUMN(Z9)-23,FALSE),"")</f>
        <v/>
      </c>
      <c r="AA10" s="1" t="str">
        <f>IFERROR(VLOOKUP($A10,gt_bowling!$B:$M,COLUMN(AA9)-23,FALSE),"")</f>
        <v/>
      </c>
      <c r="AB10" s="1" t="str">
        <f>IFERROR(VLOOKUP($A10,gt_bowling!$B:$M,COLUMN(AB9)-23,FALSE),"")</f>
        <v/>
      </c>
      <c r="AC10" s="1" t="str">
        <f>IFERROR(VLOOKUP($A10,gt_bowling!$B:$M,COLUMN(AC9)-23,FALSE),"")</f>
        <v/>
      </c>
      <c r="AD10" s="1" t="str">
        <f>IFERROR(VLOOKUP($A10,gt_bowling!$B:$M,COLUMN(AD9)-23,FALSE),"")</f>
        <v/>
      </c>
      <c r="AE10" s="1" t="str">
        <f>IFERROR(VLOOKUP($A10,gt_bowling!$B:$M,COLUMN(AE9)-23,FALSE),"")</f>
        <v/>
      </c>
      <c r="AF10" s="1" t="str">
        <f>IFERROR(VLOOKUP($A10,gt_bowling!$B:$M,COLUMN(AF9)-23,FALSE),"")</f>
        <v/>
      </c>
      <c r="AG10" s="1" t="str">
        <f>IFERROR(VLOOKUP($A10,gt_bowling!$B:$M,COLUMN(AG9)-23,FALSE),"")</f>
        <v/>
      </c>
      <c r="AH10" s="1" t="str">
        <f>IFERROR(VLOOKUP($A10,gt_bowling!$B:$M,COLUMN(AH9)-23,FALSE),"")</f>
        <v/>
      </c>
      <c r="AI10" s="1" t="str">
        <f>IFERROR(VLOOKUP($A10,gt_bowling!$B:$M,COLUMN(AI9)-23,FALSE),"")</f>
        <v/>
      </c>
      <c r="AJ10" s="23">
        <f t="shared" si="0"/>
        <v>0</v>
      </c>
      <c r="AK10" s="22" t="str">
        <f t="shared" si="1"/>
        <v/>
      </c>
      <c r="AL10" s="22" t="str">
        <f t="shared" si="2"/>
        <v/>
      </c>
      <c r="AM10" s="22" t="str">
        <f t="shared" si="3"/>
        <v/>
      </c>
      <c r="AN10" s="29" t="str">
        <f t="shared" si="4"/>
        <v/>
      </c>
      <c r="AO10" s="20" t="str">
        <f t="shared" si="5"/>
        <v/>
      </c>
      <c r="AP10" s="49" t="str">
        <f t="shared" si="6"/>
        <v>Jayant Yadav</v>
      </c>
    </row>
    <row r="11" spans="1:43" x14ac:dyDescent="0.2">
      <c r="A11" s="3" t="s">
        <v>152</v>
      </c>
      <c r="B11" s="1" t="s">
        <v>96</v>
      </c>
      <c r="C11" s="4" t="s">
        <v>72</v>
      </c>
      <c r="D11" s="3" t="str">
        <f>IFERROR(VLOOKUP($A11,gt_mvp!$B:$K,COLUMN(D10)-2,FALSE),"")</f>
        <v/>
      </c>
      <c r="E11" s="1" t="str">
        <f>IFERROR(VLOOKUP($A11,gt_mvp!$B:$K,COLUMN(E10)-2,FALSE),"")</f>
        <v/>
      </c>
      <c r="F11" s="1" t="str">
        <f>IFERROR(VLOOKUP($A11,gt_mvp!$B:$K,COLUMN(F10)-2,FALSE),"")</f>
        <v/>
      </c>
      <c r="G11" s="1" t="str">
        <f>IFERROR(VLOOKUP($A11,gt_mvp!$B:$K,COLUMN(G10)-2,FALSE),"")</f>
        <v/>
      </c>
      <c r="H11" s="1" t="str">
        <f>IFERROR(VLOOKUP($A11,gt_mvp!$B:$K,COLUMN(H10)-2,FALSE),"")</f>
        <v/>
      </c>
      <c r="I11" s="1" t="str">
        <f>IFERROR(VLOOKUP($A11,gt_mvp!$B:$K,COLUMN(I10)-2,FALSE),"")</f>
        <v/>
      </c>
      <c r="J11" s="1" t="str">
        <f>IFERROR(VLOOKUP($A11,gt_mvp!$B:$K,COLUMN(J10)-2,FALSE),"")</f>
        <v/>
      </c>
      <c r="K11" s="1" t="str">
        <f>IFERROR(VLOOKUP($A11,gt_mvp!$B:$K,COLUMN(K10)-2,FALSE),"")</f>
        <v/>
      </c>
      <c r="L11" s="4" t="str">
        <f>IFERROR(VLOOKUP($A11,gt_mvp!$B:$K,COLUMN(L10)-2,FALSE),"")</f>
        <v/>
      </c>
      <c r="M11" s="3" t="str">
        <f>IFERROR(VLOOKUP($A11,gt_batting!$B:$N,COLUMN(M10)-11,FALSE),"")</f>
        <v/>
      </c>
      <c r="N11" s="1" t="str">
        <f>IFERROR(VLOOKUP($A11,gt_batting!$B:$N,COLUMN(N10)-11,FALSE),"")</f>
        <v/>
      </c>
      <c r="O11" s="1" t="str">
        <f>IFERROR(VLOOKUP($A11,gt_batting!$B:$N,COLUMN(O10)-11,FALSE),"")</f>
        <v/>
      </c>
      <c r="P11" s="1" t="str">
        <f>IFERROR(VLOOKUP($A11,gt_batting!$B:$N,COLUMN(P10)-11,FALSE),"")</f>
        <v/>
      </c>
      <c r="Q11" s="1" t="str">
        <f>IFERROR(VLOOKUP($A11,gt_batting!$B:$N,COLUMN(Q10)-11,FALSE),"")</f>
        <v/>
      </c>
      <c r="R11" s="1" t="str">
        <f>IFERROR(VLOOKUP($A11,gt_batting!$B:$N,COLUMN(R10)-11,FALSE),"")</f>
        <v/>
      </c>
      <c r="S11" s="1" t="str">
        <f>IFERROR(VLOOKUP($A11,gt_batting!$B:$N,COLUMN(S10)-11,FALSE),"")</f>
        <v/>
      </c>
      <c r="T11" s="1" t="str">
        <f>IFERROR(VLOOKUP($A11,gt_batting!$B:$N,COLUMN(T10)-11,FALSE),"")</f>
        <v/>
      </c>
      <c r="U11" s="1" t="str">
        <f>IFERROR(VLOOKUP($A11,gt_batting!$B:$N,COLUMN(U10)-11,FALSE),"")</f>
        <v/>
      </c>
      <c r="V11" s="1" t="str">
        <f>IFERROR(VLOOKUP($A11,gt_batting!$B:$N,COLUMN(V10)-11,FALSE),"")</f>
        <v/>
      </c>
      <c r="W11" s="1" t="str">
        <f>IFERROR(VLOOKUP($A11,gt_batting!$B:$N,COLUMN(W10)-11,FALSE),"")</f>
        <v/>
      </c>
      <c r="X11" s="4" t="str">
        <f>IFERROR(VLOOKUP($A11,gt_batting!$B:$N,COLUMN(X10)-11,FALSE),"")</f>
        <v/>
      </c>
      <c r="Y11" s="3" t="str">
        <f>IFERROR(VLOOKUP($A11,gt_bowling!$B:$M,COLUMN(Y10)-23,FALSE),"")</f>
        <v/>
      </c>
      <c r="Z11" s="1" t="str">
        <f>IFERROR(VLOOKUP($A11,gt_bowling!$B:$M,COLUMN(Z10)-23,FALSE),"")</f>
        <v/>
      </c>
      <c r="AA11" s="1" t="str">
        <f>IFERROR(VLOOKUP($A11,gt_bowling!$B:$M,COLUMN(AA10)-23,FALSE),"")</f>
        <v/>
      </c>
      <c r="AB11" s="1" t="str">
        <f>IFERROR(VLOOKUP($A11,gt_bowling!$B:$M,COLUMN(AB10)-23,FALSE),"")</f>
        <v/>
      </c>
      <c r="AC11" s="1" t="str">
        <f>IFERROR(VLOOKUP($A11,gt_bowling!$B:$M,COLUMN(AC10)-23,FALSE),"")</f>
        <v/>
      </c>
      <c r="AD11" s="1" t="str">
        <f>IFERROR(VLOOKUP($A11,gt_bowling!$B:$M,COLUMN(AD10)-23,FALSE),"")</f>
        <v/>
      </c>
      <c r="AE11" s="1" t="str">
        <f>IFERROR(VLOOKUP($A11,gt_bowling!$B:$M,COLUMN(AE10)-23,FALSE),"")</f>
        <v/>
      </c>
      <c r="AF11" s="1" t="str">
        <f>IFERROR(VLOOKUP($A11,gt_bowling!$B:$M,COLUMN(AF10)-23,FALSE),"")</f>
        <v/>
      </c>
      <c r="AG11" s="1" t="str">
        <f>IFERROR(VLOOKUP($A11,gt_bowling!$B:$M,COLUMN(AG10)-23,FALSE),"")</f>
        <v/>
      </c>
      <c r="AH11" s="1" t="str">
        <f>IFERROR(VLOOKUP($A11,gt_bowling!$B:$M,COLUMN(AH10)-23,FALSE),"")</f>
        <v/>
      </c>
      <c r="AI11" s="1" t="str">
        <f>IFERROR(VLOOKUP($A11,gt_bowling!$B:$M,COLUMN(AI10)-23,FALSE),"")</f>
        <v/>
      </c>
      <c r="AJ11" s="23">
        <f t="shared" si="0"/>
        <v>0</v>
      </c>
      <c r="AK11" s="22" t="str">
        <f t="shared" si="1"/>
        <v/>
      </c>
      <c r="AL11" s="22" t="str">
        <f t="shared" si="2"/>
        <v/>
      </c>
      <c r="AM11" s="22" t="str">
        <f t="shared" si="3"/>
        <v/>
      </c>
      <c r="AN11" s="29" t="str">
        <f t="shared" si="4"/>
        <v/>
      </c>
      <c r="AO11" s="20" t="str">
        <f t="shared" si="5"/>
        <v/>
      </c>
      <c r="AP11" s="49" t="str">
        <f t="shared" si="6"/>
        <v>Karim Janat</v>
      </c>
    </row>
    <row r="12" spans="1:43" x14ac:dyDescent="0.2">
      <c r="A12" s="3" t="s">
        <v>126</v>
      </c>
      <c r="B12" s="1" t="s">
        <v>96</v>
      </c>
      <c r="C12" s="4" t="s">
        <v>72</v>
      </c>
      <c r="D12" s="3">
        <f>IFERROR(VLOOKUP($A12,gt_mvp!$B:$K,COLUMN(D11)-2,FALSE),"")</f>
        <v>135.5</v>
      </c>
      <c r="E12" s="1">
        <f>IFERROR(VLOOKUP($A12,gt_mvp!$B:$K,COLUMN(E11)-2,FALSE),"")</f>
        <v>6</v>
      </c>
      <c r="F12" s="1">
        <f>IFERROR(VLOOKUP($A12,gt_mvp!$B:$K,COLUMN(F11)-2,FALSE),"")</f>
        <v>0</v>
      </c>
      <c r="G12" s="1">
        <f>IFERROR(VLOOKUP($A12,gt_mvp!$B:$K,COLUMN(G11)-2,FALSE),"")</f>
        <v>0</v>
      </c>
      <c r="H12" s="1">
        <f>IFERROR(VLOOKUP($A12,gt_mvp!$B:$K,COLUMN(H11)-2,FALSE),"")</f>
        <v>31</v>
      </c>
      <c r="I12" s="1">
        <f>IFERROR(VLOOKUP($A12,gt_mvp!$B:$K,COLUMN(I11)-2,FALSE),"")</f>
        <v>13</v>
      </c>
      <c r="J12" s="1">
        <f>IFERROR(VLOOKUP($A12,gt_mvp!$B:$K,COLUMN(J11)-2,FALSE),"")</f>
        <v>5</v>
      </c>
      <c r="K12" s="1">
        <f>IFERROR(VLOOKUP($A12,gt_mvp!$B:$K,COLUMN(K11)-2,FALSE),"")</f>
        <v>0</v>
      </c>
      <c r="L12" s="4">
        <f>IFERROR(VLOOKUP($A12,gt_mvp!$B:$K,COLUMN(L11)-2,FALSE),"")</f>
        <v>0</v>
      </c>
      <c r="M12" s="3">
        <f>IFERROR(VLOOKUP($A12,gt_batting!$B:$N,COLUMN(M11)-11,FALSE),"")</f>
        <v>329</v>
      </c>
      <c r="N12" s="1">
        <f>IFERROR(VLOOKUP($A12,gt_batting!$B:$N,COLUMN(N11)-11,FALSE),"")</f>
        <v>6</v>
      </c>
      <c r="O12" s="1">
        <f>IFERROR(VLOOKUP($A12,gt_batting!$B:$N,COLUMN(O11)-11,FALSE),"")</f>
        <v>6</v>
      </c>
      <c r="P12" s="1">
        <f>IFERROR(VLOOKUP($A12,gt_batting!$B:$N,COLUMN(P11)-11,FALSE),"")</f>
        <v>0</v>
      </c>
      <c r="Q12" s="1">
        <f>IFERROR(VLOOKUP($A12,gt_batting!$B:$N,COLUMN(Q11)-11,FALSE),"")</f>
        <v>82</v>
      </c>
      <c r="R12" s="1">
        <f>IFERROR(VLOOKUP($A12,gt_batting!$B:$N,COLUMN(R11)-11,FALSE),"")</f>
        <v>54.83</v>
      </c>
      <c r="S12" s="1">
        <f>IFERROR(VLOOKUP($A12,gt_batting!$B:$N,COLUMN(S11)-11,FALSE),"")</f>
        <v>217</v>
      </c>
      <c r="T12" s="1">
        <f>IFERROR(VLOOKUP($A12,gt_batting!$B:$N,COLUMN(T11)-11,FALSE),"")</f>
        <v>151.61000000000001</v>
      </c>
      <c r="U12" s="1">
        <f>IFERROR(VLOOKUP($A12,gt_batting!$B:$N,COLUMN(U11)-11,FALSE),"")</f>
        <v>0</v>
      </c>
      <c r="V12" s="1">
        <f>IFERROR(VLOOKUP($A12,gt_batting!$B:$N,COLUMN(V11)-11,FALSE),"")</f>
        <v>4</v>
      </c>
      <c r="W12" s="1">
        <f>IFERROR(VLOOKUP($A12,gt_batting!$B:$N,COLUMN(W11)-11,FALSE),"")</f>
        <v>31</v>
      </c>
      <c r="X12" s="4">
        <f>IFERROR(VLOOKUP($A12,gt_batting!$B:$N,COLUMN(X11)-11,FALSE),"")</f>
        <v>13</v>
      </c>
      <c r="Y12" s="3" t="str">
        <f>IFERROR(VLOOKUP($A12,gt_bowling!$B:$M,COLUMN(Y11)-23,FALSE),"")</f>
        <v/>
      </c>
      <c r="Z12" s="1" t="str">
        <f>IFERROR(VLOOKUP($A12,gt_bowling!$B:$M,COLUMN(Z11)-23,FALSE),"")</f>
        <v/>
      </c>
      <c r="AA12" s="1" t="str">
        <f>IFERROR(VLOOKUP($A12,gt_bowling!$B:$M,COLUMN(AA11)-23,FALSE),"")</f>
        <v/>
      </c>
      <c r="AB12" s="1" t="str">
        <f>IFERROR(VLOOKUP($A12,gt_bowling!$B:$M,COLUMN(AB11)-23,FALSE),"")</f>
        <v/>
      </c>
      <c r="AC12" s="1" t="str">
        <f>IFERROR(VLOOKUP($A12,gt_bowling!$B:$M,COLUMN(AC11)-23,FALSE),"")</f>
        <v/>
      </c>
      <c r="AD12" s="1" t="str">
        <f>IFERROR(VLOOKUP($A12,gt_bowling!$B:$M,COLUMN(AD11)-23,FALSE),"")</f>
        <v/>
      </c>
      <c r="AE12" s="1" t="str">
        <f>IFERROR(VLOOKUP($A12,gt_bowling!$B:$M,COLUMN(AE11)-23,FALSE),"")</f>
        <v/>
      </c>
      <c r="AF12" s="1" t="str">
        <f>IFERROR(VLOOKUP($A12,gt_bowling!$B:$M,COLUMN(AF11)-23,FALSE),"")</f>
        <v/>
      </c>
      <c r="AG12" s="1" t="str">
        <f>IFERROR(VLOOKUP($A12,gt_bowling!$B:$M,COLUMN(AG11)-23,FALSE),"")</f>
        <v/>
      </c>
      <c r="AH12" s="1" t="str">
        <f>IFERROR(VLOOKUP($A12,gt_bowling!$B:$M,COLUMN(AH11)-23,FALSE),"")</f>
        <v/>
      </c>
      <c r="AI12" s="1" t="str">
        <f>IFERROR(VLOOKUP($A12,gt_bowling!$B:$M,COLUMN(AI11)-23,FALSE),"")</f>
        <v/>
      </c>
      <c r="AJ12" s="23">
        <f t="shared" si="0"/>
        <v>49.4</v>
      </c>
      <c r="AK12" s="22">
        <f t="shared" si="1"/>
        <v>0</v>
      </c>
      <c r="AL12" s="22">
        <f t="shared" si="2"/>
        <v>0.83333333333333337</v>
      </c>
      <c r="AM12" s="22">
        <f t="shared" si="3"/>
        <v>61.9</v>
      </c>
      <c r="AN12" s="29">
        <f t="shared" si="4"/>
        <v>4.333333333333333</v>
      </c>
      <c r="AO12" s="20">
        <f t="shared" si="5"/>
        <v>1</v>
      </c>
      <c r="AP12" s="49" t="str">
        <f t="shared" si="6"/>
        <v>Sai Sudharsan</v>
      </c>
      <c r="AQ12" s="1" t="s">
        <v>218</v>
      </c>
    </row>
    <row r="13" spans="1:43" x14ac:dyDescent="0.2">
      <c r="A13" s="3" t="s">
        <v>101</v>
      </c>
      <c r="B13" s="1" t="s">
        <v>96</v>
      </c>
      <c r="C13" s="4" t="s">
        <v>72</v>
      </c>
      <c r="D13" s="3">
        <f>IFERROR(VLOOKUP($A13,gt_mvp!$B:$K,COLUMN(D12)-2,FALSE),"")</f>
        <v>81.5</v>
      </c>
      <c r="E13" s="1">
        <f>IFERROR(VLOOKUP($A13,gt_mvp!$B:$K,COLUMN(E12)-2,FALSE),"")</f>
        <v>6</v>
      </c>
      <c r="F13" s="1">
        <f>IFERROR(VLOOKUP($A13,gt_mvp!$B:$K,COLUMN(F12)-2,FALSE),"")</f>
        <v>10</v>
      </c>
      <c r="G13" s="1">
        <f>IFERROR(VLOOKUP($A13,gt_mvp!$B:$K,COLUMN(G12)-2,FALSE),"")</f>
        <v>39</v>
      </c>
      <c r="H13" s="1">
        <f>IFERROR(VLOOKUP($A13,gt_mvp!$B:$K,COLUMN(H12)-2,FALSE),"")</f>
        <v>0</v>
      </c>
      <c r="I13" s="1">
        <f>IFERROR(VLOOKUP($A13,gt_mvp!$B:$K,COLUMN(I12)-2,FALSE),"")</f>
        <v>0</v>
      </c>
      <c r="J13" s="1">
        <f>IFERROR(VLOOKUP($A13,gt_mvp!$B:$K,COLUMN(J12)-2,FALSE),"")</f>
        <v>3</v>
      </c>
      <c r="K13" s="1">
        <f>IFERROR(VLOOKUP($A13,gt_mvp!$B:$K,COLUMN(K12)-2,FALSE),"")</f>
        <v>0</v>
      </c>
      <c r="L13" s="4">
        <f>IFERROR(VLOOKUP($A13,gt_mvp!$B:$K,COLUMN(L12)-2,FALSE),"")</f>
        <v>0</v>
      </c>
      <c r="M13" s="3">
        <f>IFERROR(VLOOKUP($A13,gt_batting!$B:$N,COLUMN(M12)-11,FALSE),"")</f>
        <v>1</v>
      </c>
      <c r="N13" s="1">
        <f>IFERROR(VLOOKUP($A13,gt_batting!$B:$N,COLUMN(N12)-11,FALSE),"")</f>
        <v>6</v>
      </c>
      <c r="O13" s="1">
        <f>IFERROR(VLOOKUP($A13,gt_batting!$B:$N,COLUMN(O12)-11,FALSE),"")</f>
        <v>1</v>
      </c>
      <c r="P13" s="1">
        <f>IFERROR(VLOOKUP($A13,gt_batting!$B:$N,COLUMN(P12)-11,FALSE),"")</f>
        <v>0</v>
      </c>
      <c r="Q13" s="1">
        <f>IFERROR(VLOOKUP($A13,gt_batting!$B:$N,COLUMN(Q12)-11,FALSE),"")</f>
        <v>1</v>
      </c>
      <c r="R13" s="1">
        <f>IFERROR(VLOOKUP($A13,gt_batting!$B:$N,COLUMN(R12)-11,FALSE),"")</f>
        <v>1</v>
      </c>
      <c r="S13" s="1">
        <f>IFERROR(VLOOKUP($A13,gt_batting!$B:$N,COLUMN(S12)-11,FALSE),"")</f>
        <v>1</v>
      </c>
      <c r="T13" s="1">
        <f>IFERROR(VLOOKUP($A13,gt_batting!$B:$N,COLUMN(T12)-11,FALSE),"")</f>
        <v>100</v>
      </c>
      <c r="U13" s="1">
        <f>IFERROR(VLOOKUP($A13,gt_batting!$B:$N,COLUMN(U12)-11,FALSE),"")</f>
        <v>0</v>
      </c>
      <c r="V13" s="1">
        <f>IFERROR(VLOOKUP($A13,gt_batting!$B:$N,COLUMN(V12)-11,FALSE),"")</f>
        <v>0</v>
      </c>
      <c r="W13" s="1">
        <f>IFERROR(VLOOKUP($A13,gt_batting!$B:$N,COLUMN(W12)-11,FALSE),"")</f>
        <v>0</v>
      </c>
      <c r="X13" s="4">
        <f>IFERROR(VLOOKUP($A13,gt_batting!$B:$N,COLUMN(X12)-11,FALSE),"")</f>
        <v>0</v>
      </c>
      <c r="Y13" s="3">
        <f>IFERROR(VLOOKUP($A13,gt_bowling!$B:$M,COLUMN(Y12)-23,FALSE),"")</f>
        <v>10</v>
      </c>
      <c r="Z13" s="1">
        <f>IFERROR(VLOOKUP($A13,gt_bowling!$B:$M,COLUMN(Z12)-23,FALSE),"")</f>
        <v>6</v>
      </c>
      <c r="AA13" s="1">
        <f>IFERROR(VLOOKUP($A13,gt_bowling!$B:$M,COLUMN(AA12)-23,FALSE),"")</f>
        <v>6</v>
      </c>
      <c r="AB13" s="1">
        <f>IFERROR(VLOOKUP($A13,gt_bowling!$B:$M,COLUMN(AB12)-23,FALSE),"")</f>
        <v>19.5</v>
      </c>
      <c r="AC13" s="1">
        <f>IFERROR(VLOOKUP($A13,gt_bowling!$B:$M,COLUMN(AC12)-23,FALSE),"")</f>
        <v>168</v>
      </c>
      <c r="AD13" s="1">
        <f>IFERROR(VLOOKUP($A13,gt_bowling!$B:$M,COLUMN(AD12)-23,FALSE),"")</f>
        <v>45746</v>
      </c>
      <c r="AE13" s="1">
        <f>IFERROR(VLOOKUP($A13,gt_bowling!$B:$M,COLUMN(AE12)-23,FALSE),"")</f>
        <v>16.8</v>
      </c>
      <c r="AF13" s="1">
        <f>IFERROR(VLOOKUP($A13,gt_bowling!$B:$M,COLUMN(AF12)-23,FALSE),"")</f>
        <v>8.4700000000000006</v>
      </c>
      <c r="AG13" s="1">
        <f>IFERROR(VLOOKUP($A13,gt_bowling!$B:$M,COLUMN(AG12)-23,FALSE),"")</f>
        <v>11.9</v>
      </c>
      <c r="AH13" s="1">
        <f>IFERROR(VLOOKUP($A13,gt_bowling!$B:$M,COLUMN(AH12)-23,FALSE),"")</f>
        <v>0</v>
      </c>
      <c r="AI13" s="1">
        <f>IFERROR(VLOOKUP($A13,gt_bowling!$B:$M,COLUMN(AI12)-23,FALSE),"")</f>
        <v>0</v>
      </c>
      <c r="AJ13" s="23">
        <f t="shared" si="0"/>
        <v>0</v>
      </c>
      <c r="AK13" s="22">
        <f t="shared" si="1"/>
        <v>1.6666666666666667</v>
      </c>
      <c r="AL13" s="22">
        <f t="shared" si="2"/>
        <v>0.5</v>
      </c>
      <c r="AM13" s="22">
        <f t="shared" si="3"/>
        <v>49.166666666666671</v>
      </c>
      <c r="AN13" s="29">
        <f t="shared" si="4"/>
        <v>5</v>
      </c>
      <c r="AO13" s="20">
        <f t="shared" si="5"/>
        <v>3</v>
      </c>
      <c r="AP13" s="49" t="str">
        <f t="shared" si="6"/>
        <v>Sai Kishore</v>
      </c>
    </row>
    <row r="14" spans="1:43" x14ac:dyDescent="0.2">
      <c r="A14" s="3" t="s">
        <v>97</v>
      </c>
      <c r="B14" s="1" t="s">
        <v>96</v>
      </c>
      <c r="C14" s="4" t="s">
        <v>71</v>
      </c>
      <c r="D14" s="3">
        <f>IFERROR(VLOOKUP($A14,gt_mvp!$B:$K,COLUMN(D13)-2,FALSE),"")</f>
        <v>110.5</v>
      </c>
      <c r="E14" s="1">
        <f>IFERROR(VLOOKUP($A14,gt_mvp!$B:$K,COLUMN(E13)-2,FALSE),"")</f>
        <v>6</v>
      </c>
      <c r="F14" s="1">
        <f>IFERROR(VLOOKUP($A14,gt_mvp!$B:$K,COLUMN(F13)-2,FALSE),"")</f>
        <v>10</v>
      </c>
      <c r="G14" s="1">
        <f>IFERROR(VLOOKUP($A14,gt_mvp!$B:$K,COLUMN(G13)-2,FALSE),"")</f>
        <v>73</v>
      </c>
      <c r="H14" s="1">
        <f>IFERROR(VLOOKUP($A14,gt_mvp!$B:$K,COLUMN(H13)-2,FALSE),"")</f>
        <v>0</v>
      </c>
      <c r="I14" s="1">
        <f>IFERROR(VLOOKUP($A14,gt_mvp!$B:$K,COLUMN(I13)-2,FALSE),"")</f>
        <v>0</v>
      </c>
      <c r="J14" s="1">
        <f>IFERROR(VLOOKUP($A14,gt_mvp!$B:$K,COLUMN(J13)-2,FALSE),"")</f>
        <v>1</v>
      </c>
      <c r="K14" s="1">
        <f>IFERROR(VLOOKUP($A14,gt_mvp!$B:$K,COLUMN(K13)-2,FALSE),"")</f>
        <v>0</v>
      </c>
      <c r="L14" s="4">
        <f>IFERROR(VLOOKUP($A14,gt_mvp!$B:$K,COLUMN(L13)-2,FALSE),"")</f>
        <v>0</v>
      </c>
      <c r="M14" s="3" t="str">
        <f>IFERROR(VLOOKUP($A14,gt_batting!$B:$N,COLUMN(M13)-11,FALSE),"")</f>
        <v/>
      </c>
      <c r="N14" s="1" t="str">
        <f>IFERROR(VLOOKUP($A14,gt_batting!$B:$N,COLUMN(N13)-11,FALSE),"")</f>
        <v/>
      </c>
      <c r="O14" s="1" t="str">
        <f>IFERROR(VLOOKUP($A14,gt_batting!$B:$N,COLUMN(O13)-11,FALSE),"")</f>
        <v/>
      </c>
      <c r="P14" s="1" t="str">
        <f>IFERROR(VLOOKUP($A14,gt_batting!$B:$N,COLUMN(P13)-11,FALSE),"")</f>
        <v/>
      </c>
      <c r="Q14" s="1" t="str">
        <f>IFERROR(VLOOKUP($A14,gt_batting!$B:$N,COLUMN(Q13)-11,FALSE),"")</f>
        <v/>
      </c>
      <c r="R14" s="1" t="str">
        <f>IFERROR(VLOOKUP($A14,gt_batting!$B:$N,COLUMN(R13)-11,FALSE),"")</f>
        <v/>
      </c>
      <c r="S14" s="1" t="str">
        <f>IFERROR(VLOOKUP($A14,gt_batting!$B:$N,COLUMN(S13)-11,FALSE),"")</f>
        <v/>
      </c>
      <c r="T14" s="1" t="str">
        <f>IFERROR(VLOOKUP($A14,gt_batting!$B:$N,COLUMN(T13)-11,FALSE),"")</f>
        <v/>
      </c>
      <c r="U14" s="1" t="str">
        <f>IFERROR(VLOOKUP($A14,gt_batting!$B:$N,COLUMN(U13)-11,FALSE),"")</f>
        <v/>
      </c>
      <c r="V14" s="1" t="str">
        <f>IFERROR(VLOOKUP($A14,gt_batting!$B:$N,COLUMN(V13)-11,FALSE),"")</f>
        <v/>
      </c>
      <c r="W14" s="1" t="str">
        <f>IFERROR(VLOOKUP($A14,gt_batting!$B:$N,COLUMN(W13)-11,FALSE),"")</f>
        <v/>
      </c>
      <c r="X14" s="4" t="str">
        <f>IFERROR(VLOOKUP($A14,gt_batting!$B:$N,COLUMN(X13)-11,FALSE),"")</f>
        <v/>
      </c>
      <c r="Y14" s="3">
        <f>IFERROR(VLOOKUP($A14,gt_bowling!$B:$M,COLUMN(Y13)-23,FALSE),"")</f>
        <v>10</v>
      </c>
      <c r="Z14" s="1">
        <f>IFERROR(VLOOKUP($A14,gt_bowling!$B:$M,COLUMN(Z13)-23,FALSE),"")</f>
        <v>6</v>
      </c>
      <c r="AA14" s="1">
        <f>IFERROR(VLOOKUP($A14,gt_bowling!$B:$M,COLUMN(AA13)-23,FALSE),"")</f>
        <v>6</v>
      </c>
      <c r="AB14" s="1">
        <f>IFERROR(VLOOKUP($A14,gt_bowling!$B:$M,COLUMN(AB13)-23,FALSE),"")</f>
        <v>24</v>
      </c>
      <c r="AC14" s="1">
        <f>IFERROR(VLOOKUP($A14,gt_bowling!$B:$M,COLUMN(AC13)-23,FALSE),"")</f>
        <v>204</v>
      </c>
      <c r="AD14" s="1">
        <f>IFERROR(VLOOKUP($A14,gt_bowling!$B:$M,COLUMN(AD13)-23,FALSE),"")</f>
        <v>45764</v>
      </c>
      <c r="AE14" s="1">
        <f>IFERROR(VLOOKUP($A14,gt_bowling!$B:$M,COLUMN(AE13)-23,FALSE),"")</f>
        <v>20.399999999999999</v>
      </c>
      <c r="AF14" s="1">
        <f>IFERROR(VLOOKUP($A14,gt_bowling!$B:$M,COLUMN(AF13)-23,FALSE),"")</f>
        <v>8.5</v>
      </c>
      <c r="AG14" s="1">
        <f>IFERROR(VLOOKUP($A14,gt_bowling!$B:$M,COLUMN(AG13)-23,FALSE),"")</f>
        <v>14.4</v>
      </c>
      <c r="AH14" s="1">
        <f>IFERROR(VLOOKUP($A14,gt_bowling!$B:$M,COLUMN(AH13)-23,FALSE),"")</f>
        <v>1</v>
      </c>
      <c r="AI14" s="1">
        <f>IFERROR(VLOOKUP($A14,gt_bowling!$B:$M,COLUMN(AI13)-23,FALSE),"")</f>
        <v>0</v>
      </c>
      <c r="AJ14" s="23">
        <f t="shared" si="0"/>
        <v>0</v>
      </c>
      <c r="AK14" s="22">
        <f t="shared" si="1"/>
        <v>1.6666666666666667</v>
      </c>
      <c r="AL14" s="22">
        <f t="shared" si="2"/>
        <v>0.16666666666666666</v>
      </c>
      <c r="AM14" s="22">
        <f t="shared" si="3"/>
        <v>44.166666666666671</v>
      </c>
      <c r="AN14" s="29">
        <f t="shared" si="4"/>
        <v>7</v>
      </c>
      <c r="AO14" s="20">
        <f t="shared" si="5"/>
        <v>8</v>
      </c>
      <c r="AP14" s="49" t="str">
        <f t="shared" si="6"/>
        <v>Mohammed Siraj</v>
      </c>
      <c r="AQ14" s="1" t="s">
        <v>218</v>
      </c>
    </row>
    <row r="15" spans="1:43" x14ac:dyDescent="0.2">
      <c r="A15" s="3" t="s">
        <v>98</v>
      </c>
      <c r="B15" s="1" t="s">
        <v>96</v>
      </c>
      <c r="C15" s="4" t="s">
        <v>71</v>
      </c>
      <c r="D15" s="3">
        <f>IFERROR(VLOOKUP($A15,gt_mvp!$B:$K,COLUMN(D14)-2,FALSE),"")</f>
        <v>102.5</v>
      </c>
      <c r="E15" s="1">
        <f>IFERROR(VLOOKUP($A15,gt_mvp!$B:$K,COLUMN(E14)-2,FALSE),"")</f>
        <v>6</v>
      </c>
      <c r="F15" s="1">
        <f>IFERROR(VLOOKUP($A15,gt_mvp!$B:$K,COLUMN(F14)-2,FALSE),"")</f>
        <v>10</v>
      </c>
      <c r="G15" s="1">
        <f>IFERROR(VLOOKUP($A15,gt_mvp!$B:$K,COLUMN(G14)-2,FALSE),"")</f>
        <v>65</v>
      </c>
      <c r="H15" s="1">
        <f>IFERROR(VLOOKUP($A15,gt_mvp!$B:$K,COLUMN(H14)-2,FALSE),"")</f>
        <v>0</v>
      </c>
      <c r="I15" s="1">
        <f>IFERROR(VLOOKUP($A15,gt_mvp!$B:$K,COLUMN(I14)-2,FALSE),"")</f>
        <v>0</v>
      </c>
      <c r="J15" s="1">
        <f>IFERROR(VLOOKUP($A15,gt_mvp!$B:$K,COLUMN(J14)-2,FALSE),"")</f>
        <v>1</v>
      </c>
      <c r="K15" s="1">
        <f>IFERROR(VLOOKUP($A15,gt_mvp!$B:$K,COLUMN(K14)-2,FALSE),"")</f>
        <v>0</v>
      </c>
      <c r="L15" s="4">
        <f>IFERROR(VLOOKUP($A15,gt_mvp!$B:$K,COLUMN(L14)-2,FALSE),"")</f>
        <v>0</v>
      </c>
      <c r="M15" s="3" t="str">
        <f>IFERROR(VLOOKUP($A15,gt_batting!$B:$N,COLUMN(M14)-11,FALSE),"")</f>
        <v/>
      </c>
      <c r="N15" s="1" t="str">
        <f>IFERROR(VLOOKUP($A15,gt_batting!$B:$N,COLUMN(N14)-11,FALSE),"")</f>
        <v/>
      </c>
      <c r="O15" s="1" t="str">
        <f>IFERROR(VLOOKUP($A15,gt_batting!$B:$N,COLUMN(O14)-11,FALSE),"")</f>
        <v/>
      </c>
      <c r="P15" s="1" t="str">
        <f>IFERROR(VLOOKUP($A15,gt_batting!$B:$N,COLUMN(P14)-11,FALSE),"")</f>
        <v/>
      </c>
      <c r="Q15" s="1" t="str">
        <f>IFERROR(VLOOKUP($A15,gt_batting!$B:$N,COLUMN(Q14)-11,FALSE),"")</f>
        <v/>
      </c>
      <c r="R15" s="1" t="str">
        <f>IFERROR(VLOOKUP($A15,gt_batting!$B:$N,COLUMN(R14)-11,FALSE),"")</f>
        <v/>
      </c>
      <c r="S15" s="1" t="str">
        <f>IFERROR(VLOOKUP($A15,gt_batting!$B:$N,COLUMN(S14)-11,FALSE),"")</f>
        <v/>
      </c>
      <c r="T15" s="1" t="str">
        <f>IFERROR(VLOOKUP($A15,gt_batting!$B:$N,COLUMN(T14)-11,FALSE),"")</f>
        <v/>
      </c>
      <c r="U15" s="1" t="str">
        <f>IFERROR(VLOOKUP($A15,gt_batting!$B:$N,COLUMN(U14)-11,FALSE),"")</f>
        <v/>
      </c>
      <c r="V15" s="1" t="str">
        <f>IFERROR(VLOOKUP($A15,gt_batting!$B:$N,COLUMN(V14)-11,FALSE),"")</f>
        <v/>
      </c>
      <c r="W15" s="1" t="str">
        <f>IFERROR(VLOOKUP($A15,gt_batting!$B:$N,COLUMN(W14)-11,FALSE),"")</f>
        <v/>
      </c>
      <c r="X15" s="4" t="str">
        <f>IFERROR(VLOOKUP($A15,gt_batting!$B:$N,COLUMN(X14)-11,FALSE),"")</f>
        <v/>
      </c>
      <c r="Y15" s="3">
        <f>IFERROR(VLOOKUP($A15,gt_bowling!$B:$M,COLUMN(Y14)-23,FALSE),"")</f>
        <v>10</v>
      </c>
      <c r="Z15" s="1">
        <f>IFERROR(VLOOKUP($A15,gt_bowling!$B:$M,COLUMN(Z14)-23,FALSE),"")</f>
        <v>6</v>
      </c>
      <c r="AA15" s="1">
        <f>IFERROR(VLOOKUP($A15,gt_bowling!$B:$M,COLUMN(AA14)-23,FALSE),"")</f>
        <v>6</v>
      </c>
      <c r="AB15" s="1">
        <f>IFERROR(VLOOKUP($A15,gt_bowling!$B:$M,COLUMN(AB14)-23,FALSE),"")</f>
        <v>23</v>
      </c>
      <c r="AC15" s="1">
        <f>IFERROR(VLOOKUP($A15,gt_bowling!$B:$M,COLUMN(AC14)-23,FALSE),"")</f>
        <v>160</v>
      </c>
      <c r="AD15" s="1">
        <f>IFERROR(VLOOKUP($A15,gt_bowling!$B:$M,COLUMN(AD14)-23,FALSE),"")</f>
        <v>45740</v>
      </c>
      <c r="AE15" s="1">
        <f>IFERROR(VLOOKUP($A15,gt_bowling!$B:$M,COLUMN(AE14)-23,FALSE),"")</f>
        <v>16</v>
      </c>
      <c r="AF15" s="1">
        <f>IFERROR(VLOOKUP($A15,gt_bowling!$B:$M,COLUMN(AF14)-23,FALSE),"")</f>
        <v>6.95</v>
      </c>
      <c r="AG15" s="1">
        <f>IFERROR(VLOOKUP($A15,gt_bowling!$B:$M,COLUMN(AG14)-23,FALSE),"")</f>
        <v>13.8</v>
      </c>
      <c r="AH15" s="1">
        <f>IFERROR(VLOOKUP($A15,gt_bowling!$B:$M,COLUMN(AH14)-23,FALSE),"")</f>
        <v>0</v>
      </c>
      <c r="AI15" s="1">
        <f>IFERROR(VLOOKUP($A15,gt_bowling!$B:$M,COLUMN(AI14)-23,FALSE),"")</f>
        <v>0</v>
      </c>
      <c r="AJ15" s="23">
        <f t="shared" si="0"/>
        <v>0</v>
      </c>
      <c r="AK15" s="22">
        <f t="shared" si="1"/>
        <v>1.6666666666666667</v>
      </c>
      <c r="AL15" s="22">
        <f t="shared" si="2"/>
        <v>0.16666666666666666</v>
      </c>
      <c r="AM15" s="22">
        <f t="shared" si="3"/>
        <v>44.166666666666671</v>
      </c>
      <c r="AN15" s="29">
        <f t="shared" si="4"/>
        <v>7</v>
      </c>
      <c r="AO15" s="20">
        <f t="shared" si="5"/>
        <v>8</v>
      </c>
      <c r="AP15" s="49" t="str">
        <f t="shared" si="6"/>
        <v>Prasidh Krishna</v>
      </c>
      <c r="AQ15" s="1" t="s">
        <v>218</v>
      </c>
    </row>
    <row r="16" spans="1:43" x14ac:dyDescent="0.2">
      <c r="A16" s="3" t="s">
        <v>110</v>
      </c>
      <c r="B16" s="1" t="s">
        <v>96</v>
      </c>
      <c r="C16" s="4" t="s">
        <v>71</v>
      </c>
      <c r="D16" s="3">
        <f>IFERROR(VLOOKUP($A16,gt_mvp!$B:$K,COLUMN(D15)-2,FALSE),"")</f>
        <v>10</v>
      </c>
      <c r="E16" s="1">
        <f>IFERROR(VLOOKUP($A16,gt_mvp!$B:$K,COLUMN(E15)-2,FALSE),"")</f>
        <v>1</v>
      </c>
      <c r="F16" s="1">
        <f>IFERROR(VLOOKUP($A16,gt_mvp!$B:$K,COLUMN(F15)-2,FALSE),"")</f>
        <v>1</v>
      </c>
      <c r="G16" s="1">
        <f>IFERROR(VLOOKUP($A16,gt_mvp!$B:$K,COLUMN(G15)-2,FALSE),"")</f>
        <v>4</v>
      </c>
      <c r="H16" s="1">
        <f>IFERROR(VLOOKUP($A16,gt_mvp!$B:$K,COLUMN(H15)-2,FALSE),"")</f>
        <v>0</v>
      </c>
      <c r="I16" s="1">
        <f>IFERROR(VLOOKUP($A16,gt_mvp!$B:$K,COLUMN(I15)-2,FALSE),"")</f>
        <v>0</v>
      </c>
      <c r="J16" s="1">
        <f>IFERROR(VLOOKUP($A16,gt_mvp!$B:$K,COLUMN(J15)-2,FALSE),"")</f>
        <v>1</v>
      </c>
      <c r="K16" s="1">
        <f>IFERROR(VLOOKUP($A16,gt_mvp!$B:$K,COLUMN(K15)-2,FALSE),"")</f>
        <v>0</v>
      </c>
      <c r="L16" s="4">
        <f>IFERROR(VLOOKUP($A16,gt_mvp!$B:$K,COLUMN(L15)-2,FALSE),"")</f>
        <v>0</v>
      </c>
      <c r="M16" s="3" t="str">
        <f>IFERROR(VLOOKUP($A16,gt_batting!$B:$N,COLUMN(M15)-11,FALSE),"")</f>
        <v/>
      </c>
      <c r="N16" s="1" t="str">
        <f>IFERROR(VLOOKUP($A16,gt_batting!$B:$N,COLUMN(N15)-11,FALSE),"")</f>
        <v/>
      </c>
      <c r="O16" s="1" t="str">
        <f>IFERROR(VLOOKUP($A16,gt_batting!$B:$N,COLUMN(O15)-11,FALSE),"")</f>
        <v/>
      </c>
      <c r="P16" s="1" t="str">
        <f>IFERROR(VLOOKUP($A16,gt_batting!$B:$N,COLUMN(P15)-11,FALSE),"")</f>
        <v/>
      </c>
      <c r="Q16" s="1" t="str">
        <f>IFERROR(VLOOKUP($A16,gt_batting!$B:$N,COLUMN(Q15)-11,FALSE),"")</f>
        <v/>
      </c>
      <c r="R16" s="1" t="str">
        <f>IFERROR(VLOOKUP($A16,gt_batting!$B:$N,COLUMN(R15)-11,FALSE),"")</f>
        <v/>
      </c>
      <c r="S16" s="1" t="str">
        <f>IFERROR(VLOOKUP($A16,gt_batting!$B:$N,COLUMN(S15)-11,FALSE),"")</f>
        <v/>
      </c>
      <c r="T16" s="1" t="str">
        <f>IFERROR(VLOOKUP($A16,gt_batting!$B:$N,COLUMN(T15)-11,FALSE),"")</f>
        <v/>
      </c>
      <c r="U16" s="1" t="str">
        <f>IFERROR(VLOOKUP($A16,gt_batting!$B:$N,COLUMN(U15)-11,FALSE),"")</f>
        <v/>
      </c>
      <c r="V16" s="1" t="str">
        <f>IFERROR(VLOOKUP($A16,gt_batting!$B:$N,COLUMN(V15)-11,FALSE),"")</f>
        <v/>
      </c>
      <c r="W16" s="1" t="str">
        <f>IFERROR(VLOOKUP($A16,gt_batting!$B:$N,COLUMN(W15)-11,FALSE),"")</f>
        <v/>
      </c>
      <c r="X16" s="4" t="str">
        <f>IFERROR(VLOOKUP($A16,gt_batting!$B:$N,COLUMN(X15)-11,FALSE),"")</f>
        <v/>
      </c>
      <c r="Y16" s="3">
        <f>IFERROR(VLOOKUP($A16,gt_bowling!$B:$M,COLUMN(Y15)-23,FALSE),"")</f>
        <v>1</v>
      </c>
      <c r="Z16" s="1">
        <f>IFERROR(VLOOKUP($A16,gt_bowling!$B:$M,COLUMN(Z15)-23,FALSE),"")</f>
        <v>1</v>
      </c>
      <c r="AA16" s="1">
        <f>IFERROR(VLOOKUP($A16,gt_bowling!$B:$M,COLUMN(AA15)-23,FALSE),"")</f>
        <v>1</v>
      </c>
      <c r="AB16" s="1">
        <f>IFERROR(VLOOKUP($A16,gt_bowling!$B:$M,COLUMN(AB15)-23,FALSE),"")</f>
        <v>3</v>
      </c>
      <c r="AC16" s="1">
        <f>IFERROR(VLOOKUP($A16,gt_bowling!$B:$M,COLUMN(AC15)-23,FALSE),"")</f>
        <v>29</v>
      </c>
      <c r="AD16" s="1">
        <f>IFERROR(VLOOKUP($A16,gt_bowling!$B:$M,COLUMN(AD15)-23,FALSE),"")</f>
        <v>45686</v>
      </c>
      <c r="AE16" s="1">
        <f>IFERROR(VLOOKUP($A16,gt_bowling!$B:$M,COLUMN(AE15)-23,FALSE),"")</f>
        <v>29</v>
      </c>
      <c r="AF16" s="1">
        <f>IFERROR(VLOOKUP($A16,gt_bowling!$B:$M,COLUMN(AF15)-23,FALSE),"")</f>
        <v>9.66</v>
      </c>
      <c r="AG16" s="1">
        <f>IFERROR(VLOOKUP($A16,gt_bowling!$B:$M,COLUMN(AG15)-23,FALSE),"")</f>
        <v>18</v>
      </c>
      <c r="AH16" s="1">
        <f>IFERROR(VLOOKUP($A16,gt_bowling!$B:$M,COLUMN(AH15)-23,FALSE),"")</f>
        <v>0</v>
      </c>
      <c r="AI16" s="1">
        <f>IFERROR(VLOOKUP($A16,gt_bowling!$B:$M,COLUMN(AI15)-23,FALSE),"")</f>
        <v>0</v>
      </c>
      <c r="AJ16" s="23">
        <f t="shared" si="0"/>
        <v>0</v>
      </c>
      <c r="AK16" s="22">
        <f t="shared" si="1"/>
        <v>1</v>
      </c>
      <c r="AL16" s="22">
        <f t="shared" si="2"/>
        <v>1</v>
      </c>
      <c r="AM16" s="22">
        <f t="shared" si="3"/>
        <v>40</v>
      </c>
      <c r="AN16" s="29">
        <f t="shared" si="4"/>
        <v>4.666666666666667</v>
      </c>
      <c r="AO16" s="20">
        <f t="shared" si="5"/>
        <v>2</v>
      </c>
      <c r="AP16" s="49" t="str">
        <f t="shared" si="6"/>
        <v>Kulwant Khejroliya</v>
      </c>
    </row>
    <row r="17" spans="1:42" x14ac:dyDescent="0.2">
      <c r="A17" s="3" t="s">
        <v>100</v>
      </c>
      <c r="B17" s="1" t="s">
        <v>96</v>
      </c>
      <c r="C17" s="4" t="s">
        <v>70</v>
      </c>
      <c r="D17" s="3">
        <f>IFERROR(VLOOKUP($A17,gt_mvp!$B:$K,COLUMN(D16)-2,FALSE),"")</f>
        <v>83.5</v>
      </c>
      <c r="E17" s="1">
        <f>IFERROR(VLOOKUP($A17,gt_mvp!$B:$K,COLUMN(E16)-2,FALSE),"")</f>
        <v>6</v>
      </c>
      <c r="F17" s="1">
        <f>IFERROR(VLOOKUP($A17,gt_mvp!$B:$K,COLUMN(F16)-2,FALSE),"")</f>
        <v>0</v>
      </c>
      <c r="G17" s="1">
        <f>IFERROR(VLOOKUP($A17,gt_mvp!$B:$K,COLUMN(G16)-2,FALSE),"")</f>
        <v>0</v>
      </c>
      <c r="H17" s="1">
        <f>IFERROR(VLOOKUP($A17,gt_mvp!$B:$K,COLUMN(H16)-2,FALSE),"")</f>
        <v>22</v>
      </c>
      <c r="I17" s="1">
        <f>IFERROR(VLOOKUP($A17,gt_mvp!$B:$K,COLUMN(I16)-2,FALSE),"")</f>
        <v>6</v>
      </c>
      <c r="J17" s="1">
        <f>IFERROR(VLOOKUP($A17,gt_mvp!$B:$K,COLUMN(J16)-2,FALSE),"")</f>
        <v>3</v>
      </c>
      <c r="K17" s="1">
        <f>IFERROR(VLOOKUP($A17,gt_mvp!$B:$K,COLUMN(K16)-2,FALSE),"")</f>
        <v>0</v>
      </c>
      <c r="L17" s="4">
        <f>IFERROR(VLOOKUP($A17,gt_mvp!$B:$K,COLUMN(L16)-2,FALSE),"")</f>
        <v>0</v>
      </c>
      <c r="M17" s="3">
        <f>IFERROR(VLOOKUP($A17,gt_batting!$B:$N,COLUMN(M16)-11,FALSE),"")</f>
        <v>208</v>
      </c>
      <c r="N17" s="1">
        <f>IFERROR(VLOOKUP($A17,gt_batting!$B:$N,COLUMN(N16)-11,FALSE),"")</f>
        <v>6</v>
      </c>
      <c r="O17" s="1">
        <f>IFERROR(VLOOKUP($A17,gt_batting!$B:$N,COLUMN(O16)-11,FALSE),"")</f>
        <v>6</v>
      </c>
      <c r="P17" s="1">
        <f>IFERROR(VLOOKUP($A17,gt_batting!$B:$N,COLUMN(P16)-11,FALSE),"")</f>
        <v>1</v>
      </c>
      <c r="Q17" s="1" t="str">
        <f>IFERROR(VLOOKUP($A17,gt_batting!$B:$N,COLUMN(Q16)-11,FALSE),"")</f>
        <v>61*</v>
      </c>
      <c r="R17" s="1">
        <f>IFERROR(VLOOKUP($A17,gt_batting!$B:$N,COLUMN(R16)-11,FALSE),"")</f>
        <v>41.6</v>
      </c>
      <c r="S17" s="1">
        <f>IFERROR(VLOOKUP($A17,gt_batting!$B:$N,COLUMN(S16)-11,FALSE),"")</f>
        <v>139</v>
      </c>
      <c r="T17" s="1">
        <f>IFERROR(VLOOKUP($A17,gt_batting!$B:$N,COLUMN(T16)-11,FALSE),"")</f>
        <v>149.63999999999999</v>
      </c>
      <c r="U17" s="1">
        <f>IFERROR(VLOOKUP($A17,gt_batting!$B:$N,COLUMN(U16)-11,FALSE),"")</f>
        <v>0</v>
      </c>
      <c r="V17" s="1">
        <f>IFERROR(VLOOKUP($A17,gt_batting!$B:$N,COLUMN(V16)-11,FALSE),"")</f>
        <v>2</v>
      </c>
      <c r="W17" s="1">
        <f>IFERROR(VLOOKUP($A17,gt_batting!$B:$N,COLUMN(W16)-11,FALSE),"")</f>
        <v>22</v>
      </c>
      <c r="X17" s="4">
        <f>IFERROR(VLOOKUP($A17,gt_batting!$B:$N,COLUMN(X16)-11,FALSE),"")</f>
        <v>6</v>
      </c>
      <c r="Y17" s="3" t="str">
        <f>IFERROR(VLOOKUP($A17,gt_bowling!$B:$M,COLUMN(Y16)-23,FALSE),"")</f>
        <v/>
      </c>
      <c r="Z17" s="1" t="str">
        <f>IFERROR(VLOOKUP($A17,gt_bowling!$B:$M,COLUMN(Z16)-23,FALSE),"")</f>
        <v/>
      </c>
      <c r="AA17" s="1" t="str">
        <f>IFERROR(VLOOKUP($A17,gt_bowling!$B:$M,COLUMN(AA16)-23,FALSE),"")</f>
        <v/>
      </c>
      <c r="AB17" s="1" t="str">
        <f>IFERROR(VLOOKUP($A17,gt_bowling!$B:$M,COLUMN(AB16)-23,FALSE),"")</f>
        <v/>
      </c>
      <c r="AC17" s="1" t="str">
        <f>IFERROR(VLOOKUP($A17,gt_bowling!$B:$M,COLUMN(AC16)-23,FALSE),"")</f>
        <v/>
      </c>
      <c r="AD17" s="1" t="str">
        <f>IFERROR(VLOOKUP($A17,gt_bowling!$B:$M,COLUMN(AD16)-23,FALSE),"")</f>
        <v/>
      </c>
      <c r="AE17" s="1" t="str">
        <f>IFERROR(VLOOKUP($A17,gt_bowling!$B:$M,COLUMN(AE16)-23,FALSE),"")</f>
        <v/>
      </c>
      <c r="AF17" s="1" t="str">
        <f>IFERROR(VLOOKUP($A17,gt_bowling!$B:$M,COLUMN(AF16)-23,FALSE),"")</f>
        <v/>
      </c>
      <c r="AG17" s="1" t="str">
        <f>IFERROR(VLOOKUP($A17,gt_bowling!$B:$M,COLUMN(AG16)-23,FALSE),"")</f>
        <v/>
      </c>
      <c r="AH17" s="1" t="str">
        <f>IFERROR(VLOOKUP($A17,gt_bowling!$B:$M,COLUMN(AH16)-23,FALSE),"")</f>
        <v/>
      </c>
      <c r="AI17" s="1" t="str">
        <f>IFERROR(VLOOKUP($A17,gt_bowling!$B:$M,COLUMN(AI16)-23,FALSE),"")</f>
        <v/>
      </c>
      <c r="AJ17" s="23">
        <f t="shared" si="0"/>
        <v>29.4</v>
      </c>
      <c r="AK17" s="22">
        <f t="shared" si="1"/>
        <v>0</v>
      </c>
      <c r="AL17" s="22">
        <f t="shared" si="2"/>
        <v>0.5</v>
      </c>
      <c r="AM17" s="22">
        <f t="shared" si="3"/>
        <v>36.9</v>
      </c>
      <c r="AN17" s="29">
        <f t="shared" si="4"/>
        <v>5.666666666666667</v>
      </c>
      <c r="AO17" s="20">
        <f t="shared" si="5"/>
        <v>4</v>
      </c>
      <c r="AP17" s="49" t="str">
        <f t="shared" si="6"/>
        <v>Shubman Gill</v>
      </c>
    </row>
    <row r="18" spans="1:42" x14ac:dyDescent="0.2">
      <c r="A18" s="3" t="s">
        <v>99</v>
      </c>
      <c r="B18" s="1" t="s">
        <v>96</v>
      </c>
      <c r="C18" s="4" t="s">
        <v>70</v>
      </c>
      <c r="D18" s="3">
        <f>IFERROR(VLOOKUP($A18,gt_mvp!$B:$K,COLUMN(D17)-2,FALSE),"")</f>
        <v>89</v>
      </c>
      <c r="E18" s="1">
        <f>IFERROR(VLOOKUP($A18,gt_mvp!$B:$K,COLUMN(E17)-2,FALSE),"")</f>
        <v>6</v>
      </c>
      <c r="F18" s="1">
        <f>IFERROR(VLOOKUP($A18,gt_mvp!$B:$K,COLUMN(F17)-2,FALSE),"")</f>
        <v>0</v>
      </c>
      <c r="G18" s="1">
        <f>IFERROR(VLOOKUP($A18,gt_mvp!$B:$K,COLUMN(G17)-2,FALSE),"")</f>
        <v>0</v>
      </c>
      <c r="H18" s="1">
        <f>IFERROR(VLOOKUP($A18,gt_mvp!$B:$K,COLUMN(H17)-2,FALSE),"")</f>
        <v>21</v>
      </c>
      <c r="I18" s="1">
        <f>IFERROR(VLOOKUP($A18,gt_mvp!$B:$K,COLUMN(I17)-2,FALSE),"")</f>
        <v>9</v>
      </c>
      <c r="J18" s="1">
        <f>IFERROR(VLOOKUP($A18,gt_mvp!$B:$K,COLUMN(J17)-2,FALSE),"")</f>
        <v>2</v>
      </c>
      <c r="K18" s="1">
        <f>IFERROR(VLOOKUP($A18,gt_mvp!$B:$K,COLUMN(K17)-2,FALSE),"")</f>
        <v>0</v>
      </c>
      <c r="L18" s="4">
        <f>IFERROR(VLOOKUP($A18,gt_mvp!$B:$K,COLUMN(L17)-2,FALSE),"")</f>
        <v>0</v>
      </c>
      <c r="M18" s="3">
        <f>IFERROR(VLOOKUP($A18,gt_batting!$B:$N,COLUMN(M17)-11,FALSE),"")</f>
        <v>218</v>
      </c>
      <c r="N18" s="1">
        <f>IFERROR(VLOOKUP($A18,gt_batting!$B:$N,COLUMN(N17)-11,FALSE),"")</f>
        <v>6</v>
      </c>
      <c r="O18" s="1">
        <f>IFERROR(VLOOKUP($A18,gt_batting!$B:$N,COLUMN(O17)-11,FALSE),"")</f>
        <v>6</v>
      </c>
      <c r="P18" s="1">
        <f>IFERROR(VLOOKUP($A18,gt_batting!$B:$N,COLUMN(P17)-11,FALSE),"")</f>
        <v>1</v>
      </c>
      <c r="Q18" s="1" t="str">
        <f>IFERROR(VLOOKUP($A18,gt_batting!$B:$N,COLUMN(Q17)-11,FALSE),"")</f>
        <v>73*</v>
      </c>
      <c r="R18" s="1">
        <f>IFERROR(VLOOKUP($A18,gt_batting!$B:$N,COLUMN(R17)-11,FALSE),"")</f>
        <v>43.6</v>
      </c>
      <c r="S18" s="1">
        <f>IFERROR(VLOOKUP($A18,gt_batting!$B:$N,COLUMN(S17)-11,FALSE),"")</f>
        <v>138</v>
      </c>
      <c r="T18" s="1">
        <f>IFERROR(VLOOKUP($A18,gt_batting!$B:$N,COLUMN(T17)-11,FALSE),"")</f>
        <v>157.97</v>
      </c>
      <c r="U18" s="1">
        <f>IFERROR(VLOOKUP($A18,gt_batting!$B:$N,COLUMN(U17)-11,FALSE),"")</f>
        <v>0</v>
      </c>
      <c r="V18" s="1">
        <f>IFERROR(VLOOKUP($A18,gt_batting!$B:$N,COLUMN(V17)-11,FALSE),"")</f>
        <v>2</v>
      </c>
      <c r="W18" s="1">
        <f>IFERROR(VLOOKUP($A18,gt_batting!$B:$N,COLUMN(W17)-11,FALSE),"")</f>
        <v>21</v>
      </c>
      <c r="X18" s="4">
        <f>IFERROR(VLOOKUP($A18,gt_batting!$B:$N,COLUMN(X17)-11,FALSE),"")</f>
        <v>9</v>
      </c>
      <c r="Y18" s="3" t="str">
        <f>IFERROR(VLOOKUP($A18,gt_bowling!$B:$M,COLUMN(Y17)-23,FALSE),"")</f>
        <v/>
      </c>
      <c r="Z18" s="1" t="str">
        <f>IFERROR(VLOOKUP($A18,gt_bowling!$B:$M,COLUMN(Z17)-23,FALSE),"")</f>
        <v/>
      </c>
      <c r="AA18" s="1" t="str">
        <f>IFERROR(VLOOKUP($A18,gt_bowling!$B:$M,COLUMN(AA17)-23,FALSE),"")</f>
        <v/>
      </c>
      <c r="AB18" s="1" t="str">
        <f>IFERROR(VLOOKUP($A18,gt_bowling!$B:$M,COLUMN(AB17)-23,FALSE),"")</f>
        <v/>
      </c>
      <c r="AC18" s="1" t="str">
        <f>IFERROR(VLOOKUP($A18,gt_bowling!$B:$M,COLUMN(AC17)-23,FALSE),"")</f>
        <v/>
      </c>
      <c r="AD18" s="1" t="str">
        <f>IFERROR(VLOOKUP($A18,gt_bowling!$B:$M,COLUMN(AD17)-23,FALSE),"")</f>
        <v/>
      </c>
      <c r="AE18" s="1" t="str">
        <f>IFERROR(VLOOKUP($A18,gt_bowling!$B:$M,COLUMN(AE17)-23,FALSE),"")</f>
        <v/>
      </c>
      <c r="AF18" s="1" t="str">
        <f>IFERROR(VLOOKUP($A18,gt_bowling!$B:$M,COLUMN(AF17)-23,FALSE),"")</f>
        <v/>
      </c>
      <c r="AG18" s="1" t="str">
        <f>IFERROR(VLOOKUP($A18,gt_bowling!$B:$M,COLUMN(AG17)-23,FALSE),"")</f>
        <v/>
      </c>
      <c r="AH18" s="1" t="str">
        <f>IFERROR(VLOOKUP($A18,gt_bowling!$B:$M,COLUMN(AH17)-23,FALSE),"")</f>
        <v/>
      </c>
      <c r="AI18" s="1" t="str">
        <f>IFERROR(VLOOKUP($A18,gt_bowling!$B:$M,COLUMN(AI17)-23,FALSE),"")</f>
        <v/>
      </c>
      <c r="AJ18" s="23">
        <f t="shared" si="0"/>
        <v>29</v>
      </c>
      <c r="AK18" s="22">
        <f t="shared" si="1"/>
        <v>0</v>
      </c>
      <c r="AL18" s="22">
        <f t="shared" si="2"/>
        <v>0.33333333333333331</v>
      </c>
      <c r="AM18" s="22">
        <f t="shared" si="3"/>
        <v>34</v>
      </c>
      <c r="AN18" s="29">
        <f t="shared" si="4"/>
        <v>7.666666666666667</v>
      </c>
      <c r="AO18" s="20">
        <f t="shared" si="5"/>
        <v>12</v>
      </c>
      <c r="AP18" s="49" t="str">
        <f t="shared" si="6"/>
        <v>Jos Buttler</v>
      </c>
    </row>
    <row r="19" spans="1:42" x14ac:dyDescent="0.2">
      <c r="A19" s="3" t="s">
        <v>102</v>
      </c>
      <c r="B19" s="1" t="s">
        <v>96</v>
      </c>
      <c r="C19" s="4" t="s">
        <v>71</v>
      </c>
      <c r="D19" s="3">
        <f>IFERROR(VLOOKUP($A19,gt_mvp!$B:$K,COLUMN(D18)-2,FALSE),"")</f>
        <v>71</v>
      </c>
      <c r="E19" s="1">
        <f>IFERROR(VLOOKUP($A19,gt_mvp!$B:$K,COLUMN(E18)-2,FALSE),"")</f>
        <v>6</v>
      </c>
      <c r="F19" s="1">
        <f>IFERROR(VLOOKUP($A19,gt_mvp!$B:$K,COLUMN(F18)-2,FALSE),"")</f>
        <v>4</v>
      </c>
      <c r="G19" s="1">
        <f>IFERROR(VLOOKUP($A19,gt_mvp!$B:$K,COLUMN(G18)-2,FALSE),"")</f>
        <v>40</v>
      </c>
      <c r="H19" s="1">
        <f>IFERROR(VLOOKUP($A19,gt_mvp!$B:$K,COLUMN(H18)-2,FALSE),"")</f>
        <v>1</v>
      </c>
      <c r="I19" s="1">
        <f>IFERROR(VLOOKUP($A19,gt_mvp!$B:$K,COLUMN(I18)-2,FALSE),"")</f>
        <v>2</v>
      </c>
      <c r="J19" s="1">
        <f>IFERROR(VLOOKUP($A19,gt_mvp!$B:$K,COLUMN(J18)-2,FALSE),"")</f>
        <v>3</v>
      </c>
      <c r="K19" s="1">
        <f>IFERROR(VLOOKUP($A19,gt_mvp!$B:$K,COLUMN(K18)-2,FALSE),"")</f>
        <v>0</v>
      </c>
      <c r="L19" s="4">
        <f>IFERROR(VLOOKUP($A19,gt_mvp!$B:$K,COLUMN(L18)-2,FALSE),"")</f>
        <v>0</v>
      </c>
      <c r="M19" s="3">
        <f>IFERROR(VLOOKUP($A19,gt_batting!$B:$N,COLUMN(M18)-11,FALSE),"")</f>
        <v>22</v>
      </c>
      <c r="N19" s="1">
        <f>IFERROR(VLOOKUP($A19,gt_batting!$B:$N,COLUMN(N18)-11,FALSE),"")</f>
        <v>6</v>
      </c>
      <c r="O19" s="1">
        <f>IFERROR(VLOOKUP($A19,gt_batting!$B:$N,COLUMN(O18)-11,FALSE),"")</f>
        <v>3</v>
      </c>
      <c r="P19" s="1">
        <f>IFERROR(VLOOKUP($A19,gt_batting!$B:$N,COLUMN(P18)-11,FALSE),"")</f>
        <v>1</v>
      </c>
      <c r="Q19" s="1">
        <f>IFERROR(VLOOKUP($A19,gt_batting!$B:$N,COLUMN(Q18)-11,FALSE),"")</f>
        <v>12</v>
      </c>
      <c r="R19" s="1">
        <f>IFERROR(VLOOKUP($A19,gt_batting!$B:$N,COLUMN(R18)-11,FALSE),"")</f>
        <v>11</v>
      </c>
      <c r="S19" s="1">
        <f>IFERROR(VLOOKUP($A19,gt_batting!$B:$N,COLUMN(S18)-11,FALSE),"")</f>
        <v>10</v>
      </c>
      <c r="T19" s="1">
        <f>IFERROR(VLOOKUP($A19,gt_batting!$B:$N,COLUMN(T18)-11,FALSE),"")</f>
        <v>220</v>
      </c>
      <c r="U19" s="1">
        <f>IFERROR(VLOOKUP($A19,gt_batting!$B:$N,COLUMN(U18)-11,FALSE),"")</f>
        <v>0</v>
      </c>
      <c r="V19" s="1">
        <f>IFERROR(VLOOKUP($A19,gt_batting!$B:$N,COLUMN(V18)-11,FALSE),"")</f>
        <v>0</v>
      </c>
      <c r="W19" s="1">
        <f>IFERROR(VLOOKUP($A19,gt_batting!$B:$N,COLUMN(W18)-11,FALSE),"")</f>
        <v>1</v>
      </c>
      <c r="X19" s="4">
        <f>IFERROR(VLOOKUP($A19,gt_batting!$B:$N,COLUMN(X18)-11,FALSE),"")</f>
        <v>2</v>
      </c>
      <c r="Y19" s="3">
        <f>IFERROR(VLOOKUP($A19,gt_bowling!$B:$M,COLUMN(Y18)-23,FALSE),"")</f>
        <v>4</v>
      </c>
      <c r="Z19" s="1">
        <f>IFERROR(VLOOKUP($A19,gt_bowling!$B:$M,COLUMN(Z18)-23,FALSE),"")</f>
        <v>6</v>
      </c>
      <c r="AA19" s="1">
        <f>IFERROR(VLOOKUP($A19,gt_bowling!$B:$M,COLUMN(AA18)-23,FALSE),"")</f>
        <v>6</v>
      </c>
      <c r="AB19" s="1">
        <f>IFERROR(VLOOKUP($A19,gt_bowling!$B:$M,COLUMN(AB18)-23,FALSE),"")</f>
        <v>22</v>
      </c>
      <c r="AC19" s="1">
        <f>IFERROR(VLOOKUP($A19,gt_bowling!$B:$M,COLUMN(AC18)-23,FALSE),"")</f>
        <v>215</v>
      </c>
      <c r="AD19" s="1" t="str">
        <f>IFERROR(VLOOKUP($A19,gt_bowling!$B:$M,COLUMN(AD18)-23,FALSE),"")</f>
        <v>37/2</v>
      </c>
      <c r="AE19" s="1">
        <f>IFERROR(VLOOKUP($A19,gt_bowling!$B:$M,COLUMN(AE18)-23,FALSE),"")</f>
        <v>53.75</v>
      </c>
      <c r="AF19" s="1">
        <f>IFERROR(VLOOKUP($A19,gt_bowling!$B:$M,COLUMN(AF18)-23,FALSE),"")</f>
        <v>9.77</v>
      </c>
      <c r="AG19" s="1">
        <f>IFERROR(VLOOKUP($A19,gt_bowling!$B:$M,COLUMN(AG18)-23,FALSE),"")</f>
        <v>33</v>
      </c>
      <c r="AH19" s="1">
        <f>IFERROR(VLOOKUP($A19,gt_bowling!$B:$M,COLUMN(AH18)-23,FALSE),"")</f>
        <v>0</v>
      </c>
      <c r="AI19" s="1">
        <f>IFERROR(VLOOKUP($A19,gt_bowling!$B:$M,COLUMN(AI18)-23,FALSE),"")</f>
        <v>0</v>
      </c>
      <c r="AJ19" s="23">
        <f t="shared" si="0"/>
        <v>5</v>
      </c>
      <c r="AK19" s="22">
        <f t="shared" si="1"/>
        <v>0.66666666666666663</v>
      </c>
      <c r="AL19" s="22">
        <f t="shared" si="2"/>
        <v>0.5</v>
      </c>
      <c r="AM19" s="22">
        <f t="shared" si="3"/>
        <v>29.166666666666664</v>
      </c>
      <c r="AN19" s="29">
        <f t="shared" si="4"/>
        <v>5.666666666666667</v>
      </c>
      <c r="AO19" s="20">
        <f t="shared" si="5"/>
        <v>4</v>
      </c>
      <c r="AP19" s="49" t="str">
        <f t="shared" si="6"/>
        <v>Rashid Khan</v>
      </c>
    </row>
    <row r="20" spans="1:42" x14ac:dyDescent="0.2">
      <c r="A20" s="3" t="s">
        <v>107</v>
      </c>
      <c r="B20" s="1" t="s">
        <v>96</v>
      </c>
      <c r="C20" s="4" t="s">
        <v>71</v>
      </c>
      <c r="D20" s="3">
        <f>IFERROR(VLOOKUP($A20,gt_mvp!$B:$K,COLUMN(D19)-2,FALSE),"")</f>
        <v>24.5</v>
      </c>
      <c r="E20" s="1">
        <f>IFERROR(VLOOKUP($A20,gt_mvp!$B:$K,COLUMN(E19)-2,FALSE),"")</f>
        <v>2</v>
      </c>
      <c r="F20" s="1">
        <f>IFERROR(VLOOKUP($A20,gt_mvp!$B:$K,COLUMN(F19)-2,FALSE),"")</f>
        <v>2</v>
      </c>
      <c r="G20" s="1">
        <f>IFERROR(VLOOKUP($A20,gt_mvp!$B:$K,COLUMN(G19)-2,FALSE),"")</f>
        <v>14</v>
      </c>
      <c r="H20" s="1">
        <f>IFERROR(VLOOKUP($A20,gt_mvp!$B:$K,COLUMN(H19)-2,FALSE),"")</f>
        <v>0</v>
      </c>
      <c r="I20" s="1">
        <f>IFERROR(VLOOKUP($A20,gt_mvp!$B:$K,COLUMN(I19)-2,FALSE),"")</f>
        <v>1</v>
      </c>
      <c r="J20" s="1">
        <f>IFERROR(VLOOKUP($A20,gt_mvp!$B:$K,COLUMN(J19)-2,FALSE),"")</f>
        <v>0</v>
      </c>
      <c r="K20" s="1">
        <f>IFERROR(VLOOKUP($A20,gt_mvp!$B:$K,COLUMN(K19)-2,FALSE),"")</f>
        <v>0</v>
      </c>
      <c r="L20" s="4">
        <f>IFERROR(VLOOKUP($A20,gt_mvp!$B:$K,COLUMN(L19)-2,FALSE),"")</f>
        <v>0</v>
      </c>
      <c r="M20" s="3">
        <f>IFERROR(VLOOKUP($A20,gt_batting!$B:$N,COLUMN(M19)-11,FALSE),"")</f>
        <v>7</v>
      </c>
      <c r="N20" s="1">
        <f>IFERROR(VLOOKUP($A20,gt_batting!$B:$N,COLUMN(N19)-11,FALSE),"")</f>
        <v>2</v>
      </c>
      <c r="O20" s="1">
        <f>IFERROR(VLOOKUP($A20,gt_batting!$B:$N,COLUMN(O19)-11,FALSE),"")</f>
        <v>1</v>
      </c>
      <c r="P20" s="1">
        <f>IFERROR(VLOOKUP($A20,gt_batting!$B:$N,COLUMN(P19)-11,FALSE),"")</f>
        <v>1</v>
      </c>
      <c r="Q20" s="1" t="str">
        <f>IFERROR(VLOOKUP($A20,gt_batting!$B:$N,COLUMN(Q19)-11,FALSE),"")</f>
        <v>7*</v>
      </c>
      <c r="R20" s="1" t="str">
        <f>IFERROR(VLOOKUP($A20,gt_batting!$B:$N,COLUMN(R19)-11,FALSE),"")</f>
        <v>-</v>
      </c>
      <c r="S20" s="1">
        <f>IFERROR(VLOOKUP($A20,gt_batting!$B:$N,COLUMN(S19)-11,FALSE),"")</f>
        <v>5</v>
      </c>
      <c r="T20" s="1">
        <f>IFERROR(VLOOKUP($A20,gt_batting!$B:$N,COLUMN(T19)-11,FALSE),"")</f>
        <v>140</v>
      </c>
      <c r="U20" s="1">
        <f>IFERROR(VLOOKUP($A20,gt_batting!$B:$N,COLUMN(U19)-11,FALSE),"")</f>
        <v>0</v>
      </c>
      <c r="V20" s="1">
        <f>IFERROR(VLOOKUP($A20,gt_batting!$B:$N,COLUMN(V19)-11,FALSE),"")</f>
        <v>0</v>
      </c>
      <c r="W20" s="1">
        <f>IFERROR(VLOOKUP($A20,gt_batting!$B:$N,COLUMN(W19)-11,FALSE),"")</f>
        <v>0</v>
      </c>
      <c r="X20" s="4">
        <f>IFERROR(VLOOKUP($A20,gt_batting!$B:$N,COLUMN(X19)-11,FALSE),"")</f>
        <v>1</v>
      </c>
      <c r="Y20" s="3">
        <f>IFERROR(VLOOKUP($A20,gt_bowling!$B:$M,COLUMN(Y19)-23,FALSE),"")</f>
        <v>2</v>
      </c>
      <c r="Z20" s="1">
        <f>IFERROR(VLOOKUP($A20,gt_bowling!$B:$M,COLUMN(Z19)-23,FALSE),"")</f>
        <v>2</v>
      </c>
      <c r="AA20" s="1">
        <f>IFERROR(VLOOKUP($A20,gt_bowling!$B:$M,COLUMN(AA19)-23,FALSE),"")</f>
        <v>2</v>
      </c>
      <c r="AB20" s="1">
        <f>IFERROR(VLOOKUP($A20,gt_bowling!$B:$M,COLUMN(AB19)-23,FALSE),"")</f>
        <v>8</v>
      </c>
      <c r="AC20" s="1">
        <f>IFERROR(VLOOKUP($A20,gt_bowling!$B:$M,COLUMN(AC19)-23,FALSE),"")</f>
        <v>83</v>
      </c>
      <c r="AD20" s="1" t="str">
        <f>IFERROR(VLOOKUP($A20,gt_bowling!$B:$M,COLUMN(AD19)-23,FALSE),"")</f>
        <v>41/1</v>
      </c>
      <c r="AE20" s="1">
        <f>IFERROR(VLOOKUP($A20,gt_bowling!$B:$M,COLUMN(AE19)-23,FALSE),"")</f>
        <v>41.5</v>
      </c>
      <c r="AF20" s="1">
        <f>IFERROR(VLOOKUP($A20,gt_bowling!$B:$M,COLUMN(AF19)-23,FALSE),"")</f>
        <v>10.37</v>
      </c>
      <c r="AG20" s="1">
        <f>IFERROR(VLOOKUP($A20,gt_bowling!$B:$M,COLUMN(AG19)-23,FALSE),"")</f>
        <v>24</v>
      </c>
      <c r="AH20" s="1">
        <f>IFERROR(VLOOKUP($A20,gt_bowling!$B:$M,COLUMN(AH19)-23,FALSE),"")</f>
        <v>0</v>
      </c>
      <c r="AI20" s="1">
        <f>IFERROR(VLOOKUP($A20,gt_bowling!$B:$M,COLUMN(AI19)-23,FALSE),"")</f>
        <v>0</v>
      </c>
      <c r="AJ20" s="23">
        <f t="shared" si="0"/>
        <v>0</v>
      </c>
      <c r="AK20" s="22">
        <f t="shared" si="1"/>
        <v>1</v>
      </c>
      <c r="AL20" s="22">
        <f t="shared" si="2"/>
        <v>0</v>
      </c>
      <c r="AM20" s="22">
        <f t="shared" si="3"/>
        <v>25</v>
      </c>
      <c r="AN20" s="29">
        <f t="shared" si="4"/>
        <v>9</v>
      </c>
      <c r="AO20" s="20">
        <f t="shared" si="5"/>
        <v>14</v>
      </c>
      <c r="AP20" s="49" t="str">
        <f t="shared" si="6"/>
        <v>Kagiso Rabada</v>
      </c>
    </row>
    <row r="21" spans="1:42" x14ac:dyDescent="0.2">
      <c r="A21" s="3" t="s">
        <v>105</v>
      </c>
      <c r="B21" s="1" t="s">
        <v>96</v>
      </c>
      <c r="C21" s="4" t="s">
        <v>72</v>
      </c>
      <c r="D21" s="3">
        <f>IFERROR(VLOOKUP($A21,gt_mvp!$B:$K,COLUMN(D20)-2,FALSE),"")</f>
        <v>33.5</v>
      </c>
      <c r="E21" s="1">
        <f>IFERROR(VLOOKUP($A21,gt_mvp!$B:$K,COLUMN(E20)-2,FALSE),"")</f>
        <v>4</v>
      </c>
      <c r="F21" s="1">
        <f>IFERROR(VLOOKUP($A21,gt_mvp!$B:$K,COLUMN(F20)-2,FALSE),"")</f>
        <v>2</v>
      </c>
      <c r="G21" s="1">
        <f>IFERROR(VLOOKUP($A21,gt_mvp!$B:$K,COLUMN(G20)-2,FALSE),"")</f>
        <v>19</v>
      </c>
      <c r="H21" s="1">
        <f>IFERROR(VLOOKUP($A21,gt_mvp!$B:$K,COLUMN(H20)-2,FALSE),"")</f>
        <v>0</v>
      </c>
      <c r="I21" s="1">
        <f>IFERROR(VLOOKUP($A21,gt_mvp!$B:$K,COLUMN(I20)-2,FALSE),"")</f>
        <v>0</v>
      </c>
      <c r="J21" s="1">
        <f>IFERROR(VLOOKUP($A21,gt_mvp!$B:$K,COLUMN(J20)-2,FALSE),"")</f>
        <v>3</v>
      </c>
      <c r="K21" s="1">
        <f>IFERROR(VLOOKUP($A21,gt_mvp!$B:$K,COLUMN(K20)-2,FALSE),"")</f>
        <v>0</v>
      </c>
      <c r="L21" s="4">
        <f>IFERROR(VLOOKUP($A21,gt_mvp!$B:$K,COLUMN(L20)-2,FALSE),"")</f>
        <v>0</v>
      </c>
      <c r="M21" s="3">
        <f>IFERROR(VLOOKUP($A21,gt_batting!$B:$N,COLUMN(M20)-11,FALSE),"")</f>
        <v>1</v>
      </c>
      <c r="N21" s="1">
        <f>IFERROR(VLOOKUP($A21,gt_batting!$B:$N,COLUMN(N20)-11,FALSE),"")</f>
        <v>4</v>
      </c>
      <c r="O21" s="1">
        <f>IFERROR(VLOOKUP($A21,gt_batting!$B:$N,COLUMN(O20)-11,FALSE),"")</f>
        <v>2</v>
      </c>
      <c r="P21" s="1">
        <f>IFERROR(VLOOKUP($A21,gt_batting!$B:$N,COLUMN(P20)-11,FALSE),"")</f>
        <v>2</v>
      </c>
      <c r="Q21" s="1" t="str">
        <f>IFERROR(VLOOKUP($A21,gt_batting!$B:$N,COLUMN(Q20)-11,FALSE),"")</f>
        <v>1*</v>
      </c>
      <c r="R21" s="1" t="str">
        <f>IFERROR(VLOOKUP($A21,gt_batting!$B:$N,COLUMN(R20)-11,FALSE),"")</f>
        <v>-</v>
      </c>
      <c r="S21" s="1">
        <f>IFERROR(VLOOKUP($A21,gt_batting!$B:$N,COLUMN(S20)-11,FALSE),"")</f>
        <v>1</v>
      </c>
      <c r="T21" s="1">
        <f>IFERROR(VLOOKUP($A21,gt_batting!$B:$N,COLUMN(T20)-11,FALSE),"")</f>
        <v>100</v>
      </c>
      <c r="U21" s="1">
        <f>IFERROR(VLOOKUP($A21,gt_batting!$B:$N,COLUMN(U20)-11,FALSE),"")</f>
        <v>0</v>
      </c>
      <c r="V21" s="1">
        <f>IFERROR(VLOOKUP($A21,gt_batting!$B:$N,COLUMN(V20)-11,FALSE),"")</f>
        <v>0</v>
      </c>
      <c r="W21" s="1">
        <f>IFERROR(VLOOKUP($A21,gt_batting!$B:$N,COLUMN(W20)-11,FALSE),"")</f>
        <v>0</v>
      </c>
      <c r="X21" s="4">
        <f>IFERROR(VLOOKUP($A21,gt_batting!$B:$N,COLUMN(X20)-11,FALSE),"")</f>
        <v>0</v>
      </c>
      <c r="Y21" s="3">
        <f>IFERROR(VLOOKUP($A21,gt_bowling!$B:$M,COLUMN(Y20)-23,FALSE),"")</f>
        <v>2</v>
      </c>
      <c r="Z21" s="1">
        <f>IFERROR(VLOOKUP($A21,gt_bowling!$B:$M,COLUMN(Z20)-23,FALSE),"")</f>
        <v>4</v>
      </c>
      <c r="AA21" s="1">
        <f>IFERROR(VLOOKUP($A21,gt_bowling!$B:$M,COLUMN(AA20)-23,FALSE),"")</f>
        <v>4</v>
      </c>
      <c r="AB21" s="1">
        <f>IFERROR(VLOOKUP($A21,gt_bowling!$B:$M,COLUMN(AB20)-23,FALSE),"")</f>
        <v>7</v>
      </c>
      <c r="AC21" s="1">
        <f>IFERROR(VLOOKUP($A21,gt_bowling!$B:$M,COLUMN(AC20)-23,FALSE),"")</f>
        <v>68</v>
      </c>
      <c r="AD21" s="1">
        <f>IFERROR(VLOOKUP($A21,gt_bowling!$B:$M,COLUMN(AD20)-23,FALSE),"")</f>
        <v>45674</v>
      </c>
      <c r="AE21" s="1">
        <f>IFERROR(VLOOKUP($A21,gt_bowling!$B:$M,COLUMN(AE20)-23,FALSE),"")</f>
        <v>34</v>
      </c>
      <c r="AF21" s="1">
        <f>IFERROR(VLOOKUP($A21,gt_bowling!$B:$M,COLUMN(AF20)-23,FALSE),"")</f>
        <v>9.7100000000000009</v>
      </c>
      <c r="AG21" s="1">
        <f>IFERROR(VLOOKUP($A21,gt_bowling!$B:$M,COLUMN(AG20)-23,FALSE),"")</f>
        <v>21</v>
      </c>
      <c r="AH21" s="1">
        <f>IFERROR(VLOOKUP($A21,gt_bowling!$B:$M,COLUMN(AH20)-23,FALSE),"")</f>
        <v>0</v>
      </c>
      <c r="AI21" s="1">
        <f>IFERROR(VLOOKUP($A21,gt_bowling!$B:$M,COLUMN(AI20)-23,FALSE),"")</f>
        <v>0</v>
      </c>
      <c r="AJ21" s="23">
        <f t="shared" si="0"/>
        <v>0</v>
      </c>
      <c r="AK21" s="22">
        <f t="shared" si="1"/>
        <v>0.5</v>
      </c>
      <c r="AL21" s="22">
        <f t="shared" si="2"/>
        <v>0.75</v>
      </c>
      <c r="AM21" s="22">
        <f t="shared" si="3"/>
        <v>23.75</v>
      </c>
      <c r="AN21" s="29">
        <f t="shared" si="4"/>
        <v>6.333333333333333</v>
      </c>
      <c r="AO21" s="20">
        <f t="shared" si="5"/>
        <v>6</v>
      </c>
      <c r="AP21" s="49" t="str">
        <f t="shared" si="6"/>
        <v>Mohd Arshad Khan</v>
      </c>
    </row>
    <row r="22" spans="1:42" x14ac:dyDescent="0.2">
      <c r="A22" s="3" t="s">
        <v>103</v>
      </c>
      <c r="B22" s="1" t="s">
        <v>96</v>
      </c>
      <c r="C22" s="4" t="s">
        <v>70</v>
      </c>
      <c r="D22" s="3">
        <f>IFERROR(VLOOKUP($A22,gt_mvp!$B:$K,COLUMN(D21)-2,FALSE),"")</f>
        <v>70</v>
      </c>
      <c r="E22" s="1">
        <f>IFERROR(VLOOKUP($A22,gt_mvp!$B:$K,COLUMN(E21)-2,FALSE),"")</f>
        <v>6</v>
      </c>
      <c r="F22" s="1">
        <f>IFERROR(VLOOKUP($A22,gt_mvp!$B:$K,COLUMN(F21)-2,FALSE),"")</f>
        <v>0</v>
      </c>
      <c r="G22" s="1">
        <f>IFERROR(VLOOKUP($A22,gt_mvp!$B:$K,COLUMN(G21)-2,FALSE),"")</f>
        <v>0</v>
      </c>
      <c r="H22" s="1">
        <f>IFERROR(VLOOKUP($A22,gt_mvp!$B:$K,COLUMN(H21)-2,FALSE),"")</f>
        <v>14</v>
      </c>
      <c r="I22" s="1">
        <f>IFERROR(VLOOKUP($A22,gt_mvp!$B:$K,COLUMN(I21)-2,FALSE),"")</f>
        <v>10</v>
      </c>
      <c r="J22" s="1">
        <f>IFERROR(VLOOKUP($A22,gt_mvp!$B:$K,COLUMN(J21)-2,FALSE),"")</f>
        <v>0</v>
      </c>
      <c r="K22" s="1">
        <f>IFERROR(VLOOKUP($A22,gt_mvp!$B:$K,COLUMN(K21)-2,FALSE),"")</f>
        <v>0</v>
      </c>
      <c r="L22" s="4">
        <f>IFERROR(VLOOKUP($A22,gt_mvp!$B:$K,COLUMN(L21)-2,FALSE),"")</f>
        <v>0</v>
      </c>
      <c r="M22" s="3">
        <f>IFERROR(VLOOKUP($A22,gt_batting!$B:$N,COLUMN(M21)-11,FALSE),"")</f>
        <v>158</v>
      </c>
      <c r="N22" s="1">
        <f>IFERROR(VLOOKUP($A22,gt_batting!$B:$N,COLUMN(N21)-11,FALSE),"")</f>
        <v>6</v>
      </c>
      <c r="O22" s="1">
        <f>IFERROR(VLOOKUP($A22,gt_batting!$B:$N,COLUMN(O21)-11,FALSE),"")</f>
        <v>6</v>
      </c>
      <c r="P22" s="1">
        <f>IFERROR(VLOOKUP($A22,gt_batting!$B:$N,COLUMN(P21)-11,FALSE),"")</f>
        <v>2</v>
      </c>
      <c r="Q22" s="1">
        <f>IFERROR(VLOOKUP($A22,gt_batting!$B:$N,COLUMN(Q21)-11,FALSE),"")</f>
        <v>46</v>
      </c>
      <c r="R22" s="1">
        <f>IFERROR(VLOOKUP($A22,gt_batting!$B:$N,COLUMN(R21)-11,FALSE),"")</f>
        <v>39.5</v>
      </c>
      <c r="S22" s="1">
        <f>IFERROR(VLOOKUP($A22,gt_batting!$B:$N,COLUMN(S21)-11,FALSE),"")</f>
        <v>95</v>
      </c>
      <c r="T22" s="1">
        <f>IFERROR(VLOOKUP($A22,gt_batting!$B:$N,COLUMN(T21)-11,FALSE),"")</f>
        <v>166.31</v>
      </c>
      <c r="U22" s="1">
        <f>IFERROR(VLOOKUP($A22,gt_batting!$B:$N,COLUMN(U21)-11,FALSE),"")</f>
        <v>0</v>
      </c>
      <c r="V22" s="1">
        <f>IFERROR(VLOOKUP($A22,gt_batting!$B:$N,COLUMN(V21)-11,FALSE),"")</f>
        <v>0</v>
      </c>
      <c r="W22" s="1">
        <f>IFERROR(VLOOKUP($A22,gt_batting!$B:$N,COLUMN(W21)-11,FALSE),"")</f>
        <v>14</v>
      </c>
      <c r="X22" s="4">
        <f>IFERROR(VLOOKUP($A22,gt_batting!$B:$N,COLUMN(X21)-11,FALSE),"")</f>
        <v>10</v>
      </c>
      <c r="Y22" s="3" t="str">
        <f>IFERROR(VLOOKUP($A22,gt_bowling!$B:$M,COLUMN(Y21)-23,FALSE),"")</f>
        <v/>
      </c>
      <c r="Z22" s="1" t="str">
        <f>IFERROR(VLOOKUP($A22,gt_bowling!$B:$M,COLUMN(Z21)-23,FALSE),"")</f>
        <v/>
      </c>
      <c r="AA22" s="1" t="str">
        <f>IFERROR(VLOOKUP($A22,gt_bowling!$B:$M,COLUMN(AA21)-23,FALSE),"")</f>
        <v/>
      </c>
      <c r="AB22" s="1" t="str">
        <f>IFERROR(VLOOKUP($A22,gt_bowling!$B:$M,COLUMN(AB21)-23,FALSE),"")</f>
        <v/>
      </c>
      <c r="AC22" s="1" t="str">
        <f>IFERROR(VLOOKUP($A22,gt_bowling!$B:$M,COLUMN(AC21)-23,FALSE),"")</f>
        <v/>
      </c>
      <c r="AD22" s="1" t="str">
        <f>IFERROR(VLOOKUP($A22,gt_bowling!$B:$M,COLUMN(AD21)-23,FALSE),"")</f>
        <v/>
      </c>
      <c r="AE22" s="1" t="str">
        <f>IFERROR(VLOOKUP($A22,gt_bowling!$B:$M,COLUMN(AE21)-23,FALSE),"")</f>
        <v/>
      </c>
      <c r="AF22" s="1" t="str">
        <f>IFERROR(VLOOKUP($A22,gt_bowling!$B:$M,COLUMN(AF21)-23,FALSE),"")</f>
        <v/>
      </c>
      <c r="AG22" s="1" t="str">
        <f>IFERROR(VLOOKUP($A22,gt_bowling!$B:$M,COLUMN(AG21)-23,FALSE),"")</f>
        <v/>
      </c>
      <c r="AH22" s="1" t="str">
        <f>IFERROR(VLOOKUP($A22,gt_bowling!$B:$M,COLUMN(AH21)-23,FALSE),"")</f>
        <v/>
      </c>
      <c r="AI22" s="1" t="str">
        <f>IFERROR(VLOOKUP($A22,gt_bowling!$B:$M,COLUMN(AI21)-23,FALSE),"")</f>
        <v/>
      </c>
      <c r="AJ22" s="23">
        <f t="shared" si="0"/>
        <v>22.4</v>
      </c>
      <c r="AK22" s="22">
        <f t="shared" si="1"/>
        <v>0</v>
      </c>
      <c r="AL22" s="22">
        <f t="shared" si="2"/>
        <v>0</v>
      </c>
      <c r="AM22" s="22">
        <f t="shared" si="3"/>
        <v>22.4</v>
      </c>
      <c r="AN22" s="29">
        <f t="shared" si="4"/>
        <v>9.3333333333333339</v>
      </c>
      <c r="AO22" s="20">
        <f t="shared" si="5"/>
        <v>15</v>
      </c>
      <c r="AP22" s="49" t="str">
        <f t="shared" si="6"/>
        <v>Sherfane Rutherford</v>
      </c>
    </row>
    <row r="23" spans="1:42" x14ac:dyDescent="0.2">
      <c r="A23" s="3" t="s">
        <v>104</v>
      </c>
      <c r="B23" s="1" t="s">
        <v>96</v>
      </c>
      <c r="C23" s="4" t="s">
        <v>72</v>
      </c>
      <c r="D23" s="3">
        <f>IFERROR(VLOOKUP($A23,gt_mvp!$B:$K,COLUMN(D22)-2,FALSE),"")</f>
        <v>35.5</v>
      </c>
      <c r="E23" s="1">
        <f>IFERROR(VLOOKUP($A23,gt_mvp!$B:$K,COLUMN(E22)-2,FALSE),"")</f>
        <v>2</v>
      </c>
      <c r="F23" s="1">
        <f>IFERROR(VLOOKUP($A23,gt_mvp!$B:$K,COLUMN(F22)-2,FALSE),"")</f>
        <v>1</v>
      </c>
      <c r="G23" s="1">
        <f>IFERROR(VLOOKUP($A23,gt_mvp!$B:$K,COLUMN(G22)-2,FALSE),"")</f>
        <v>10</v>
      </c>
      <c r="H23" s="1">
        <f>IFERROR(VLOOKUP($A23,gt_mvp!$B:$K,COLUMN(H22)-2,FALSE),"")</f>
        <v>5</v>
      </c>
      <c r="I23" s="1">
        <f>IFERROR(VLOOKUP($A23,gt_mvp!$B:$K,COLUMN(I22)-2,FALSE),"")</f>
        <v>2</v>
      </c>
      <c r="J23" s="1">
        <f>IFERROR(VLOOKUP($A23,gt_mvp!$B:$K,COLUMN(J22)-2,FALSE),"")</f>
        <v>1</v>
      </c>
      <c r="K23" s="1">
        <f>IFERROR(VLOOKUP($A23,gt_mvp!$B:$K,COLUMN(K22)-2,FALSE),"")</f>
        <v>0</v>
      </c>
      <c r="L23" s="4">
        <f>IFERROR(VLOOKUP($A23,gt_mvp!$B:$K,COLUMN(L22)-2,FALSE),"")</f>
        <v>0</v>
      </c>
      <c r="M23" s="3">
        <f>IFERROR(VLOOKUP($A23,gt_batting!$B:$N,COLUMN(M22)-11,FALSE),"")</f>
        <v>51</v>
      </c>
      <c r="N23" s="1">
        <f>IFERROR(VLOOKUP($A23,gt_batting!$B:$N,COLUMN(N22)-11,FALSE),"")</f>
        <v>2</v>
      </c>
      <c r="O23" s="1">
        <f>IFERROR(VLOOKUP($A23,gt_batting!$B:$N,COLUMN(O22)-11,FALSE),"")</f>
        <v>2</v>
      </c>
      <c r="P23" s="1">
        <f>IFERROR(VLOOKUP($A23,gt_batting!$B:$N,COLUMN(P22)-11,FALSE),"")</f>
        <v>0</v>
      </c>
      <c r="Q23" s="1">
        <f>IFERROR(VLOOKUP($A23,gt_batting!$B:$N,COLUMN(Q22)-11,FALSE),"")</f>
        <v>49</v>
      </c>
      <c r="R23" s="1">
        <f>IFERROR(VLOOKUP($A23,gt_batting!$B:$N,COLUMN(R22)-11,FALSE),"")</f>
        <v>25.5</v>
      </c>
      <c r="S23" s="1">
        <f>IFERROR(VLOOKUP($A23,gt_batting!$B:$N,COLUMN(S22)-11,FALSE),"")</f>
        <v>32</v>
      </c>
      <c r="T23" s="1">
        <f>IFERROR(VLOOKUP($A23,gt_batting!$B:$N,COLUMN(T22)-11,FALSE),"")</f>
        <v>159.37</v>
      </c>
      <c r="U23" s="1">
        <f>IFERROR(VLOOKUP($A23,gt_batting!$B:$N,COLUMN(U22)-11,FALSE),"")</f>
        <v>0</v>
      </c>
      <c r="V23" s="1">
        <f>IFERROR(VLOOKUP($A23,gt_batting!$B:$N,COLUMN(V22)-11,FALSE),"")</f>
        <v>0</v>
      </c>
      <c r="W23" s="1">
        <f>IFERROR(VLOOKUP($A23,gt_batting!$B:$N,COLUMN(W22)-11,FALSE),"")</f>
        <v>5</v>
      </c>
      <c r="X23" s="4">
        <f>IFERROR(VLOOKUP($A23,gt_batting!$B:$N,COLUMN(X22)-11,FALSE),"")</f>
        <v>2</v>
      </c>
      <c r="Y23" s="3">
        <f>IFERROR(VLOOKUP($A23,gt_bowling!$B:$M,COLUMN(Y22)-23,FALSE),"")</f>
        <v>1</v>
      </c>
      <c r="Z23" s="1">
        <f>IFERROR(VLOOKUP($A23,gt_bowling!$B:$M,COLUMN(Z22)-23,FALSE),"")</f>
        <v>2</v>
      </c>
      <c r="AA23" s="1">
        <f>IFERROR(VLOOKUP($A23,gt_bowling!$B:$M,COLUMN(AA22)-23,FALSE),"")</f>
        <v>1</v>
      </c>
      <c r="AB23" s="1">
        <f>IFERROR(VLOOKUP($A23,gt_bowling!$B:$M,COLUMN(AB22)-23,FALSE),"")</f>
        <v>4</v>
      </c>
      <c r="AC23" s="1">
        <f>IFERROR(VLOOKUP($A23,gt_bowling!$B:$M,COLUMN(AC22)-23,FALSE),"")</f>
        <v>28</v>
      </c>
      <c r="AD23" s="1">
        <f>IFERROR(VLOOKUP($A23,gt_bowling!$B:$M,COLUMN(AD22)-23,FALSE),"")</f>
        <v>45685</v>
      </c>
      <c r="AE23" s="1">
        <f>IFERROR(VLOOKUP($A23,gt_bowling!$B:$M,COLUMN(AE22)-23,FALSE),"")</f>
        <v>28</v>
      </c>
      <c r="AF23" s="1">
        <f>IFERROR(VLOOKUP($A23,gt_bowling!$B:$M,COLUMN(AF22)-23,FALSE),"")</f>
        <v>7</v>
      </c>
      <c r="AG23" s="1">
        <f>IFERROR(VLOOKUP($A23,gt_bowling!$B:$M,COLUMN(AG22)-23,FALSE),"")</f>
        <v>24</v>
      </c>
      <c r="AH23" s="1">
        <f>IFERROR(VLOOKUP($A23,gt_bowling!$B:$M,COLUMN(AH22)-23,FALSE),"")</f>
        <v>0</v>
      </c>
      <c r="AI23" s="1">
        <f>IFERROR(VLOOKUP($A23,gt_bowling!$B:$M,COLUMN(AI22)-23,FALSE),"")</f>
        <v>0</v>
      </c>
      <c r="AJ23" s="23">
        <f t="shared" si="0"/>
        <v>2</v>
      </c>
      <c r="AK23" s="22">
        <f t="shared" si="1"/>
        <v>0.5</v>
      </c>
      <c r="AL23" s="22">
        <f t="shared" si="2"/>
        <v>0.5</v>
      </c>
      <c r="AM23" s="22">
        <f t="shared" si="3"/>
        <v>22</v>
      </c>
      <c r="AN23" s="29">
        <f t="shared" si="4"/>
        <v>6.333333333333333</v>
      </c>
      <c r="AO23" s="20">
        <f t="shared" si="5"/>
        <v>6</v>
      </c>
      <c r="AP23" s="49" t="str">
        <f t="shared" si="6"/>
        <v>Washington Sundar</v>
      </c>
    </row>
    <row r="24" spans="1:42" x14ac:dyDescent="0.2">
      <c r="A24" s="3" t="s">
        <v>109</v>
      </c>
      <c r="B24" s="1" t="s">
        <v>96</v>
      </c>
      <c r="C24" s="4" t="s">
        <v>71</v>
      </c>
      <c r="D24" s="3">
        <f>IFERROR(VLOOKUP($A24,gt_mvp!$B:$K,COLUMN(D23)-2,FALSE),"")</f>
        <v>22.5</v>
      </c>
      <c r="E24" s="1">
        <f>IFERROR(VLOOKUP($A24,gt_mvp!$B:$K,COLUMN(E23)-2,FALSE),"")</f>
        <v>3</v>
      </c>
      <c r="F24" s="1">
        <f>IFERROR(VLOOKUP($A24,gt_mvp!$B:$K,COLUMN(F23)-2,FALSE),"")</f>
        <v>1</v>
      </c>
      <c r="G24" s="1">
        <f>IFERROR(VLOOKUP($A24,gt_mvp!$B:$K,COLUMN(G23)-2,FALSE),"")</f>
        <v>14</v>
      </c>
      <c r="H24" s="1">
        <f>IFERROR(VLOOKUP($A24,gt_mvp!$B:$K,COLUMN(H23)-2,FALSE),"")</f>
        <v>0</v>
      </c>
      <c r="I24" s="1">
        <f>IFERROR(VLOOKUP($A24,gt_mvp!$B:$K,COLUMN(I23)-2,FALSE),"")</f>
        <v>0</v>
      </c>
      <c r="J24" s="1">
        <f>IFERROR(VLOOKUP($A24,gt_mvp!$B:$K,COLUMN(J23)-2,FALSE),"")</f>
        <v>2</v>
      </c>
      <c r="K24" s="1">
        <f>IFERROR(VLOOKUP($A24,gt_mvp!$B:$K,COLUMN(K23)-2,FALSE),"")</f>
        <v>0</v>
      </c>
      <c r="L24" s="4">
        <f>IFERROR(VLOOKUP($A24,gt_mvp!$B:$K,COLUMN(L23)-2,FALSE),"")</f>
        <v>0</v>
      </c>
      <c r="M24" s="3" t="str">
        <f>IFERROR(VLOOKUP($A24,gt_batting!$B:$N,COLUMN(M23)-11,FALSE),"")</f>
        <v/>
      </c>
      <c r="N24" s="1" t="str">
        <f>IFERROR(VLOOKUP($A24,gt_batting!$B:$N,COLUMN(N23)-11,FALSE),"")</f>
        <v/>
      </c>
      <c r="O24" s="1" t="str">
        <f>IFERROR(VLOOKUP($A24,gt_batting!$B:$N,COLUMN(O23)-11,FALSE),"")</f>
        <v/>
      </c>
      <c r="P24" s="1" t="str">
        <f>IFERROR(VLOOKUP($A24,gt_batting!$B:$N,COLUMN(P23)-11,FALSE),"")</f>
        <v/>
      </c>
      <c r="Q24" s="1" t="str">
        <f>IFERROR(VLOOKUP($A24,gt_batting!$B:$N,COLUMN(Q23)-11,FALSE),"")</f>
        <v/>
      </c>
      <c r="R24" s="1" t="str">
        <f>IFERROR(VLOOKUP($A24,gt_batting!$B:$N,COLUMN(R23)-11,FALSE),"")</f>
        <v/>
      </c>
      <c r="S24" s="1" t="str">
        <f>IFERROR(VLOOKUP($A24,gt_batting!$B:$N,COLUMN(S23)-11,FALSE),"")</f>
        <v/>
      </c>
      <c r="T24" s="1" t="str">
        <f>IFERROR(VLOOKUP($A24,gt_batting!$B:$N,COLUMN(T23)-11,FALSE),"")</f>
        <v/>
      </c>
      <c r="U24" s="1" t="str">
        <f>IFERROR(VLOOKUP($A24,gt_batting!$B:$N,COLUMN(U23)-11,FALSE),"")</f>
        <v/>
      </c>
      <c r="V24" s="1" t="str">
        <f>IFERROR(VLOOKUP($A24,gt_batting!$B:$N,COLUMN(V23)-11,FALSE),"")</f>
        <v/>
      </c>
      <c r="W24" s="1" t="str">
        <f>IFERROR(VLOOKUP($A24,gt_batting!$B:$N,COLUMN(W23)-11,FALSE),"")</f>
        <v/>
      </c>
      <c r="X24" s="4" t="str">
        <f>IFERROR(VLOOKUP($A24,gt_batting!$B:$N,COLUMN(X23)-11,FALSE),"")</f>
        <v/>
      </c>
      <c r="Y24" s="3">
        <f>IFERROR(VLOOKUP($A24,gt_bowling!$B:$M,COLUMN(Y23)-23,FALSE),"")</f>
        <v>1</v>
      </c>
      <c r="Z24" s="1">
        <f>IFERROR(VLOOKUP($A24,gt_bowling!$B:$M,COLUMN(Z23)-23,FALSE),"")</f>
        <v>3</v>
      </c>
      <c r="AA24" s="1">
        <f>IFERROR(VLOOKUP($A24,gt_bowling!$B:$M,COLUMN(AA23)-23,FALSE),"")</f>
        <v>3</v>
      </c>
      <c r="AB24" s="1">
        <f>IFERROR(VLOOKUP($A24,gt_bowling!$B:$M,COLUMN(AB23)-23,FALSE),"")</f>
        <v>8</v>
      </c>
      <c r="AC24" s="1">
        <f>IFERROR(VLOOKUP($A24,gt_bowling!$B:$M,COLUMN(AC23)-23,FALSE),"")</f>
        <v>97</v>
      </c>
      <c r="AD24" s="1">
        <f>IFERROR(VLOOKUP($A24,gt_bowling!$B:$M,COLUMN(AD23)-23,FALSE),"")</f>
        <v>45684</v>
      </c>
      <c r="AE24" s="1">
        <f>IFERROR(VLOOKUP($A24,gt_bowling!$B:$M,COLUMN(AE23)-23,FALSE),"")</f>
        <v>97</v>
      </c>
      <c r="AF24" s="1">
        <f>IFERROR(VLOOKUP($A24,gt_bowling!$B:$M,COLUMN(AF23)-23,FALSE),"")</f>
        <v>12.12</v>
      </c>
      <c r="AG24" s="1">
        <f>IFERROR(VLOOKUP($A24,gt_bowling!$B:$M,COLUMN(AG23)-23,FALSE),"")</f>
        <v>48</v>
      </c>
      <c r="AH24" s="1">
        <f>IFERROR(VLOOKUP($A24,gt_bowling!$B:$M,COLUMN(AH23)-23,FALSE),"")</f>
        <v>0</v>
      </c>
      <c r="AI24" s="1">
        <f>IFERROR(VLOOKUP($A24,gt_bowling!$B:$M,COLUMN(AI23)-23,FALSE),"")</f>
        <v>0</v>
      </c>
      <c r="AJ24" s="23">
        <f t="shared" si="0"/>
        <v>0</v>
      </c>
      <c r="AK24" s="22">
        <f t="shared" si="1"/>
        <v>0.33333333333333331</v>
      </c>
      <c r="AL24" s="22">
        <f t="shared" si="2"/>
        <v>0.66666666666666663</v>
      </c>
      <c r="AM24" s="22">
        <f t="shared" si="3"/>
        <v>18.333333333333332</v>
      </c>
      <c r="AN24" s="29">
        <f t="shared" si="4"/>
        <v>7.333333333333333</v>
      </c>
      <c r="AO24" s="20">
        <f t="shared" si="5"/>
        <v>10</v>
      </c>
      <c r="AP24" s="49" t="str">
        <f t="shared" si="6"/>
        <v>Ishant Sharma</v>
      </c>
    </row>
    <row r="25" spans="1:42" x14ac:dyDescent="0.2">
      <c r="A25" s="3" t="s">
        <v>106</v>
      </c>
      <c r="B25" s="1" t="s">
        <v>96</v>
      </c>
      <c r="C25" s="4" t="s">
        <v>72</v>
      </c>
      <c r="D25" s="3">
        <f>IFERROR(VLOOKUP($A25,gt_mvp!$B:$K,COLUMN(D24)-2,FALSE),"")</f>
        <v>30</v>
      </c>
      <c r="E25" s="1">
        <f>IFERROR(VLOOKUP($A25,gt_mvp!$B:$K,COLUMN(E24)-2,FALSE),"")</f>
        <v>6</v>
      </c>
      <c r="F25" s="1">
        <f>IFERROR(VLOOKUP($A25,gt_mvp!$B:$K,COLUMN(F24)-2,FALSE),"")</f>
        <v>0</v>
      </c>
      <c r="G25" s="1">
        <f>IFERROR(VLOOKUP($A25,gt_mvp!$B:$K,COLUMN(G24)-2,FALSE),"")</f>
        <v>0</v>
      </c>
      <c r="H25" s="1">
        <f>IFERROR(VLOOKUP($A25,gt_mvp!$B:$K,COLUMN(H24)-2,FALSE),"")</f>
        <v>4</v>
      </c>
      <c r="I25" s="1">
        <f>IFERROR(VLOOKUP($A25,gt_mvp!$B:$K,COLUMN(I24)-2,FALSE),"")</f>
        <v>5</v>
      </c>
      <c r="J25" s="1">
        <f>IFERROR(VLOOKUP($A25,gt_mvp!$B:$K,COLUMN(J24)-2,FALSE),"")</f>
        <v>1</v>
      </c>
      <c r="K25" s="1">
        <f>IFERROR(VLOOKUP($A25,gt_mvp!$B:$K,COLUMN(K24)-2,FALSE),"")</f>
        <v>0</v>
      </c>
      <c r="L25" s="4">
        <f>IFERROR(VLOOKUP($A25,gt_mvp!$B:$K,COLUMN(L24)-2,FALSE),"")</f>
        <v>0</v>
      </c>
      <c r="M25" s="3">
        <f>IFERROR(VLOOKUP($A25,gt_batting!$B:$N,COLUMN(M24)-11,FALSE),"")</f>
        <v>62</v>
      </c>
      <c r="N25" s="1">
        <f>IFERROR(VLOOKUP($A25,gt_batting!$B:$N,COLUMN(N24)-11,FALSE),"")</f>
        <v>6</v>
      </c>
      <c r="O25" s="1">
        <f>IFERROR(VLOOKUP($A25,gt_batting!$B:$N,COLUMN(O24)-11,FALSE),"")</f>
        <v>4</v>
      </c>
      <c r="P25" s="1">
        <f>IFERROR(VLOOKUP($A25,gt_batting!$B:$N,COLUMN(P24)-11,FALSE),"")</f>
        <v>2</v>
      </c>
      <c r="Q25" s="1">
        <f>IFERROR(VLOOKUP($A25,gt_batting!$B:$N,COLUMN(Q24)-11,FALSE),"")</f>
        <v>36</v>
      </c>
      <c r="R25" s="1">
        <f>IFERROR(VLOOKUP($A25,gt_batting!$B:$N,COLUMN(R24)-11,FALSE),"")</f>
        <v>31</v>
      </c>
      <c r="S25" s="1">
        <f>IFERROR(VLOOKUP($A25,gt_batting!$B:$N,COLUMN(S24)-11,FALSE),"")</f>
        <v>34</v>
      </c>
      <c r="T25" s="1">
        <f>IFERROR(VLOOKUP($A25,gt_batting!$B:$N,COLUMN(T24)-11,FALSE),"")</f>
        <v>182.35</v>
      </c>
      <c r="U25" s="1">
        <f>IFERROR(VLOOKUP($A25,gt_batting!$B:$N,COLUMN(U24)-11,FALSE),"")</f>
        <v>0</v>
      </c>
      <c r="V25" s="1">
        <f>IFERROR(VLOOKUP($A25,gt_batting!$B:$N,COLUMN(V24)-11,FALSE),"")</f>
        <v>0</v>
      </c>
      <c r="W25" s="1">
        <f>IFERROR(VLOOKUP($A25,gt_batting!$B:$N,COLUMN(W24)-11,FALSE),"")</f>
        <v>4</v>
      </c>
      <c r="X25" s="4">
        <f>IFERROR(VLOOKUP($A25,gt_batting!$B:$N,COLUMN(X24)-11,FALSE),"")</f>
        <v>5</v>
      </c>
      <c r="Y25" s="3" t="str">
        <f>IFERROR(VLOOKUP($A25,gt_bowling!$B:$M,COLUMN(Y24)-23,FALSE),"")</f>
        <v/>
      </c>
      <c r="Z25" s="1" t="str">
        <f>IFERROR(VLOOKUP($A25,gt_bowling!$B:$M,COLUMN(Z24)-23,FALSE),"")</f>
        <v/>
      </c>
      <c r="AA25" s="1" t="str">
        <f>IFERROR(VLOOKUP($A25,gt_bowling!$B:$M,COLUMN(AA24)-23,FALSE),"")</f>
        <v/>
      </c>
      <c r="AB25" s="1" t="str">
        <f>IFERROR(VLOOKUP($A25,gt_bowling!$B:$M,COLUMN(AB24)-23,FALSE),"")</f>
        <v/>
      </c>
      <c r="AC25" s="1" t="str">
        <f>IFERROR(VLOOKUP($A25,gt_bowling!$B:$M,COLUMN(AC24)-23,FALSE),"")</f>
        <v/>
      </c>
      <c r="AD25" s="1" t="str">
        <f>IFERROR(VLOOKUP($A25,gt_bowling!$B:$M,COLUMN(AD24)-23,FALSE),"")</f>
        <v/>
      </c>
      <c r="AE25" s="1" t="str">
        <f>IFERROR(VLOOKUP($A25,gt_bowling!$B:$M,COLUMN(AE24)-23,FALSE),"")</f>
        <v/>
      </c>
      <c r="AF25" s="1" t="str">
        <f>IFERROR(VLOOKUP($A25,gt_bowling!$B:$M,COLUMN(AF24)-23,FALSE),"")</f>
        <v/>
      </c>
      <c r="AG25" s="1" t="str">
        <f>IFERROR(VLOOKUP($A25,gt_bowling!$B:$M,COLUMN(AG24)-23,FALSE),"")</f>
        <v/>
      </c>
      <c r="AH25" s="1" t="str">
        <f>IFERROR(VLOOKUP($A25,gt_bowling!$B:$M,COLUMN(AH24)-23,FALSE),"")</f>
        <v/>
      </c>
      <c r="AI25" s="1" t="str">
        <f>IFERROR(VLOOKUP($A25,gt_bowling!$B:$M,COLUMN(AI24)-23,FALSE),"")</f>
        <v/>
      </c>
      <c r="AJ25" s="23">
        <f t="shared" si="0"/>
        <v>8.6666666666666661</v>
      </c>
      <c r="AK25" s="22">
        <f t="shared" si="1"/>
        <v>0</v>
      </c>
      <c r="AL25" s="22">
        <f t="shared" si="2"/>
        <v>0.16666666666666666</v>
      </c>
      <c r="AM25" s="22">
        <f t="shared" si="3"/>
        <v>11.166666666666666</v>
      </c>
      <c r="AN25" s="29">
        <f t="shared" si="4"/>
        <v>8.6666666666666661</v>
      </c>
      <c r="AO25" s="20">
        <f t="shared" si="5"/>
        <v>13</v>
      </c>
      <c r="AP25" s="49" t="str">
        <f t="shared" si="6"/>
        <v>Shahrukh Khan</v>
      </c>
    </row>
    <row r="26" spans="1:42" ht="12.75" thickBot="1" x14ac:dyDescent="0.25">
      <c r="A26" s="5" t="s">
        <v>108</v>
      </c>
      <c r="B26" s="6" t="s">
        <v>96</v>
      </c>
      <c r="C26" s="7" t="s">
        <v>72</v>
      </c>
      <c r="D26" s="5">
        <f>IFERROR(VLOOKUP($A26,gt_mvp!$B:$K,COLUMN(D25)-2,FALSE),"")</f>
        <v>23</v>
      </c>
      <c r="E26" s="6">
        <f>IFERROR(VLOOKUP($A26,gt_mvp!$B:$K,COLUMN(E25)-2,FALSE),"")</f>
        <v>6</v>
      </c>
      <c r="F26" s="6">
        <f>IFERROR(VLOOKUP($A26,gt_mvp!$B:$K,COLUMN(F25)-2,FALSE),"")</f>
        <v>0</v>
      </c>
      <c r="G26" s="6">
        <f>IFERROR(VLOOKUP($A26,gt_mvp!$B:$K,COLUMN(G25)-2,FALSE),"")</f>
        <v>0</v>
      </c>
      <c r="H26" s="6">
        <f>IFERROR(VLOOKUP($A26,gt_mvp!$B:$K,COLUMN(H25)-2,FALSE),"")</f>
        <v>2</v>
      </c>
      <c r="I26" s="6">
        <f>IFERROR(VLOOKUP($A26,gt_mvp!$B:$K,COLUMN(I25)-2,FALSE),"")</f>
        <v>3</v>
      </c>
      <c r="J26" s="6">
        <f>IFERROR(VLOOKUP($A26,gt_mvp!$B:$K,COLUMN(J25)-2,FALSE),"")</f>
        <v>3</v>
      </c>
      <c r="K26" s="6">
        <f>IFERROR(VLOOKUP($A26,gt_mvp!$B:$K,COLUMN(K25)-2,FALSE),"")</f>
        <v>0</v>
      </c>
      <c r="L26" s="7">
        <f>IFERROR(VLOOKUP($A26,gt_mvp!$B:$K,COLUMN(L25)-2,FALSE),"")</f>
        <v>0</v>
      </c>
      <c r="M26" s="5">
        <f>IFERROR(VLOOKUP($A26,gt_batting!$B:$N,COLUMN(M25)-11,FALSE),"")</f>
        <v>30</v>
      </c>
      <c r="N26" s="6">
        <f>IFERROR(VLOOKUP($A26,gt_batting!$B:$N,COLUMN(N25)-11,FALSE),"")</f>
        <v>6</v>
      </c>
      <c r="O26" s="6">
        <f>IFERROR(VLOOKUP($A26,gt_batting!$B:$N,COLUMN(O25)-11,FALSE),"")</f>
        <v>4</v>
      </c>
      <c r="P26" s="6">
        <f>IFERROR(VLOOKUP($A26,gt_batting!$B:$N,COLUMN(P25)-11,FALSE),"")</f>
        <v>1</v>
      </c>
      <c r="Q26" s="6" t="str">
        <f>IFERROR(VLOOKUP($A26,gt_batting!$B:$N,COLUMN(Q25)-11,FALSE),"")</f>
        <v>24*</v>
      </c>
      <c r="R26" s="6">
        <f>IFERROR(VLOOKUP($A26,gt_batting!$B:$N,COLUMN(R25)-11,FALSE),"")</f>
        <v>10</v>
      </c>
      <c r="S26" s="6">
        <f>IFERROR(VLOOKUP($A26,gt_batting!$B:$N,COLUMN(S25)-11,FALSE),"")</f>
        <v>15</v>
      </c>
      <c r="T26" s="6">
        <f>IFERROR(VLOOKUP($A26,gt_batting!$B:$N,COLUMN(T25)-11,FALSE),"")</f>
        <v>200</v>
      </c>
      <c r="U26" s="6">
        <f>IFERROR(VLOOKUP($A26,gt_batting!$B:$N,COLUMN(U25)-11,FALSE),"")</f>
        <v>0</v>
      </c>
      <c r="V26" s="6">
        <f>IFERROR(VLOOKUP($A26,gt_batting!$B:$N,COLUMN(V25)-11,FALSE),"")</f>
        <v>0</v>
      </c>
      <c r="W26" s="6">
        <f>IFERROR(VLOOKUP($A26,gt_batting!$B:$N,COLUMN(W25)-11,FALSE),"")</f>
        <v>2</v>
      </c>
      <c r="X26" s="7">
        <f>IFERROR(VLOOKUP($A26,gt_batting!$B:$N,COLUMN(X25)-11,FALSE),"")</f>
        <v>3</v>
      </c>
      <c r="Y26" s="5" t="str">
        <f>IFERROR(VLOOKUP($A26,gt_bowling!$B:$M,COLUMN(Y25)-23,FALSE),"")</f>
        <v/>
      </c>
      <c r="Z26" s="6" t="str">
        <f>IFERROR(VLOOKUP($A26,gt_bowling!$B:$M,COLUMN(Z25)-23,FALSE),"")</f>
        <v/>
      </c>
      <c r="AA26" s="6" t="str">
        <f>IFERROR(VLOOKUP($A26,gt_bowling!$B:$M,COLUMN(AA25)-23,FALSE),"")</f>
        <v/>
      </c>
      <c r="AB26" s="6" t="str">
        <f>IFERROR(VLOOKUP($A26,gt_bowling!$B:$M,COLUMN(AB25)-23,FALSE),"")</f>
        <v/>
      </c>
      <c r="AC26" s="6" t="str">
        <f>IFERROR(VLOOKUP($A26,gt_bowling!$B:$M,COLUMN(AC25)-23,FALSE),"")</f>
        <v/>
      </c>
      <c r="AD26" s="6" t="str">
        <f>IFERROR(VLOOKUP($A26,gt_bowling!$B:$M,COLUMN(AD25)-23,FALSE),"")</f>
        <v/>
      </c>
      <c r="AE26" s="6" t="str">
        <f>IFERROR(VLOOKUP($A26,gt_bowling!$B:$M,COLUMN(AE25)-23,FALSE),"")</f>
        <v/>
      </c>
      <c r="AF26" s="6" t="str">
        <f>IFERROR(VLOOKUP($A26,gt_bowling!$B:$M,COLUMN(AF25)-23,FALSE),"")</f>
        <v/>
      </c>
      <c r="AG26" s="6" t="str">
        <f>IFERROR(VLOOKUP($A26,gt_bowling!$B:$M,COLUMN(AG25)-23,FALSE),"")</f>
        <v/>
      </c>
      <c r="AH26" s="6" t="str">
        <f>IFERROR(VLOOKUP($A26,gt_bowling!$B:$M,COLUMN(AH25)-23,FALSE),"")</f>
        <v/>
      </c>
      <c r="AI26" s="6" t="str">
        <f>IFERROR(VLOOKUP($A26,gt_bowling!$B:$M,COLUMN(AI25)-23,FALSE),"")</f>
        <v/>
      </c>
      <c r="AJ26" s="24">
        <f t="shared" si="0"/>
        <v>2</v>
      </c>
      <c r="AK26" s="25">
        <f t="shared" si="1"/>
        <v>0</v>
      </c>
      <c r="AL26" s="25">
        <f t="shared" si="2"/>
        <v>0.5</v>
      </c>
      <c r="AM26" s="25">
        <f t="shared" si="3"/>
        <v>9.5</v>
      </c>
      <c r="AN26" s="30">
        <f t="shared" si="4"/>
        <v>7.333333333333333</v>
      </c>
      <c r="AO26" s="21">
        <f t="shared" si="5"/>
        <v>10</v>
      </c>
      <c r="AP26" s="49" t="str">
        <f t="shared" si="6"/>
        <v>Rahul Tewatia</v>
      </c>
    </row>
    <row r="30" spans="1:42" x14ac:dyDescent="0.2">
      <c r="D30" s="52" t="s">
        <v>213</v>
      </c>
    </row>
    <row r="31" spans="1:42" x14ac:dyDescent="0.2">
      <c r="D31" s="51" t="s">
        <v>214</v>
      </c>
      <c r="E31" s="51">
        <f>SUM(D2:L26)-SUM(gt_mvp!C:K)</f>
        <v>0</v>
      </c>
    </row>
    <row r="32" spans="1:42" x14ac:dyDescent="0.2">
      <c r="D32" s="51" t="s">
        <v>215</v>
      </c>
      <c r="E32" s="51">
        <f>SUM(M2:X26)-SUM(gt_batting!C2:N100)</f>
        <v>0</v>
      </c>
    </row>
    <row r="33" spans="4:5" x14ac:dyDescent="0.2">
      <c r="D33" s="51" t="s">
        <v>216</v>
      </c>
      <c r="E33" s="51">
        <f>SUM(Y2:AI26)-SUM(gt_bowling!C:M)</f>
        <v>0</v>
      </c>
    </row>
  </sheetData>
  <conditionalFormatting sqref="D2:D26">
    <cfRule type="containsBlanks" dxfId="214" priority="13">
      <formula>LEN(TRIM(D2))=0</formula>
    </cfRule>
  </conditionalFormatting>
  <conditionalFormatting sqref="E31:E33">
    <cfRule type="cellIs" dxfId="213" priority="1" operator="notEqual">
      <formula>0</formula>
    </cfRule>
  </conditionalFormatting>
  <conditionalFormatting sqref="J2:J26">
    <cfRule type="colorScale" priority="12">
      <colorScale>
        <cfvo type="min"/>
        <cfvo type="max"/>
        <color rgb="FFFCFCFF"/>
        <color rgb="FF63BE7B"/>
      </colorScale>
    </cfRule>
  </conditionalFormatting>
  <conditionalFormatting sqref="K2:K26">
    <cfRule type="cellIs" dxfId="212" priority="9" operator="greaterThanOrEqual">
      <formula>1</formula>
    </cfRule>
  </conditionalFormatting>
  <conditionalFormatting sqref="M2:M26">
    <cfRule type="colorScale" priority="11">
      <colorScale>
        <cfvo type="min"/>
        <cfvo type="max"/>
        <color rgb="FFFCFCFF"/>
        <color rgb="FF63BE7B"/>
      </colorScale>
    </cfRule>
  </conditionalFormatting>
  <conditionalFormatting sqref="Y2:Y26">
    <cfRule type="colorScale" priority="10">
      <colorScale>
        <cfvo type="min"/>
        <cfvo type="max"/>
        <color rgb="FFFCFCFF"/>
        <color rgb="FF63BE7B"/>
      </colorScale>
    </cfRule>
  </conditionalFormatting>
  <conditionalFormatting sqref="AJ2:AJ26">
    <cfRule type="colorScale" priority="8">
      <colorScale>
        <cfvo type="min"/>
        <cfvo type="max"/>
        <color rgb="FFFCFCFF"/>
        <color rgb="FF63BE7B"/>
      </colorScale>
    </cfRule>
  </conditionalFormatting>
  <conditionalFormatting sqref="AK2:AK26">
    <cfRule type="colorScale" priority="7">
      <colorScale>
        <cfvo type="min"/>
        <cfvo type="max"/>
        <color rgb="FFFCFCFF"/>
        <color rgb="FF63BE7B"/>
      </colorScale>
    </cfRule>
  </conditionalFormatting>
  <conditionalFormatting sqref="AL2:AL26">
    <cfRule type="colorScale" priority="6">
      <colorScale>
        <cfvo type="min"/>
        <cfvo type="max"/>
        <color rgb="FFFCFCFF"/>
        <color rgb="FF63BE7B"/>
      </colorScale>
    </cfRule>
  </conditionalFormatting>
  <conditionalFormatting sqref="AM2:AM26">
    <cfRule type="colorScale" priority="5">
      <colorScale>
        <cfvo type="min"/>
        <cfvo type="max"/>
        <color rgb="FFFCFCFF"/>
        <color rgb="FF63BE7B"/>
      </colorScale>
    </cfRule>
  </conditionalFormatting>
  <conditionalFormatting sqref="AN2:AN26">
    <cfRule type="colorScale" priority="3">
      <colorScale>
        <cfvo type="min"/>
        <cfvo type="percentile" val="50"/>
        <cfvo type="max"/>
        <color rgb="FF63BE7B"/>
        <color rgb="FFFCFCFF"/>
        <color rgb="FFF8696B"/>
      </colorScale>
    </cfRule>
    <cfRule type="colorScale" priority="4">
      <colorScale>
        <cfvo type="min"/>
        <cfvo type="max"/>
        <color rgb="FF63BE7B"/>
        <color rgb="FFFFEF9C"/>
      </colorScale>
    </cfRule>
  </conditionalFormatting>
  <conditionalFormatting sqref="AO2:AO26">
    <cfRule type="iconSet" priority="2">
      <iconSet iconSet="3Symbols2" reverse="1">
        <cfvo type="percent" val="0"/>
        <cfvo type="num" val="5"/>
        <cfvo type="num" val="8"/>
      </iconSet>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2770-0C40-45BC-A951-C59FE4D0AAD7}">
  <sheetPr>
    <tabColor theme="9" tint="0.59999389629810485"/>
  </sheetPr>
  <dimension ref="A1:AQ33"/>
  <sheetViews>
    <sheetView zoomScale="90" zoomScaleNormal="90" workbookViewId="0">
      <pane xSplit="3" topLeftCell="D1" activePane="topRight" state="frozen"/>
      <selection activeCell="AM1" sqref="AM1"/>
      <selection pane="topRight" activeCell="D30" sqref="D30:E33"/>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16.85546875" style="1" bestFit="1" customWidth="1"/>
    <col min="43" max="16384" width="9.140625" style="1"/>
  </cols>
  <sheetData>
    <row r="1" spans="1:43"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3" x14ac:dyDescent="0.2">
      <c r="A2" s="3" t="s">
        <v>305</v>
      </c>
      <c r="B2" s="1" t="s">
        <v>288</v>
      </c>
      <c r="C2" s="4" t="s">
        <v>71</v>
      </c>
      <c r="D2" s="3" t="str">
        <f>IFERROR(VLOOKUP($A2,kkr_mvp!$B:$K,COLUMN(D1)-2,FALSE),"")</f>
        <v/>
      </c>
      <c r="E2" s="1" t="str">
        <f>IFERROR(VLOOKUP($A2,kkr_mvp!$B:$K,COLUMN(E1)-2,FALSE),"")</f>
        <v/>
      </c>
      <c r="F2" s="1" t="str">
        <f>IFERROR(VLOOKUP($A2,kkr_mvp!$B:$K,COLUMN(F1)-2,FALSE),"")</f>
        <v/>
      </c>
      <c r="G2" s="1" t="str">
        <f>IFERROR(VLOOKUP($A2,kkr_mvp!$B:$K,COLUMN(G1)-2,FALSE),"")</f>
        <v/>
      </c>
      <c r="H2" s="1" t="str">
        <f>IFERROR(VLOOKUP($A2,kkr_mvp!$B:$K,COLUMN(H1)-2,FALSE),"")</f>
        <v/>
      </c>
      <c r="I2" s="1" t="str">
        <f>IFERROR(VLOOKUP($A2,kkr_mvp!$B:$K,COLUMN(I1)-2,FALSE),"")</f>
        <v/>
      </c>
      <c r="J2" s="1" t="str">
        <f>IFERROR(VLOOKUP($A2,kkr_mvp!$B:$K,COLUMN(J1)-2,FALSE),"")</f>
        <v/>
      </c>
      <c r="K2" s="1" t="str">
        <f>IFERROR(VLOOKUP($A2,kkr_mvp!$B:$K,COLUMN(K1)-2,FALSE),"")</f>
        <v/>
      </c>
      <c r="L2" s="4" t="str">
        <f>IFERROR(VLOOKUP($A2,kkr_mvp!$B:$K,COLUMN(L1)-2,FALSE),"")</f>
        <v/>
      </c>
      <c r="M2" s="3" t="str">
        <f>IFERROR(VLOOKUP($A2,kkr_batting!$B:$N,COLUMN(M1)-11,FALSE),"")</f>
        <v/>
      </c>
      <c r="N2" s="1" t="str">
        <f>IFERROR(VLOOKUP($A2,kkr_batting!$B:$N,COLUMN(N1)-11,FALSE),"")</f>
        <v/>
      </c>
      <c r="O2" s="1" t="str">
        <f>IFERROR(VLOOKUP($A2,kkr_batting!$B:$N,COLUMN(O1)-11,FALSE),"")</f>
        <v/>
      </c>
      <c r="P2" s="1" t="str">
        <f>IFERROR(VLOOKUP($A2,kkr_batting!$B:$N,COLUMN(P1)-11,FALSE),"")</f>
        <v/>
      </c>
      <c r="Q2" s="1" t="str">
        <f>IFERROR(VLOOKUP($A2,kkr_batting!$B:$N,COLUMN(Q1)-11,FALSE),"")</f>
        <v/>
      </c>
      <c r="R2" s="1" t="str">
        <f>IFERROR(VLOOKUP($A2,kkr_batting!$B:$N,COLUMN(R1)-11,FALSE),"")</f>
        <v/>
      </c>
      <c r="S2" s="1" t="str">
        <f>IFERROR(VLOOKUP($A2,kkr_batting!$B:$N,COLUMN(S1)-11,FALSE),"")</f>
        <v/>
      </c>
      <c r="T2" s="1" t="str">
        <f>IFERROR(VLOOKUP($A2,kkr_batting!$B:$N,COLUMN(T1)-11,FALSE),"")</f>
        <v/>
      </c>
      <c r="U2" s="1" t="str">
        <f>IFERROR(VLOOKUP($A2,kkr_batting!$B:$N,COLUMN(U1)-11,FALSE),"")</f>
        <v/>
      </c>
      <c r="V2" s="1" t="str">
        <f>IFERROR(VLOOKUP($A2,kkr_batting!$B:$N,COLUMN(V1)-11,FALSE),"")</f>
        <v/>
      </c>
      <c r="W2" s="1" t="str">
        <f>IFERROR(VLOOKUP($A2,kkr_batting!$B:$N,COLUMN(W1)-11,FALSE),"")</f>
        <v/>
      </c>
      <c r="X2" s="4" t="str">
        <f>IFERROR(VLOOKUP($A2,kkr_batting!$B:$N,COLUMN(X1)-11,FALSE),"")</f>
        <v/>
      </c>
      <c r="Y2" s="3" t="str">
        <f>IFERROR(VLOOKUP($A2,kkr_bowling!$B:$M,COLUMN(Y1)-23,FALSE),"")</f>
        <v/>
      </c>
      <c r="Z2" s="1" t="str">
        <f>IFERROR(VLOOKUP($A2,kkr_bowling!$B:$M,COLUMN(Z1)-23,FALSE),"")</f>
        <v/>
      </c>
      <c r="AA2" s="1" t="str">
        <f>IFERROR(VLOOKUP($A2,kkr_bowling!$B:$M,COLUMN(AA1)-23,FALSE),"")</f>
        <v/>
      </c>
      <c r="AB2" s="1" t="str">
        <f>IFERROR(VLOOKUP($A2,kkr_bowling!$B:$M,COLUMN(AB1)-23,FALSE),"")</f>
        <v/>
      </c>
      <c r="AC2" s="1" t="str">
        <f>IFERROR(VLOOKUP($A2,kkr_bowling!$B:$M,COLUMN(AC1)-23,FALSE),"")</f>
        <v/>
      </c>
      <c r="AD2" s="1" t="str">
        <f>IFERROR(VLOOKUP($A2,kkr_bowling!$B:$M,COLUMN(AD1)-23,FALSE),"")</f>
        <v/>
      </c>
      <c r="AE2" s="1" t="str">
        <f>IFERROR(VLOOKUP($A2,kkr_bowling!$B:$M,COLUMN(AE1)-23,FALSE),"")</f>
        <v/>
      </c>
      <c r="AF2" s="1" t="str">
        <f>IFERROR(VLOOKUP($A2,kkr_bowling!$B:$M,COLUMN(AF1)-23,FALSE),"")</f>
        <v/>
      </c>
      <c r="AG2" s="1" t="str">
        <f>IFERROR(VLOOKUP($A2,kkr_bowling!$B:$M,COLUMN(AG1)-23,FALSE),"")</f>
        <v/>
      </c>
      <c r="AH2" s="1" t="str">
        <f>IFERROR(VLOOKUP($A2,kkr_bowling!$B:$M,COLUMN(AH1)-23,FALSE),"")</f>
        <v/>
      </c>
      <c r="AI2" s="1" t="str">
        <f>IFERROR(VLOOKUP($A2,kkr_bowling!$B:$M,COLUMN(AI1)-23,FALSE),"")</f>
        <v/>
      </c>
      <c r="AJ2" s="23">
        <f t="shared" ref="AJ2:AJ22" si="0">IFERROR((M2 - VALUE(SUBSTITUTE(Q2,"*","")))/(O2-1),0)</f>
        <v>0</v>
      </c>
      <c r="AK2" s="22" t="str">
        <f t="shared" ref="AK2:AK22" si="1">IFERROR(F2/E2,"")</f>
        <v/>
      </c>
      <c r="AL2" s="22" t="str">
        <f t="shared" ref="AL2:AL22" si="2">IFERROR(J2/E2,"")</f>
        <v/>
      </c>
      <c r="AM2" s="22" t="str">
        <f t="shared" ref="AM2:AM22" si="3">IFERROR(AJ2*1 + AK2*25 + AL2*15,"")</f>
        <v/>
      </c>
      <c r="AN2" s="29" t="str">
        <f t="shared" ref="AN2:AN22" si="4">IFERROR(AVERAGE(RANK(AJ2,$AJ$2:$AJ$22),RANK(AK2,$AK$2:$AK$22),RANK(AL2,$AL$2:$AL$22)),"")</f>
        <v/>
      </c>
      <c r="AO2" s="19" t="str">
        <f t="shared" ref="AO2:AO22" si="5">IFERROR(RANK(AN2,$AN$2:$AN$22,1),"")</f>
        <v/>
      </c>
      <c r="AP2" s="49" t="str">
        <f t="shared" ref="AP2:AP22" si="6">A2</f>
        <v>Umran Malik</v>
      </c>
    </row>
    <row r="3" spans="1:43" x14ac:dyDescent="0.2">
      <c r="A3" s="3" t="s">
        <v>306</v>
      </c>
      <c r="B3" s="1" t="s">
        <v>288</v>
      </c>
      <c r="C3" s="4" t="s">
        <v>70</v>
      </c>
      <c r="D3" s="3" t="str">
        <f>IFERROR(VLOOKUP($A3,kkr_mvp!$B:$K,COLUMN(D2)-2,FALSE),"")</f>
        <v/>
      </c>
      <c r="E3" s="1" t="str">
        <f>IFERROR(VLOOKUP($A3,kkr_mvp!$B:$K,COLUMN(E2)-2,FALSE),"")</f>
        <v/>
      </c>
      <c r="F3" s="1" t="str">
        <f>IFERROR(VLOOKUP($A3,kkr_mvp!$B:$K,COLUMN(F2)-2,FALSE),"")</f>
        <v/>
      </c>
      <c r="G3" s="1" t="str">
        <f>IFERROR(VLOOKUP($A3,kkr_mvp!$B:$K,COLUMN(G2)-2,FALSE),"")</f>
        <v/>
      </c>
      <c r="H3" s="1" t="str">
        <f>IFERROR(VLOOKUP($A3,kkr_mvp!$B:$K,COLUMN(H2)-2,FALSE),"")</f>
        <v/>
      </c>
      <c r="I3" s="1" t="str">
        <f>IFERROR(VLOOKUP($A3,kkr_mvp!$B:$K,COLUMN(I2)-2,FALSE),"")</f>
        <v/>
      </c>
      <c r="J3" s="1" t="str">
        <f>IFERROR(VLOOKUP($A3,kkr_mvp!$B:$K,COLUMN(J2)-2,FALSE),"")</f>
        <v/>
      </c>
      <c r="K3" s="1" t="str">
        <f>IFERROR(VLOOKUP($A3,kkr_mvp!$B:$K,COLUMN(K2)-2,FALSE),"")</f>
        <v/>
      </c>
      <c r="L3" s="4" t="str">
        <f>IFERROR(VLOOKUP($A3,kkr_mvp!$B:$K,COLUMN(L2)-2,FALSE),"")</f>
        <v/>
      </c>
      <c r="M3" s="3" t="str">
        <f>IFERROR(VLOOKUP($A3,kkr_batting!$B:$N,COLUMN(M2)-11,FALSE),"")</f>
        <v/>
      </c>
      <c r="N3" s="1" t="str">
        <f>IFERROR(VLOOKUP($A3,kkr_batting!$B:$N,COLUMN(N2)-11,FALSE),"")</f>
        <v/>
      </c>
      <c r="O3" s="1" t="str">
        <f>IFERROR(VLOOKUP($A3,kkr_batting!$B:$N,COLUMN(O2)-11,FALSE),"")</f>
        <v/>
      </c>
      <c r="P3" s="1" t="str">
        <f>IFERROR(VLOOKUP($A3,kkr_batting!$B:$N,COLUMN(P2)-11,FALSE),"")</f>
        <v/>
      </c>
      <c r="Q3" s="1" t="str">
        <f>IFERROR(VLOOKUP($A3,kkr_batting!$B:$N,COLUMN(Q2)-11,FALSE),"")</f>
        <v/>
      </c>
      <c r="R3" s="1" t="str">
        <f>IFERROR(VLOOKUP($A3,kkr_batting!$B:$N,COLUMN(R2)-11,FALSE),"")</f>
        <v/>
      </c>
      <c r="S3" s="1" t="str">
        <f>IFERROR(VLOOKUP($A3,kkr_batting!$B:$N,COLUMN(S2)-11,FALSE),"")</f>
        <v/>
      </c>
      <c r="T3" s="1" t="str">
        <f>IFERROR(VLOOKUP($A3,kkr_batting!$B:$N,COLUMN(T2)-11,FALSE),"")</f>
        <v/>
      </c>
      <c r="U3" s="1" t="str">
        <f>IFERROR(VLOOKUP($A3,kkr_batting!$B:$N,COLUMN(U2)-11,FALSE),"")</f>
        <v/>
      </c>
      <c r="V3" s="1" t="str">
        <f>IFERROR(VLOOKUP($A3,kkr_batting!$B:$N,COLUMN(V2)-11,FALSE),"")</f>
        <v/>
      </c>
      <c r="W3" s="1" t="str">
        <f>IFERROR(VLOOKUP($A3,kkr_batting!$B:$N,COLUMN(W2)-11,FALSE),"")</f>
        <v/>
      </c>
      <c r="X3" s="4" t="str">
        <f>IFERROR(VLOOKUP($A3,kkr_batting!$B:$N,COLUMN(X2)-11,FALSE),"")</f>
        <v/>
      </c>
      <c r="Y3" s="3" t="str">
        <f>IFERROR(VLOOKUP($A3,kkr_bowling!$B:$M,COLUMN(Y2)-23,FALSE),"")</f>
        <v/>
      </c>
      <c r="Z3" s="1" t="str">
        <f>IFERROR(VLOOKUP($A3,kkr_bowling!$B:$M,COLUMN(Z2)-23,FALSE),"")</f>
        <v/>
      </c>
      <c r="AA3" s="1" t="str">
        <f>IFERROR(VLOOKUP($A3,kkr_bowling!$B:$M,COLUMN(AA2)-23,FALSE),"")</f>
        <v/>
      </c>
      <c r="AB3" s="1" t="str">
        <f>IFERROR(VLOOKUP($A3,kkr_bowling!$B:$M,COLUMN(AB2)-23,FALSE),"")</f>
        <v/>
      </c>
      <c r="AC3" s="1" t="str">
        <f>IFERROR(VLOOKUP($A3,kkr_bowling!$B:$M,COLUMN(AC2)-23,FALSE),"")</f>
        <v/>
      </c>
      <c r="AD3" s="1" t="str">
        <f>IFERROR(VLOOKUP($A3,kkr_bowling!$B:$M,COLUMN(AD2)-23,FALSE),"")</f>
        <v/>
      </c>
      <c r="AE3" s="1" t="str">
        <f>IFERROR(VLOOKUP($A3,kkr_bowling!$B:$M,COLUMN(AE2)-23,FALSE),"")</f>
        <v/>
      </c>
      <c r="AF3" s="1" t="str">
        <f>IFERROR(VLOOKUP($A3,kkr_bowling!$B:$M,COLUMN(AF2)-23,FALSE),"")</f>
        <v/>
      </c>
      <c r="AG3" s="1" t="str">
        <f>IFERROR(VLOOKUP($A3,kkr_bowling!$B:$M,COLUMN(AG2)-23,FALSE),"")</f>
        <v/>
      </c>
      <c r="AH3" s="1" t="str">
        <f>IFERROR(VLOOKUP($A3,kkr_bowling!$B:$M,COLUMN(AH2)-23,FALSE),"")</f>
        <v/>
      </c>
      <c r="AI3" s="1" t="str">
        <f>IFERROR(VLOOKUP($A3,kkr_bowling!$B:$M,COLUMN(AI2)-23,FALSE),"")</f>
        <v/>
      </c>
      <c r="AJ3" s="23">
        <f t="shared" si="0"/>
        <v>0</v>
      </c>
      <c r="AK3" s="22" t="str">
        <f t="shared" si="1"/>
        <v/>
      </c>
      <c r="AL3" s="22" t="str">
        <f t="shared" si="2"/>
        <v/>
      </c>
      <c r="AM3" s="22" t="str">
        <f t="shared" si="3"/>
        <v/>
      </c>
      <c r="AN3" s="29" t="str">
        <f t="shared" si="4"/>
        <v/>
      </c>
      <c r="AO3" s="20" t="str">
        <f t="shared" si="5"/>
        <v/>
      </c>
      <c r="AP3" s="49" t="str">
        <f t="shared" si="6"/>
        <v>Rahmanullah Gurbaz</v>
      </c>
    </row>
    <row r="4" spans="1:43" x14ac:dyDescent="0.2">
      <c r="A4" s="3" t="s">
        <v>307</v>
      </c>
      <c r="B4" s="1" t="s">
        <v>288</v>
      </c>
      <c r="C4" s="4" t="s">
        <v>70</v>
      </c>
      <c r="D4" s="3" t="str">
        <f>IFERROR(VLOOKUP($A4,kkr_mvp!$B:$K,COLUMN(D3)-2,FALSE),"")</f>
        <v/>
      </c>
      <c r="E4" s="1" t="str">
        <f>IFERROR(VLOOKUP($A4,kkr_mvp!$B:$K,COLUMN(E3)-2,FALSE),"")</f>
        <v/>
      </c>
      <c r="F4" s="1" t="str">
        <f>IFERROR(VLOOKUP($A4,kkr_mvp!$B:$K,COLUMN(F3)-2,FALSE),"")</f>
        <v/>
      </c>
      <c r="G4" s="1" t="str">
        <f>IFERROR(VLOOKUP($A4,kkr_mvp!$B:$K,COLUMN(G3)-2,FALSE),"")</f>
        <v/>
      </c>
      <c r="H4" s="1" t="str">
        <f>IFERROR(VLOOKUP($A4,kkr_mvp!$B:$K,COLUMN(H3)-2,FALSE),"")</f>
        <v/>
      </c>
      <c r="I4" s="1" t="str">
        <f>IFERROR(VLOOKUP($A4,kkr_mvp!$B:$K,COLUMN(I3)-2,FALSE),"")</f>
        <v/>
      </c>
      <c r="J4" s="1" t="str">
        <f>IFERROR(VLOOKUP($A4,kkr_mvp!$B:$K,COLUMN(J3)-2,FALSE),"")</f>
        <v/>
      </c>
      <c r="K4" s="1" t="str">
        <f>IFERROR(VLOOKUP($A4,kkr_mvp!$B:$K,COLUMN(K3)-2,FALSE),"")</f>
        <v/>
      </c>
      <c r="L4" s="4" t="str">
        <f>IFERROR(VLOOKUP($A4,kkr_mvp!$B:$K,COLUMN(L3)-2,FALSE),"")</f>
        <v/>
      </c>
      <c r="M4" s="3" t="str">
        <f>IFERROR(VLOOKUP($A4,kkr_batting!$B:$N,COLUMN(M3)-11,FALSE),"")</f>
        <v/>
      </c>
      <c r="N4" s="1" t="str">
        <f>IFERROR(VLOOKUP($A4,kkr_batting!$B:$N,COLUMN(N3)-11,FALSE),"")</f>
        <v/>
      </c>
      <c r="O4" s="1" t="str">
        <f>IFERROR(VLOOKUP($A4,kkr_batting!$B:$N,COLUMN(O3)-11,FALSE),"")</f>
        <v/>
      </c>
      <c r="P4" s="1" t="str">
        <f>IFERROR(VLOOKUP($A4,kkr_batting!$B:$N,COLUMN(P3)-11,FALSE),"")</f>
        <v/>
      </c>
      <c r="Q4" s="1" t="str">
        <f>IFERROR(VLOOKUP($A4,kkr_batting!$B:$N,COLUMN(Q3)-11,FALSE),"")</f>
        <v/>
      </c>
      <c r="R4" s="1" t="str">
        <f>IFERROR(VLOOKUP($A4,kkr_batting!$B:$N,COLUMN(R3)-11,FALSE),"")</f>
        <v/>
      </c>
      <c r="S4" s="1" t="str">
        <f>IFERROR(VLOOKUP($A4,kkr_batting!$B:$N,COLUMN(S3)-11,FALSE),"")</f>
        <v/>
      </c>
      <c r="T4" s="1" t="str">
        <f>IFERROR(VLOOKUP($A4,kkr_batting!$B:$N,COLUMN(T3)-11,FALSE),"")</f>
        <v/>
      </c>
      <c r="U4" s="1" t="str">
        <f>IFERROR(VLOOKUP($A4,kkr_batting!$B:$N,COLUMN(U3)-11,FALSE),"")</f>
        <v/>
      </c>
      <c r="V4" s="1" t="str">
        <f>IFERROR(VLOOKUP($A4,kkr_batting!$B:$N,COLUMN(V3)-11,FALSE),"")</f>
        <v/>
      </c>
      <c r="W4" s="1" t="str">
        <f>IFERROR(VLOOKUP($A4,kkr_batting!$B:$N,COLUMN(W3)-11,FALSE),"")</f>
        <v/>
      </c>
      <c r="X4" s="4" t="str">
        <f>IFERROR(VLOOKUP($A4,kkr_batting!$B:$N,COLUMN(X3)-11,FALSE),"")</f>
        <v/>
      </c>
      <c r="Y4" s="3" t="str">
        <f>IFERROR(VLOOKUP($A4,kkr_bowling!$B:$M,COLUMN(Y3)-23,FALSE),"")</f>
        <v/>
      </c>
      <c r="Z4" s="1" t="str">
        <f>IFERROR(VLOOKUP($A4,kkr_bowling!$B:$M,COLUMN(Z3)-23,FALSE),"")</f>
        <v/>
      </c>
      <c r="AA4" s="1" t="str">
        <f>IFERROR(VLOOKUP($A4,kkr_bowling!$B:$M,COLUMN(AA3)-23,FALSE),"")</f>
        <v/>
      </c>
      <c r="AB4" s="1" t="str">
        <f>IFERROR(VLOOKUP($A4,kkr_bowling!$B:$M,COLUMN(AB3)-23,FALSE),"")</f>
        <v/>
      </c>
      <c r="AC4" s="1" t="str">
        <f>IFERROR(VLOOKUP($A4,kkr_bowling!$B:$M,COLUMN(AC3)-23,FALSE),"")</f>
        <v/>
      </c>
      <c r="AD4" s="1" t="str">
        <f>IFERROR(VLOOKUP($A4,kkr_bowling!$B:$M,COLUMN(AD3)-23,FALSE),"")</f>
        <v/>
      </c>
      <c r="AE4" s="1" t="str">
        <f>IFERROR(VLOOKUP($A4,kkr_bowling!$B:$M,COLUMN(AE3)-23,FALSE),"")</f>
        <v/>
      </c>
      <c r="AF4" s="1" t="str">
        <f>IFERROR(VLOOKUP($A4,kkr_bowling!$B:$M,COLUMN(AF3)-23,FALSE),"")</f>
        <v/>
      </c>
      <c r="AG4" s="1" t="str">
        <f>IFERROR(VLOOKUP($A4,kkr_bowling!$B:$M,COLUMN(AG3)-23,FALSE),"")</f>
        <v/>
      </c>
      <c r="AH4" s="1" t="str">
        <f>IFERROR(VLOOKUP($A4,kkr_bowling!$B:$M,COLUMN(AH3)-23,FALSE),"")</f>
        <v/>
      </c>
      <c r="AI4" s="1" t="str">
        <f>IFERROR(VLOOKUP($A4,kkr_bowling!$B:$M,COLUMN(AI3)-23,FALSE),"")</f>
        <v/>
      </c>
      <c r="AJ4" s="23">
        <f t="shared" si="0"/>
        <v>0</v>
      </c>
      <c r="AK4" s="22" t="str">
        <f t="shared" si="1"/>
        <v/>
      </c>
      <c r="AL4" s="22" t="str">
        <f t="shared" si="2"/>
        <v/>
      </c>
      <c r="AM4" s="22" t="str">
        <f t="shared" si="3"/>
        <v/>
      </c>
      <c r="AN4" s="29" t="str">
        <f t="shared" si="4"/>
        <v/>
      </c>
      <c r="AO4" s="20" t="str">
        <f t="shared" si="5"/>
        <v/>
      </c>
      <c r="AP4" s="49" t="str">
        <f t="shared" si="6"/>
        <v>Luvnith Sisodia</v>
      </c>
    </row>
    <row r="5" spans="1:43" x14ac:dyDescent="0.2">
      <c r="A5" s="3" t="s">
        <v>308</v>
      </c>
      <c r="B5" s="1" t="s">
        <v>288</v>
      </c>
      <c r="C5" s="4" t="s">
        <v>71</v>
      </c>
      <c r="D5" s="3" t="str">
        <f>IFERROR(VLOOKUP($A5,kkr_mvp!$B:$K,COLUMN(D4)-2,FALSE),"")</f>
        <v/>
      </c>
      <c r="E5" s="1" t="str">
        <f>IFERROR(VLOOKUP($A5,kkr_mvp!$B:$K,COLUMN(E4)-2,FALSE),"")</f>
        <v/>
      </c>
      <c r="F5" s="1" t="str">
        <f>IFERROR(VLOOKUP($A5,kkr_mvp!$B:$K,COLUMN(F4)-2,FALSE),"")</f>
        <v/>
      </c>
      <c r="G5" s="1" t="str">
        <f>IFERROR(VLOOKUP($A5,kkr_mvp!$B:$K,COLUMN(G4)-2,FALSE),"")</f>
        <v/>
      </c>
      <c r="H5" s="1" t="str">
        <f>IFERROR(VLOOKUP($A5,kkr_mvp!$B:$K,COLUMN(H4)-2,FALSE),"")</f>
        <v/>
      </c>
      <c r="I5" s="1" t="str">
        <f>IFERROR(VLOOKUP($A5,kkr_mvp!$B:$K,COLUMN(I4)-2,FALSE),"")</f>
        <v/>
      </c>
      <c r="J5" s="1" t="str">
        <f>IFERROR(VLOOKUP($A5,kkr_mvp!$B:$K,COLUMN(J4)-2,FALSE),"")</f>
        <v/>
      </c>
      <c r="K5" s="1" t="str">
        <f>IFERROR(VLOOKUP($A5,kkr_mvp!$B:$K,COLUMN(K4)-2,FALSE),"")</f>
        <v/>
      </c>
      <c r="L5" s="4" t="str">
        <f>IFERROR(VLOOKUP($A5,kkr_mvp!$B:$K,COLUMN(L4)-2,FALSE),"")</f>
        <v/>
      </c>
      <c r="M5" s="3" t="str">
        <f>IFERROR(VLOOKUP($A5,kkr_batting!$B:$N,COLUMN(M4)-11,FALSE),"")</f>
        <v/>
      </c>
      <c r="N5" s="1" t="str">
        <f>IFERROR(VLOOKUP($A5,kkr_batting!$B:$N,COLUMN(N4)-11,FALSE),"")</f>
        <v/>
      </c>
      <c r="O5" s="1" t="str">
        <f>IFERROR(VLOOKUP($A5,kkr_batting!$B:$N,COLUMN(O4)-11,FALSE),"")</f>
        <v/>
      </c>
      <c r="P5" s="1" t="str">
        <f>IFERROR(VLOOKUP($A5,kkr_batting!$B:$N,COLUMN(P4)-11,FALSE),"")</f>
        <v/>
      </c>
      <c r="Q5" s="1" t="str">
        <f>IFERROR(VLOOKUP($A5,kkr_batting!$B:$N,COLUMN(Q4)-11,FALSE),"")</f>
        <v/>
      </c>
      <c r="R5" s="1" t="str">
        <f>IFERROR(VLOOKUP($A5,kkr_batting!$B:$N,COLUMN(R4)-11,FALSE),"")</f>
        <v/>
      </c>
      <c r="S5" s="1" t="str">
        <f>IFERROR(VLOOKUP($A5,kkr_batting!$B:$N,COLUMN(S4)-11,FALSE),"")</f>
        <v/>
      </c>
      <c r="T5" s="1" t="str">
        <f>IFERROR(VLOOKUP($A5,kkr_batting!$B:$N,COLUMN(T4)-11,FALSE),"")</f>
        <v/>
      </c>
      <c r="U5" s="1" t="str">
        <f>IFERROR(VLOOKUP($A5,kkr_batting!$B:$N,COLUMN(U4)-11,FALSE),"")</f>
        <v/>
      </c>
      <c r="V5" s="1" t="str">
        <f>IFERROR(VLOOKUP($A5,kkr_batting!$B:$N,COLUMN(V4)-11,FALSE),"")</f>
        <v/>
      </c>
      <c r="W5" s="1" t="str">
        <f>IFERROR(VLOOKUP($A5,kkr_batting!$B:$N,COLUMN(W4)-11,FALSE),"")</f>
        <v/>
      </c>
      <c r="X5" s="4" t="str">
        <f>IFERROR(VLOOKUP($A5,kkr_batting!$B:$N,COLUMN(X4)-11,FALSE),"")</f>
        <v/>
      </c>
      <c r="Y5" s="3" t="str">
        <f>IFERROR(VLOOKUP($A5,kkr_bowling!$B:$M,COLUMN(Y4)-23,FALSE),"")</f>
        <v/>
      </c>
      <c r="Z5" s="1" t="str">
        <f>IFERROR(VLOOKUP($A5,kkr_bowling!$B:$M,COLUMN(Z4)-23,FALSE),"")</f>
        <v/>
      </c>
      <c r="AA5" s="1" t="str">
        <f>IFERROR(VLOOKUP($A5,kkr_bowling!$B:$M,COLUMN(AA4)-23,FALSE),"")</f>
        <v/>
      </c>
      <c r="AB5" s="1" t="str">
        <f>IFERROR(VLOOKUP($A5,kkr_bowling!$B:$M,COLUMN(AB4)-23,FALSE),"")</f>
        <v/>
      </c>
      <c r="AC5" s="1" t="str">
        <f>IFERROR(VLOOKUP($A5,kkr_bowling!$B:$M,COLUMN(AC4)-23,FALSE),"")</f>
        <v/>
      </c>
      <c r="AD5" s="1" t="str">
        <f>IFERROR(VLOOKUP($A5,kkr_bowling!$B:$M,COLUMN(AD4)-23,FALSE),"")</f>
        <v/>
      </c>
      <c r="AE5" s="1" t="str">
        <f>IFERROR(VLOOKUP($A5,kkr_bowling!$B:$M,COLUMN(AE4)-23,FALSE),"")</f>
        <v/>
      </c>
      <c r="AF5" s="1" t="str">
        <f>IFERROR(VLOOKUP($A5,kkr_bowling!$B:$M,COLUMN(AF4)-23,FALSE),"")</f>
        <v/>
      </c>
      <c r="AG5" s="1" t="str">
        <f>IFERROR(VLOOKUP($A5,kkr_bowling!$B:$M,COLUMN(AG4)-23,FALSE),"")</f>
        <v/>
      </c>
      <c r="AH5" s="1" t="str">
        <f>IFERROR(VLOOKUP($A5,kkr_bowling!$B:$M,COLUMN(AH4)-23,FALSE),"")</f>
        <v/>
      </c>
      <c r="AI5" s="1" t="str">
        <f>IFERROR(VLOOKUP($A5,kkr_bowling!$B:$M,COLUMN(AI4)-23,FALSE),"")</f>
        <v/>
      </c>
      <c r="AJ5" s="23">
        <f t="shared" si="0"/>
        <v>0</v>
      </c>
      <c r="AK5" s="22" t="str">
        <f t="shared" si="1"/>
        <v/>
      </c>
      <c r="AL5" s="22" t="str">
        <f t="shared" si="2"/>
        <v/>
      </c>
      <c r="AM5" s="22" t="str">
        <f t="shared" si="3"/>
        <v/>
      </c>
      <c r="AN5" s="29" t="str">
        <f t="shared" si="4"/>
        <v/>
      </c>
      <c r="AO5" s="20" t="str">
        <f t="shared" si="5"/>
        <v/>
      </c>
      <c r="AP5" s="49" t="str">
        <f t="shared" si="6"/>
        <v>Mayank Markande</v>
      </c>
    </row>
    <row r="6" spans="1:43" x14ac:dyDescent="0.2">
      <c r="A6" s="3" t="s">
        <v>309</v>
      </c>
      <c r="B6" s="1" t="s">
        <v>288</v>
      </c>
      <c r="C6" s="4" t="s">
        <v>70</v>
      </c>
      <c r="D6" s="3" t="str">
        <f>IFERROR(VLOOKUP($A6,kkr_mvp!$B:$K,COLUMN(D5)-2,FALSE),"")</f>
        <v/>
      </c>
      <c r="E6" s="1" t="str">
        <f>IFERROR(VLOOKUP($A6,kkr_mvp!$B:$K,COLUMN(E5)-2,FALSE),"")</f>
        <v/>
      </c>
      <c r="F6" s="1" t="str">
        <f>IFERROR(VLOOKUP($A6,kkr_mvp!$B:$K,COLUMN(F5)-2,FALSE),"")</f>
        <v/>
      </c>
      <c r="G6" s="1" t="str">
        <f>IFERROR(VLOOKUP($A6,kkr_mvp!$B:$K,COLUMN(G5)-2,FALSE),"")</f>
        <v/>
      </c>
      <c r="H6" s="1" t="str">
        <f>IFERROR(VLOOKUP($A6,kkr_mvp!$B:$K,COLUMN(H5)-2,FALSE),"")</f>
        <v/>
      </c>
      <c r="I6" s="1" t="str">
        <f>IFERROR(VLOOKUP($A6,kkr_mvp!$B:$K,COLUMN(I5)-2,FALSE),"")</f>
        <v/>
      </c>
      <c r="J6" s="1" t="str">
        <f>IFERROR(VLOOKUP($A6,kkr_mvp!$B:$K,COLUMN(J5)-2,FALSE),"")</f>
        <v/>
      </c>
      <c r="K6" s="1" t="str">
        <f>IFERROR(VLOOKUP($A6,kkr_mvp!$B:$K,COLUMN(K5)-2,FALSE),"")</f>
        <v/>
      </c>
      <c r="L6" s="4" t="str">
        <f>IFERROR(VLOOKUP($A6,kkr_mvp!$B:$K,COLUMN(L5)-2,FALSE),"")</f>
        <v/>
      </c>
      <c r="M6" s="3" t="str">
        <f>IFERROR(VLOOKUP($A6,kkr_batting!$B:$N,COLUMN(M5)-11,FALSE),"")</f>
        <v/>
      </c>
      <c r="N6" s="1" t="str">
        <f>IFERROR(VLOOKUP($A6,kkr_batting!$B:$N,COLUMN(N5)-11,FALSE),"")</f>
        <v/>
      </c>
      <c r="O6" s="1" t="str">
        <f>IFERROR(VLOOKUP($A6,kkr_batting!$B:$N,COLUMN(O5)-11,FALSE),"")</f>
        <v/>
      </c>
      <c r="P6" s="1" t="str">
        <f>IFERROR(VLOOKUP($A6,kkr_batting!$B:$N,COLUMN(P5)-11,FALSE),"")</f>
        <v/>
      </c>
      <c r="Q6" s="1" t="str">
        <f>IFERROR(VLOOKUP($A6,kkr_batting!$B:$N,COLUMN(Q5)-11,FALSE),"")</f>
        <v/>
      </c>
      <c r="R6" s="1" t="str">
        <f>IFERROR(VLOOKUP($A6,kkr_batting!$B:$N,COLUMN(R5)-11,FALSE),"")</f>
        <v/>
      </c>
      <c r="S6" s="1" t="str">
        <f>IFERROR(VLOOKUP($A6,kkr_batting!$B:$N,COLUMN(S5)-11,FALSE),"")</f>
        <v/>
      </c>
      <c r="T6" s="1" t="str">
        <f>IFERROR(VLOOKUP($A6,kkr_batting!$B:$N,COLUMN(T5)-11,FALSE),"")</f>
        <v/>
      </c>
      <c r="U6" s="1" t="str">
        <f>IFERROR(VLOOKUP($A6,kkr_batting!$B:$N,COLUMN(U5)-11,FALSE),"")</f>
        <v/>
      </c>
      <c r="V6" s="1" t="str">
        <f>IFERROR(VLOOKUP($A6,kkr_batting!$B:$N,COLUMN(V5)-11,FALSE),"")</f>
        <v/>
      </c>
      <c r="W6" s="1" t="str">
        <f>IFERROR(VLOOKUP($A6,kkr_batting!$B:$N,COLUMN(W5)-11,FALSE),"")</f>
        <v/>
      </c>
      <c r="X6" s="4" t="str">
        <f>IFERROR(VLOOKUP($A6,kkr_batting!$B:$N,COLUMN(X5)-11,FALSE),"")</f>
        <v/>
      </c>
      <c r="Y6" s="3" t="str">
        <f>IFERROR(VLOOKUP($A6,kkr_bowling!$B:$M,COLUMN(Y5)-23,FALSE),"")</f>
        <v/>
      </c>
      <c r="Z6" s="1" t="str">
        <f>IFERROR(VLOOKUP($A6,kkr_bowling!$B:$M,COLUMN(Z5)-23,FALSE),"")</f>
        <v/>
      </c>
      <c r="AA6" s="1" t="str">
        <f>IFERROR(VLOOKUP($A6,kkr_bowling!$B:$M,COLUMN(AA5)-23,FALSE),"")</f>
        <v/>
      </c>
      <c r="AB6" s="1" t="str">
        <f>IFERROR(VLOOKUP($A6,kkr_bowling!$B:$M,COLUMN(AB5)-23,FALSE),"")</f>
        <v/>
      </c>
      <c r="AC6" s="1" t="str">
        <f>IFERROR(VLOOKUP($A6,kkr_bowling!$B:$M,COLUMN(AC5)-23,FALSE),"")</f>
        <v/>
      </c>
      <c r="AD6" s="1" t="str">
        <f>IFERROR(VLOOKUP($A6,kkr_bowling!$B:$M,COLUMN(AD5)-23,FALSE),"")</f>
        <v/>
      </c>
      <c r="AE6" s="1" t="str">
        <f>IFERROR(VLOOKUP($A6,kkr_bowling!$B:$M,COLUMN(AE5)-23,FALSE),"")</f>
        <v/>
      </c>
      <c r="AF6" s="1" t="str">
        <f>IFERROR(VLOOKUP($A6,kkr_bowling!$B:$M,COLUMN(AF5)-23,FALSE),"")</f>
        <v/>
      </c>
      <c r="AG6" s="1" t="str">
        <f>IFERROR(VLOOKUP($A6,kkr_bowling!$B:$M,COLUMN(AG5)-23,FALSE),"")</f>
        <v/>
      </c>
      <c r="AH6" s="1" t="str">
        <f>IFERROR(VLOOKUP($A6,kkr_bowling!$B:$M,COLUMN(AH5)-23,FALSE),"")</f>
        <v/>
      </c>
      <c r="AI6" s="1" t="str">
        <f>IFERROR(VLOOKUP($A6,kkr_bowling!$B:$M,COLUMN(AI5)-23,FALSE),"")</f>
        <v/>
      </c>
      <c r="AJ6" s="23">
        <f t="shared" si="0"/>
        <v>0</v>
      </c>
      <c r="AK6" s="22" t="str">
        <f t="shared" si="1"/>
        <v/>
      </c>
      <c r="AL6" s="22" t="str">
        <f t="shared" si="2"/>
        <v/>
      </c>
      <c r="AM6" s="22" t="str">
        <f t="shared" si="3"/>
        <v/>
      </c>
      <c r="AN6" s="29" t="str">
        <f t="shared" si="4"/>
        <v/>
      </c>
      <c r="AO6" s="20" t="str">
        <f t="shared" si="5"/>
        <v/>
      </c>
      <c r="AP6" s="49" t="str">
        <f t="shared" si="6"/>
        <v>Rovman Powell</v>
      </c>
    </row>
    <row r="7" spans="1:43" x14ac:dyDescent="0.2">
      <c r="A7" s="3" t="s">
        <v>310</v>
      </c>
      <c r="B7" s="1" t="s">
        <v>288</v>
      </c>
      <c r="C7" s="4" t="s">
        <v>72</v>
      </c>
      <c r="D7" s="3" t="str">
        <f>IFERROR(VLOOKUP($A7,kkr_mvp!$B:$K,COLUMN(D6)-2,FALSE),"")</f>
        <v/>
      </c>
      <c r="E7" s="1" t="str">
        <f>IFERROR(VLOOKUP($A7,kkr_mvp!$B:$K,COLUMN(E6)-2,FALSE),"")</f>
        <v/>
      </c>
      <c r="F7" s="1" t="str">
        <f>IFERROR(VLOOKUP($A7,kkr_mvp!$B:$K,COLUMN(F6)-2,FALSE),"")</f>
        <v/>
      </c>
      <c r="G7" s="1" t="str">
        <f>IFERROR(VLOOKUP($A7,kkr_mvp!$B:$K,COLUMN(G6)-2,FALSE),"")</f>
        <v/>
      </c>
      <c r="H7" s="1" t="str">
        <f>IFERROR(VLOOKUP($A7,kkr_mvp!$B:$K,COLUMN(H6)-2,FALSE),"")</f>
        <v/>
      </c>
      <c r="I7" s="1" t="str">
        <f>IFERROR(VLOOKUP($A7,kkr_mvp!$B:$K,COLUMN(I6)-2,FALSE),"")</f>
        <v/>
      </c>
      <c r="J7" s="1" t="str">
        <f>IFERROR(VLOOKUP($A7,kkr_mvp!$B:$K,COLUMN(J6)-2,FALSE),"")</f>
        <v/>
      </c>
      <c r="K7" s="1" t="str">
        <f>IFERROR(VLOOKUP($A7,kkr_mvp!$B:$K,COLUMN(K6)-2,FALSE),"")</f>
        <v/>
      </c>
      <c r="L7" s="4" t="str">
        <f>IFERROR(VLOOKUP($A7,kkr_mvp!$B:$K,COLUMN(L6)-2,FALSE),"")</f>
        <v/>
      </c>
      <c r="M7" s="3" t="str">
        <f>IFERROR(VLOOKUP($A7,kkr_batting!$B:$N,COLUMN(M6)-11,FALSE),"")</f>
        <v/>
      </c>
      <c r="N7" s="1" t="str">
        <f>IFERROR(VLOOKUP($A7,kkr_batting!$B:$N,COLUMN(N6)-11,FALSE),"")</f>
        <v/>
      </c>
      <c r="O7" s="1" t="str">
        <f>IFERROR(VLOOKUP($A7,kkr_batting!$B:$N,COLUMN(O6)-11,FALSE),"")</f>
        <v/>
      </c>
      <c r="P7" s="1" t="str">
        <f>IFERROR(VLOOKUP($A7,kkr_batting!$B:$N,COLUMN(P6)-11,FALSE),"")</f>
        <v/>
      </c>
      <c r="Q7" s="1" t="str">
        <f>IFERROR(VLOOKUP($A7,kkr_batting!$B:$N,COLUMN(Q6)-11,FALSE),"")</f>
        <v/>
      </c>
      <c r="R7" s="1" t="str">
        <f>IFERROR(VLOOKUP($A7,kkr_batting!$B:$N,COLUMN(R6)-11,FALSE),"")</f>
        <v/>
      </c>
      <c r="S7" s="1" t="str">
        <f>IFERROR(VLOOKUP($A7,kkr_batting!$B:$N,COLUMN(S6)-11,FALSE),"")</f>
        <v/>
      </c>
      <c r="T7" s="1" t="str">
        <f>IFERROR(VLOOKUP($A7,kkr_batting!$B:$N,COLUMN(T6)-11,FALSE),"")</f>
        <v/>
      </c>
      <c r="U7" s="1" t="str">
        <f>IFERROR(VLOOKUP($A7,kkr_batting!$B:$N,COLUMN(U6)-11,FALSE),"")</f>
        <v/>
      </c>
      <c r="V7" s="1" t="str">
        <f>IFERROR(VLOOKUP($A7,kkr_batting!$B:$N,COLUMN(V6)-11,FALSE),"")</f>
        <v/>
      </c>
      <c r="W7" s="1" t="str">
        <f>IFERROR(VLOOKUP($A7,kkr_batting!$B:$N,COLUMN(W6)-11,FALSE),"")</f>
        <v/>
      </c>
      <c r="X7" s="4" t="str">
        <f>IFERROR(VLOOKUP($A7,kkr_batting!$B:$N,COLUMN(X6)-11,FALSE),"")</f>
        <v/>
      </c>
      <c r="Y7" s="3" t="str">
        <f>IFERROR(VLOOKUP($A7,kkr_bowling!$B:$M,COLUMN(Y6)-23,FALSE),"")</f>
        <v/>
      </c>
      <c r="Z7" s="1" t="str">
        <f>IFERROR(VLOOKUP($A7,kkr_bowling!$B:$M,COLUMN(Z6)-23,FALSE),"")</f>
        <v/>
      </c>
      <c r="AA7" s="1" t="str">
        <f>IFERROR(VLOOKUP($A7,kkr_bowling!$B:$M,COLUMN(AA6)-23,FALSE),"")</f>
        <v/>
      </c>
      <c r="AB7" s="1" t="str">
        <f>IFERROR(VLOOKUP($A7,kkr_bowling!$B:$M,COLUMN(AB6)-23,FALSE),"")</f>
        <v/>
      </c>
      <c r="AC7" s="1" t="str">
        <f>IFERROR(VLOOKUP($A7,kkr_bowling!$B:$M,COLUMN(AC6)-23,FALSE),"")</f>
        <v/>
      </c>
      <c r="AD7" s="1" t="str">
        <f>IFERROR(VLOOKUP($A7,kkr_bowling!$B:$M,COLUMN(AD6)-23,FALSE),"")</f>
        <v/>
      </c>
      <c r="AE7" s="1" t="str">
        <f>IFERROR(VLOOKUP($A7,kkr_bowling!$B:$M,COLUMN(AE6)-23,FALSE),"")</f>
        <v/>
      </c>
      <c r="AF7" s="1" t="str">
        <f>IFERROR(VLOOKUP($A7,kkr_bowling!$B:$M,COLUMN(AF6)-23,FALSE),"")</f>
        <v/>
      </c>
      <c r="AG7" s="1" t="str">
        <f>IFERROR(VLOOKUP($A7,kkr_bowling!$B:$M,COLUMN(AG6)-23,FALSE),"")</f>
        <v/>
      </c>
      <c r="AH7" s="1" t="str">
        <f>IFERROR(VLOOKUP($A7,kkr_bowling!$B:$M,COLUMN(AH6)-23,FALSE),"")</f>
        <v/>
      </c>
      <c r="AI7" s="1" t="str">
        <f>IFERROR(VLOOKUP($A7,kkr_bowling!$B:$M,COLUMN(AI6)-23,FALSE),"")</f>
        <v/>
      </c>
      <c r="AJ7" s="23">
        <f t="shared" si="0"/>
        <v>0</v>
      </c>
      <c r="AK7" s="22" t="str">
        <f t="shared" si="1"/>
        <v/>
      </c>
      <c r="AL7" s="22" t="str">
        <f t="shared" si="2"/>
        <v/>
      </c>
      <c r="AM7" s="22" t="str">
        <f t="shared" si="3"/>
        <v/>
      </c>
      <c r="AN7" s="29" t="str">
        <f t="shared" si="4"/>
        <v/>
      </c>
      <c r="AO7" s="20" t="str">
        <f t="shared" si="5"/>
        <v/>
      </c>
      <c r="AP7" s="49" t="str">
        <f t="shared" si="6"/>
        <v>Anukul Roy</v>
      </c>
    </row>
    <row r="8" spans="1:43" x14ac:dyDescent="0.2">
      <c r="A8" s="3" t="s">
        <v>287</v>
      </c>
      <c r="B8" s="1" t="s">
        <v>288</v>
      </c>
      <c r="C8" s="4" t="s">
        <v>71</v>
      </c>
      <c r="D8" s="3">
        <f>IFERROR(VLOOKUP($A8,kkr_mvp!$B:$K,COLUMN(D7)-2,FALSE),"")</f>
        <v>141.5</v>
      </c>
      <c r="E8" s="1">
        <f>IFERROR(VLOOKUP($A8,kkr_mvp!$B:$K,COLUMN(E7)-2,FALSE),"")</f>
        <v>6</v>
      </c>
      <c r="F8" s="1">
        <f>IFERROR(VLOOKUP($A8,kkr_mvp!$B:$K,COLUMN(F7)-2,FALSE),"")</f>
        <v>7</v>
      </c>
      <c r="G8" s="1">
        <f>IFERROR(VLOOKUP($A8,kkr_mvp!$B:$K,COLUMN(G7)-2,FALSE),"")</f>
        <v>46</v>
      </c>
      <c r="H8" s="1">
        <f>IFERROR(VLOOKUP($A8,kkr_mvp!$B:$K,COLUMN(H7)-2,FALSE),"")</f>
        <v>12</v>
      </c>
      <c r="I8" s="1">
        <f>IFERROR(VLOOKUP($A8,kkr_mvp!$B:$K,COLUMN(I7)-2,FALSE),"")</f>
        <v>11</v>
      </c>
      <c r="J8" s="1">
        <f>IFERROR(VLOOKUP($A8,kkr_mvp!$B:$K,COLUMN(J7)-2,FALSE),"")</f>
        <v>1</v>
      </c>
      <c r="K8" s="1">
        <f>IFERROR(VLOOKUP($A8,kkr_mvp!$B:$K,COLUMN(K7)-2,FALSE),"")</f>
        <v>0</v>
      </c>
      <c r="L8" s="4">
        <f>IFERROR(VLOOKUP($A8,kkr_mvp!$B:$K,COLUMN(L7)-2,FALSE),"")</f>
        <v>0</v>
      </c>
      <c r="M8" s="3">
        <f>IFERROR(VLOOKUP($A8,kkr_batting!$B:$N,COLUMN(M7)-11,FALSE),"")</f>
        <v>130</v>
      </c>
      <c r="N8" s="1">
        <f>IFERROR(VLOOKUP($A8,kkr_batting!$B:$N,COLUMN(N7)-11,FALSE),"")</f>
        <v>6</v>
      </c>
      <c r="O8" s="1">
        <f>IFERROR(VLOOKUP($A8,kkr_batting!$B:$N,COLUMN(O7)-11,FALSE),"")</f>
        <v>6</v>
      </c>
      <c r="P8" s="1">
        <f>IFERROR(VLOOKUP($A8,kkr_batting!$B:$N,COLUMN(P7)-11,FALSE),"")</f>
        <v>0</v>
      </c>
      <c r="Q8" s="1">
        <f>IFERROR(VLOOKUP($A8,kkr_batting!$B:$N,COLUMN(Q7)-11,FALSE),"")</f>
        <v>44</v>
      </c>
      <c r="R8" s="1">
        <f>IFERROR(VLOOKUP($A8,kkr_batting!$B:$N,COLUMN(R7)-11,FALSE),"")</f>
        <v>21.67</v>
      </c>
      <c r="S8" s="1">
        <f>IFERROR(VLOOKUP($A8,kkr_batting!$B:$N,COLUMN(S7)-11,FALSE),"")</f>
        <v>70</v>
      </c>
      <c r="T8" s="1">
        <f>IFERROR(VLOOKUP($A8,kkr_batting!$B:$N,COLUMN(T7)-11,FALSE),"")</f>
        <v>185.71</v>
      </c>
      <c r="U8" s="1">
        <f>IFERROR(VLOOKUP($A8,kkr_batting!$B:$N,COLUMN(U7)-11,FALSE),"")</f>
        <v>0</v>
      </c>
      <c r="V8" s="1">
        <f>IFERROR(VLOOKUP($A8,kkr_batting!$B:$N,COLUMN(V7)-11,FALSE),"")</f>
        <v>0</v>
      </c>
      <c r="W8" s="1">
        <f>IFERROR(VLOOKUP($A8,kkr_batting!$B:$N,COLUMN(W7)-11,FALSE),"")</f>
        <v>12</v>
      </c>
      <c r="X8" s="4">
        <f>IFERROR(VLOOKUP($A8,kkr_batting!$B:$N,COLUMN(X7)-11,FALSE),"")</f>
        <v>11</v>
      </c>
      <c r="Y8" s="3">
        <f>IFERROR(VLOOKUP($A8,kkr_bowling!$B:$M,COLUMN(Y7)-23,FALSE),"")</f>
        <v>7</v>
      </c>
      <c r="Z8" s="1">
        <f>IFERROR(VLOOKUP($A8,kkr_bowling!$B:$M,COLUMN(Z7)-23,FALSE),"")</f>
        <v>6</v>
      </c>
      <c r="AA8" s="1">
        <f>IFERROR(VLOOKUP($A8,kkr_bowling!$B:$M,COLUMN(AA7)-23,FALSE),"")</f>
        <v>6</v>
      </c>
      <c r="AB8" s="1">
        <f>IFERROR(VLOOKUP($A8,kkr_bowling!$B:$M,COLUMN(AB7)-23,FALSE),"")</f>
        <v>21</v>
      </c>
      <c r="AC8" s="1">
        <f>IFERROR(VLOOKUP($A8,kkr_bowling!$B:$M,COLUMN(AC7)-23,FALSE),"")</f>
        <v>154</v>
      </c>
      <c r="AD8" s="1">
        <f>IFERROR(VLOOKUP($A8,kkr_bowling!$B:$M,COLUMN(AD7)-23,FALSE),"")</f>
        <v>45729</v>
      </c>
      <c r="AE8" s="1">
        <f>IFERROR(VLOOKUP($A8,kkr_bowling!$B:$M,COLUMN(AE7)-23,FALSE),"")</f>
        <v>22</v>
      </c>
      <c r="AF8" s="1">
        <f>IFERROR(VLOOKUP($A8,kkr_bowling!$B:$M,COLUMN(AF7)-23,FALSE),"")</f>
        <v>7.33</v>
      </c>
      <c r="AG8" s="1">
        <f>IFERROR(VLOOKUP($A8,kkr_bowling!$B:$M,COLUMN(AG7)-23,FALSE),"")</f>
        <v>18</v>
      </c>
      <c r="AH8" s="1">
        <f>IFERROR(VLOOKUP($A8,kkr_bowling!$B:$M,COLUMN(AH7)-23,FALSE),"")</f>
        <v>0</v>
      </c>
      <c r="AI8" s="1">
        <f>IFERROR(VLOOKUP($A8,kkr_bowling!$B:$M,COLUMN(AI7)-23,FALSE),"")</f>
        <v>0</v>
      </c>
      <c r="AJ8" s="23">
        <f t="shared" si="0"/>
        <v>17.2</v>
      </c>
      <c r="AK8" s="22">
        <f t="shared" si="1"/>
        <v>1.1666666666666667</v>
      </c>
      <c r="AL8" s="22">
        <f t="shared" si="2"/>
        <v>0.16666666666666666</v>
      </c>
      <c r="AM8" s="22">
        <f t="shared" si="3"/>
        <v>48.866666666666667</v>
      </c>
      <c r="AN8" s="29">
        <f t="shared" si="4"/>
        <v>6</v>
      </c>
      <c r="AO8" s="20">
        <f t="shared" si="5"/>
        <v>4</v>
      </c>
      <c r="AP8" s="49" t="str">
        <f t="shared" si="6"/>
        <v>Sunil Narine</v>
      </c>
      <c r="AQ8" s="1" t="s">
        <v>218</v>
      </c>
    </row>
    <row r="9" spans="1:43" x14ac:dyDescent="0.2">
      <c r="A9" s="3" t="s">
        <v>289</v>
      </c>
      <c r="B9" s="1" t="s">
        <v>288</v>
      </c>
      <c r="C9" s="4" t="s">
        <v>71</v>
      </c>
      <c r="D9" s="3">
        <f>IFERROR(VLOOKUP($A9,kkr_mvp!$B:$K,COLUMN(D8)-2,FALSE),"")</f>
        <v>116.5</v>
      </c>
      <c r="E9" s="1">
        <f>IFERROR(VLOOKUP($A9,kkr_mvp!$B:$K,COLUMN(E8)-2,FALSE),"")</f>
        <v>7</v>
      </c>
      <c r="F9" s="1">
        <f>IFERROR(VLOOKUP($A9,kkr_mvp!$B:$K,COLUMN(F8)-2,FALSE),"")</f>
        <v>10</v>
      </c>
      <c r="G9" s="1">
        <f>IFERROR(VLOOKUP($A9,kkr_mvp!$B:$K,COLUMN(G8)-2,FALSE),"")</f>
        <v>64</v>
      </c>
      <c r="H9" s="1">
        <f>IFERROR(VLOOKUP($A9,kkr_mvp!$B:$K,COLUMN(H8)-2,FALSE),"")</f>
        <v>3</v>
      </c>
      <c r="I9" s="1">
        <f>IFERROR(VLOOKUP($A9,kkr_mvp!$B:$K,COLUMN(I8)-2,FALSE),"")</f>
        <v>0</v>
      </c>
      <c r="J9" s="1">
        <f>IFERROR(VLOOKUP($A9,kkr_mvp!$B:$K,COLUMN(J8)-2,FALSE),"")</f>
        <v>4</v>
      </c>
      <c r="K9" s="1">
        <f>IFERROR(VLOOKUP($A9,kkr_mvp!$B:$K,COLUMN(K8)-2,FALSE),"")</f>
        <v>0</v>
      </c>
      <c r="L9" s="4">
        <f>IFERROR(VLOOKUP($A9,kkr_mvp!$B:$K,COLUMN(L8)-2,FALSE),"")</f>
        <v>0</v>
      </c>
      <c r="M9" s="3">
        <f>IFERROR(VLOOKUP($A9,kkr_batting!$B:$N,COLUMN(M8)-11,FALSE),"")</f>
        <v>22</v>
      </c>
      <c r="N9" s="1">
        <f>IFERROR(VLOOKUP($A9,kkr_batting!$B:$N,COLUMN(N8)-11,FALSE),"")</f>
        <v>7</v>
      </c>
      <c r="O9" s="1">
        <f>IFERROR(VLOOKUP($A9,kkr_batting!$B:$N,COLUMN(O8)-11,FALSE),"")</f>
        <v>4</v>
      </c>
      <c r="P9" s="1">
        <f>IFERROR(VLOOKUP($A9,kkr_batting!$B:$N,COLUMN(P8)-11,FALSE),"")</f>
        <v>1</v>
      </c>
      <c r="Q9" s="1" t="str">
        <f>IFERROR(VLOOKUP($A9,kkr_batting!$B:$N,COLUMN(Q8)-11,FALSE),"")</f>
        <v>10*</v>
      </c>
      <c r="R9" s="1">
        <f>IFERROR(VLOOKUP($A9,kkr_batting!$B:$N,COLUMN(R8)-11,FALSE),"")</f>
        <v>7.33</v>
      </c>
      <c r="S9" s="1">
        <f>IFERROR(VLOOKUP($A9,kkr_batting!$B:$N,COLUMN(S8)-11,FALSE),"")</f>
        <v>29</v>
      </c>
      <c r="T9" s="1">
        <f>IFERROR(VLOOKUP($A9,kkr_batting!$B:$N,COLUMN(T8)-11,FALSE),"")</f>
        <v>75.86</v>
      </c>
      <c r="U9" s="1">
        <f>IFERROR(VLOOKUP($A9,kkr_batting!$B:$N,COLUMN(U8)-11,FALSE),"")</f>
        <v>0</v>
      </c>
      <c r="V9" s="1">
        <f>IFERROR(VLOOKUP($A9,kkr_batting!$B:$N,COLUMN(V8)-11,FALSE),"")</f>
        <v>0</v>
      </c>
      <c r="W9" s="1">
        <f>IFERROR(VLOOKUP($A9,kkr_batting!$B:$N,COLUMN(W8)-11,FALSE),"")</f>
        <v>3</v>
      </c>
      <c r="X9" s="4">
        <f>IFERROR(VLOOKUP($A9,kkr_batting!$B:$N,COLUMN(X8)-11,FALSE),"")</f>
        <v>0</v>
      </c>
      <c r="Y9" s="3">
        <f>IFERROR(VLOOKUP($A9,kkr_bowling!$B:$M,COLUMN(Y8)-23,FALSE),"")</f>
        <v>10</v>
      </c>
      <c r="Z9" s="1">
        <f>IFERROR(VLOOKUP($A9,kkr_bowling!$B:$M,COLUMN(Z8)-23,FALSE),"")</f>
        <v>7</v>
      </c>
      <c r="AA9" s="1">
        <f>IFERROR(VLOOKUP($A9,kkr_bowling!$B:$M,COLUMN(AA8)-23,FALSE),"")</f>
        <v>7</v>
      </c>
      <c r="AB9" s="1">
        <f>IFERROR(VLOOKUP($A9,kkr_bowling!$B:$M,COLUMN(AB8)-23,FALSE),"")</f>
        <v>23</v>
      </c>
      <c r="AC9" s="1">
        <f>IFERROR(VLOOKUP($A9,kkr_bowling!$B:$M,COLUMN(AC8)-23,FALSE),"")</f>
        <v>203</v>
      </c>
      <c r="AD9" s="1">
        <f>IFERROR(VLOOKUP($A9,kkr_bowling!$B:$M,COLUMN(AD8)-23,FALSE),"")</f>
        <v>45741</v>
      </c>
      <c r="AE9" s="1">
        <f>IFERROR(VLOOKUP($A9,kkr_bowling!$B:$M,COLUMN(AE8)-23,FALSE),"")</f>
        <v>20.3</v>
      </c>
      <c r="AF9" s="1">
        <f>IFERROR(VLOOKUP($A9,kkr_bowling!$B:$M,COLUMN(AF8)-23,FALSE),"")</f>
        <v>8.82</v>
      </c>
      <c r="AG9" s="1">
        <f>IFERROR(VLOOKUP($A9,kkr_bowling!$B:$M,COLUMN(AG8)-23,FALSE),"")</f>
        <v>13.8</v>
      </c>
      <c r="AH9" s="1">
        <f>IFERROR(VLOOKUP($A9,kkr_bowling!$B:$M,COLUMN(AH8)-23,FALSE),"")</f>
        <v>0</v>
      </c>
      <c r="AI9" s="1">
        <f>IFERROR(VLOOKUP($A9,kkr_bowling!$B:$M,COLUMN(AI8)-23,FALSE),"")</f>
        <v>0</v>
      </c>
      <c r="AJ9" s="23">
        <f t="shared" si="0"/>
        <v>4</v>
      </c>
      <c r="AK9" s="22">
        <f t="shared" si="1"/>
        <v>1.4285714285714286</v>
      </c>
      <c r="AL9" s="22">
        <f t="shared" si="2"/>
        <v>0.5714285714285714</v>
      </c>
      <c r="AM9" s="22">
        <f t="shared" si="3"/>
        <v>48.285714285714285</v>
      </c>
      <c r="AN9" s="29">
        <f t="shared" si="4"/>
        <v>3.6666666666666665</v>
      </c>
      <c r="AO9" s="20">
        <f t="shared" si="5"/>
        <v>1</v>
      </c>
      <c r="AP9" s="49" t="str">
        <f t="shared" si="6"/>
        <v>Harshit Rana</v>
      </c>
      <c r="AQ9" s="1" t="s">
        <v>218</v>
      </c>
    </row>
    <row r="10" spans="1:43" x14ac:dyDescent="0.2">
      <c r="A10" s="3" t="s">
        <v>291</v>
      </c>
      <c r="B10" s="1" t="s">
        <v>288</v>
      </c>
      <c r="C10" s="4" t="s">
        <v>71</v>
      </c>
      <c r="D10" s="3">
        <f>IFERROR(VLOOKUP($A10,kkr_mvp!$B:$K,COLUMN(D9)-2,FALSE),"")</f>
        <v>82.5</v>
      </c>
      <c r="E10" s="1">
        <f>IFERROR(VLOOKUP($A10,kkr_mvp!$B:$K,COLUMN(E9)-2,FALSE),"")</f>
        <v>6</v>
      </c>
      <c r="F10" s="1">
        <f>IFERROR(VLOOKUP($A10,kkr_mvp!$B:$K,COLUMN(F9)-2,FALSE),"")</f>
        <v>8</v>
      </c>
      <c r="G10" s="1">
        <f>IFERROR(VLOOKUP($A10,kkr_mvp!$B:$K,COLUMN(G9)-2,FALSE),"")</f>
        <v>48</v>
      </c>
      <c r="H10" s="1">
        <f>IFERROR(VLOOKUP($A10,kkr_mvp!$B:$K,COLUMN(H9)-2,FALSE),"")</f>
        <v>0</v>
      </c>
      <c r="I10" s="1">
        <f>IFERROR(VLOOKUP($A10,kkr_mvp!$B:$K,COLUMN(I9)-2,FALSE),"")</f>
        <v>0</v>
      </c>
      <c r="J10" s="1">
        <f>IFERROR(VLOOKUP($A10,kkr_mvp!$B:$K,COLUMN(J9)-2,FALSE),"")</f>
        <v>2</v>
      </c>
      <c r="K10" s="1">
        <f>IFERROR(VLOOKUP($A10,kkr_mvp!$B:$K,COLUMN(K9)-2,FALSE),"")</f>
        <v>1.5</v>
      </c>
      <c r="L10" s="4">
        <f>IFERROR(VLOOKUP($A10,kkr_mvp!$B:$K,COLUMN(L9)-2,FALSE),"")</f>
        <v>0</v>
      </c>
      <c r="M10" s="3" t="str">
        <f>IFERROR(VLOOKUP($A10,kkr_batting!$B:$N,COLUMN(M9)-11,FALSE),"")</f>
        <v/>
      </c>
      <c r="N10" s="1" t="str">
        <f>IFERROR(VLOOKUP($A10,kkr_batting!$B:$N,COLUMN(N9)-11,FALSE),"")</f>
        <v/>
      </c>
      <c r="O10" s="1" t="str">
        <f>IFERROR(VLOOKUP($A10,kkr_batting!$B:$N,COLUMN(O9)-11,FALSE),"")</f>
        <v/>
      </c>
      <c r="P10" s="1" t="str">
        <f>IFERROR(VLOOKUP($A10,kkr_batting!$B:$N,COLUMN(P9)-11,FALSE),"")</f>
        <v/>
      </c>
      <c r="Q10" s="1" t="str">
        <f>IFERROR(VLOOKUP($A10,kkr_batting!$B:$N,COLUMN(Q9)-11,FALSE),"")</f>
        <v/>
      </c>
      <c r="R10" s="1" t="str">
        <f>IFERROR(VLOOKUP($A10,kkr_batting!$B:$N,COLUMN(R9)-11,FALSE),"")</f>
        <v/>
      </c>
      <c r="S10" s="1" t="str">
        <f>IFERROR(VLOOKUP($A10,kkr_batting!$B:$N,COLUMN(S9)-11,FALSE),"")</f>
        <v/>
      </c>
      <c r="T10" s="1" t="str">
        <f>IFERROR(VLOOKUP($A10,kkr_batting!$B:$N,COLUMN(T9)-11,FALSE),"")</f>
        <v/>
      </c>
      <c r="U10" s="1" t="str">
        <f>IFERROR(VLOOKUP($A10,kkr_batting!$B:$N,COLUMN(U9)-11,FALSE),"")</f>
        <v/>
      </c>
      <c r="V10" s="1" t="str">
        <f>IFERROR(VLOOKUP($A10,kkr_batting!$B:$N,COLUMN(V9)-11,FALSE),"")</f>
        <v/>
      </c>
      <c r="W10" s="1" t="str">
        <f>IFERROR(VLOOKUP($A10,kkr_batting!$B:$N,COLUMN(W9)-11,FALSE),"")</f>
        <v/>
      </c>
      <c r="X10" s="4" t="str">
        <f>IFERROR(VLOOKUP($A10,kkr_batting!$B:$N,COLUMN(X9)-11,FALSE),"")</f>
        <v/>
      </c>
      <c r="Y10" s="3">
        <f>IFERROR(VLOOKUP($A10,kkr_bowling!$B:$M,COLUMN(Y9)-23,FALSE),"")</f>
        <v>8</v>
      </c>
      <c r="Z10" s="1">
        <f>IFERROR(VLOOKUP($A10,kkr_bowling!$B:$M,COLUMN(Z9)-23,FALSE),"")</f>
        <v>6</v>
      </c>
      <c r="AA10" s="1">
        <f>IFERROR(VLOOKUP($A10,kkr_bowling!$B:$M,COLUMN(AA9)-23,FALSE),"")</f>
        <v>6</v>
      </c>
      <c r="AB10" s="1">
        <f>IFERROR(VLOOKUP($A10,kkr_bowling!$B:$M,COLUMN(AB9)-23,FALSE),"")</f>
        <v>21.3</v>
      </c>
      <c r="AC10" s="1">
        <f>IFERROR(VLOOKUP($A10,kkr_bowling!$B:$M,COLUMN(AC9)-23,FALSE),"")</f>
        <v>196</v>
      </c>
      <c r="AD10" s="1">
        <f>IFERROR(VLOOKUP($A10,kkr_bowling!$B:$M,COLUMN(AD9)-23,FALSE),"")</f>
        <v>45745</v>
      </c>
      <c r="AE10" s="1">
        <f>IFERROR(VLOOKUP($A10,kkr_bowling!$B:$M,COLUMN(AE9)-23,FALSE),"")</f>
        <v>24.5</v>
      </c>
      <c r="AF10" s="1">
        <f>IFERROR(VLOOKUP($A10,kkr_bowling!$B:$M,COLUMN(AF9)-23,FALSE),"")</f>
        <v>9.11</v>
      </c>
      <c r="AG10" s="1">
        <f>IFERROR(VLOOKUP($A10,kkr_bowling!$B:$M,COLUMN(AG9)-23,FALSE),"")</f>
        <v>16.12</v>
      </c>
      <c r="AH10" s="1">
        <f>IFERROR(VLOOKUP($A10,kkr_bowling!$B:$M,COLUMN(AH9)-23,FALSE),"")</f>
        <v>0</v>
      </c>
      <c r="AI10" s="1">
        <f>IFERROR(VLOOKUP($A10,kkr_bowling!$B:$M,COLUMN(AI9)-23,FALSE),"")</f>
        <v>0</v>
      </c>
      <c r="AJ10" s="23">
        <f t="shared" si="0"/>
        <v>0</v>
      </c>
      <c r="AK10" s="22">
        <f t="shared" si="1"/>
        <v>1.3333333333333333</v>
      </c>
      <c r="AL10" s="22">
        <f t="shared" si="2"/>
        <v>0.33333333333333331</v>
      </c>
      <c r="AM10" s="22">
        <f t="shared" si="3"/>
        <v>38.333333333333329</v>
      </c>
      <c r="AN10" s="29">
        <f t="shared" si="4"/>
        <v>7</v>
      </c>
      <c r="AO10" s="20">
        <f t="shared" si="5"/>
        <v>8</v>
      </c>
      <c r="AP10" s="49" t="str">
        <f t="shared" si="6"/>
        <v>Vaibhav Arora</v>
      </c>
      <c r="AQ10" s="1" t="s">
        <v>219</v>
      </c>
    </row>
    <row r="11" spans="1:43" x14ac:dyDescent="0.2">
      <c r="A11" s="3" t="s">
        <v>303</v>
      </c>
      <c r="B11" s="1" t="s">
        <v>288</v>
      </c>
      <c r="C11" s="4" t="s">
        <v>72</v>
      </c>
      <c r="D11" s="3">
        <f>IFERROR(VLOOKUP($A11,kkr_mvp!$B:$K,COLUMN(D10)-2,FALSE),"")</f>
        <v>107.5</v>
      </c>
      <c r="E11" s="1">
        <f>IFERROR(VLOOKUP($A11,kkr_mvp!$B:$K,COLUMN(E10)-2,FALSE),"")</f>
        <v>7</v>
      </c>
      <c r="F11" s="1">
        <f>IFERROR(VLOOKUP($A11,kkr_mvp!$B:$K,COLUMN(F10)-2,FALSE),"")</f>
        <v>10</v>
      </c>
      <c r="G11" s="1">
        <f>IFERROR(VLOOKUP($A11,kkr_mvp!$B:$K,COLUMN(G10)-2,FALSE),"")</f>
        <v>70</v>
      </c>
      <c r="H11" s="1">
        <f>IFERROR(VLOOKUP($A11,kkr_mvp!$B:$K,COLUMN(H10)-2,FALSE),"")</f>
        <v>0</v>
      </c>
      <c r="I11" s="1">
        <f>IFERROR(VLOOKUP($A11,kkr_mvp!$B:$K,COLUMN(I10)-2,FALSE),"")</f>
        <v>0</v>
      </c>
      <c r="J11" s="1">
        <f>IFERROR(VLOOKUP($A11,kkr_mvp!$B:$K,COLUMN(J10)-2,FALSE),"")</f>
        <v>1</v>
      </c>
      <c r="K11" s="1">
        <f>IFERROR(VLOOKUP($A11,kkr_mvp!$B:$K,COLUMN(K10)-2,FALSE),"")</f>
        <v>0</v>
      </c>
      <c r="L11" s="4">
        <f>IFERROR(VLOOKUP($A11,kkr_mvp!$B:$K,COLUMN(L10)-2,FALSE),"")</f>
        <v>0</v>
      </c>
      <c r="M11" s="3" t="str">
        <f>IFERROR(VLOOKUP($A11,kkr_batting!$B:$N,COLUMN(M10)-11,FALSE),"")</f>
        <v/>
      </c>
      <c r="N11" s="1" t="str">
        <f>IFERROR(VLOOKUP($A11,kkr_batting!$B:$N,COLUMN(N10)-11,FALSE),"")</f>
        <v/>
      </c>
      <c r="O11" s="1" t="str">
        <f>IFERROR(VLOOKUP($A11,kkr_batting!$B:$N,COLUMN(O10)-11,FALSE),"")</f>
        <v/>
      </c>
      <c r="P11" s="1" t="str">
        <f>IFERROR(VLOOKUP($A11,kkr_batting!$B:$N,COLUMN(P10)-11,FALSE),"")</f>
        <v/>
      </c>
      <c r="Q11" s="1" t="str">
        <f>IFERROR(VLOOKUP($A11,kkr_batting!$B:$N,COLUMN(Q10)-11,FALSE),"")</f>
        <v/>
      </c>
      <c r="R11" s="1" t="str">
        <f>IFERROR(VLOOKUP($A11,kkr_batting!$B:$N,COLUMN(R10)-11,FALSE),"")</f>
        <v/>
      </c>
      <c r="S11" s="1" t="str">
        <f>IFERROR(VLOOKUP($A11,kkr_batting!$B:$N,COLUMN(S10)-11,FALSE),"")</f>
        <v/>
      </c>
      <c r="T11" s="1" t="str">
        <f>IFERROR(VLOOKUP($A11,kkr_batting!$B:$N,COLUMN(T10)-11,FALSE),"")</f>
        <v/>
      </c>
      <c r="U11" s="1" t="str">
        <f>IFERROR(VLOOKUP($A11,kkr_batting!$B:$N,COLUMN(U10)-11,FALSE),"")</f>
        <v/>
      </c>
      <c r="V11" s="1" t="str">
        <f>IFERROR(VLOOKUP($A11,kkr_batting!$B:$N,COLUMN(V10)-11,FALSE),"")</f>
        <v/>
      </c>
      <c r="W11" s="1" t="str">
        <f>IFERROR(VLOOKUP($A11,kkr_batting!$B:$N,COLUMN(W10)-11,FALSE),"")</f>
        <v/>
      </c>
      <c r="X11" s="4" t="str">
        <f>IFERROR(VLOOKUP($A11,kkr_batting!$B:$N,COLUMN(X10)-11,FALSE),"")</f>
        <v/>
      </c>
      <c r="Y11" s="3">
        <f>IFERROR(VLOOKUP($A11,kkr_bowling!$B:$M,COLUMN(Y10)-23,FALSE),"")</f>
        <v>10</v>
      </c>
      <c r="Z11" s="1">
        <f>IFERROR(VLOOKUP($A11,kkr_bowling!$B:$M,COLUMN(Z10)-23,FALSE),"")</f>
        <v>7</v>
      </c>
      <c r="AA11" s="1">
        <f>IFERROR(VLOOKUP($A11,kkr_bowling!$B:$M,COLUMN(AA10)-23,FALSE),"")</f>
        <v>7</v>
      </c>
      <c r="AB11" s="1">
        <f>IFERROR(VLOOKUP($A11,kkr_bowling!$B:$M,COLUMN(AB10)-23,FALSE),"")</f>
        <v>27</v>
      </c>
      <c r="AC11" s="1">
        <f>IFERROR(VLOOKUP($A11,kkr_bowling!$B:$M,COLUMN(AC10)-23,FALSE),"")</f>
        <v>168</v>
      </c>
      <c r="AD11" s="1">
        <f>IFERROR(VLOOKUP($A11,kkr_bowling!$B:$M,COLUMN(AD10)-23,FALSE),"")</f>
        <v>45738</v>
      </c>
      <c r="AE11" s="1">
        <f>IFERROR(VLOOKUP($A11,kkr_bowling!$B:$M,COLUMN(AE10)-23,FALSE),"")</f>
        <v>16.8</v>
      </c>
      <c r="AF11" s="1">
        <f>IFERROR(VLOOKUP($A11,kkr_bowling!$B:$M,COLUMN(AF10)-23,FALSE),"")</f>
        <v>6.22</v>
      </c>
      <c r="AG11" s="1">
        <f>IFERROR(VLOOKUP($A11,kkr_bowling!$B:$M,COLUMN(AG10)-23,FALSE),"")</f>
        <v>16.2</v>
      </c>
      <c r="AH11" s="1">
        <f>IFERROR(VLOOKUP($A11,kkr_bowling!$B:$M,COLUMN(AH10)-23,FALSE),"")</f>
        <v>0</v>
      </c>
      <c r="AI11" s="1">
        <f>IFERROR(VLOOKUP($A11,kkr_bowling!$B:$M,COLUMN(AI10)-23,FALSE),"")</f>
        <v>0</v>
      </c>
      <c r="AJ11" s="23">
        <f t="shared" si="0"/>
        <v>0</v>
      </c>
      <c r="AK11" s="22">
        <f t="shared" si="1"/>
        <v>1.4285714285714286</v>
      </c>
      <c r="AL11" s="22">
        <f t="shared" si="2"/>
        <v>0.14285714285714285</v>
      </c>
      <c r="AM11" s="22">
        <f t="shared" si="3"/>
        <v>37.857142857142861</v>
      </c>
      <c r="AN11" s="29">
        <f t="shared" si="4"/>
        <v>8.3333333333333339</v>
      </c>
      <c r="AO11" s="20">
        <f t="shared" si="5"/>
        <v>12</v>
      </c>
      <c r="AP11" s="49" t="str">
        <f t="shared" si="6"/>
        <v>Varun Chakravarthy</v>
      </c>
    </row>
    <row r="12" spans="1:43" x14ac:dyDescent="0.2">
      <c r="A12" s="3" t="s">
        <v>290</v>
      </c>
      <c r="B12" s="1" t="s">
        <v>288</v>
      </c>
      <c r="C12" s="4" t="s">
        <v>70</v>
      </c>
      <c r="D12" s="3">
        <f>IFERROR(VLOOKUP($A12,kkr_mvp!$B:$K,COLUMN(D11)-2,FALSE),"")</f>
        <v>106.5</v>
      </c>
      <c r="E12" s="1">
        <f>IFERROR(VLOOKUP($A12,kkr_mvp!$B:$K,COLUMN(E11)-2,FALSE),"")</f>
        <v>7</v>
      </c>
      <c r="F12" s="1">
        <f>IFERROR(VLOOKUP($A12,kkr_mvp!$B:$K,COLUMN(F11)-2,FALSE),"")</f>
        <v>0</v>
      </c>
      <c r="G12" s="1">
        <f>IFERROR(VLOOKUP($A12,kkr_mvp!$B:$K,COLUMN(G11)-2,FALSE),"")</f>
        <v>0</v>
      </c>
      <c r="H12" s="1">
        <f>IFERROR(VLOOKUP($A12,kkr_mvp!$B:$K,COLUMN(H11)-2,FALSE),"")</f>
        <v>19</v>
      </c>
      <c r="I12" s="1">
        <f>IFERROR(VLOOKUP($A12,kkr_mvp!$B:$K,COLUMN(I11)-2,FALSE),"")</f>
        <v>14</v>
      </c>
      <c r="J12" s="1">
        <f>IFERROR(VLOOKUP($A12,kkr_mvp!$B:$K,COLUMN(J11)-2,FALSE),"")</f>
        <v>4</v>
      </c>
      <c r="K12" s="1">
        <f>IFERROR(VLOOKUP($A12,kkr_mvp!$B:$K,COLUMN(K11)-2,FALSE),"")</f>
        <v>0</v>
      </c>
      <c r="L12" s="4">
        <f>IFERROR(VLOOKUP($A12,kkr_mvp!$B:$K,COLUMN(L11)-2,FALSE),"")</f>
        <v>0</v>
      </c>
      <c r="M12" s="3">
        <f>IFERROR(VLOOKUP($A12,kkr_batting!$B:$N,COLUMN(M11)-11,FALSE),"")</f>
        <v>221</v>
      </c>
      <c r="N12" s="1">
        <f>IFERROR(VLOOKUP($A12,kkr_batting!$B:$N,COLUMN(N11)-11,FALSE),"")</f>
        <v>7</v>
      </c>
      <c r="O12" s="1">
        <f>IFERROR(VLOOKUP($A12,kkr_batting!$B:$N,COLUMN(O11)-11,FALSE),"")</f>
        <v>7</v>
      </c>
      <c r="P12" s="1">
        <f>IFERROR(VLOOKUP($A12,kkr_batting!$B:$N,COLUMN(P11)-11,FALSE),"")</f>
        <v>1</v>
      </c>
      <c r="Q12" s="1">
        <f>IFERROR(VLOOKUP($A12,kkr_batting!$B:$N,COLUMN(Q11)-11,FALSE),"")</f>
        <v>61</v>
      </c>
      <c r="R12" s="1">
        <f>IFERROR(VLOOKUP($A12,kkr_batting!$B:$N,COLUMN(R11)-11,FALSE),"")</f>
        <v>36.83</v>
      </c>
      <c r="S12" s="1">
        <f>IFERROR(VLOOKUP($A12,kkr_batting!$B:$N,COLUMN(S11)-11,FALSE),"")</f>
        <v>149</v>
      </c>
      <c r="T12" s="1">
        <f>IFERROR(VLOOKUP($A12,kkr_batting!$B:$N,COLUMN(T11)-11,FALSE),"")</f>
        <v>148.32</v>
      </c>
      <c r="U12" s="1">
        <f>IFERROR(VLOOKUP($A12,kkr_batting!$B:$N,COLUMN(U11)-11,FALSE),"")</f>
        <v>0</v>
      </c>
      <c r="V12" s="1">
        <f>IFERROR(VLOOKUP($A12,kkr_batting!$B:$N,COLUMN(V11)-11,FALSE),"")</f>
        <v>2</v>
      </c>
      <c r="W12" s="1">
        <f>IFERROR(VLOOKUP($A12,kkr_batting!$B:$N,COLUMN(W11)-11,FALSE),"")</f>
        <v>19</v>
      </c>
      <c r="X12" s="4">
        <f>IFERROR(VLOOKUP($A12,kkr_batting!$B:$N,COLUMN(X11)-11,FALSE),"")</f>
        <v>14</v>
      </c>
      <c r="Y12" s="3" t="str">
        <f>IFERROR(VLOOKUP($A12,kkr_bowling!$B:$M,COLUMN(Y11)-23,FALSE),"")</f>
        <v/>
      </c>
      <c r="Z12" s="1" t="str">
        <f>IFERROR(VLOOKUP($A12,kkr_bowling!$B:$M,COLUMN(Z11)-23,FALSE),"")</f>
        <v/>
      </c>
      <c r="AA12" s="1" t="str">
        <f>IFERROR(VLOOKUP($A12,kkr_bowling!$B:$M,COLUMN(AA11)-23,FALSE),"")</f>
        <v/>
      </c>
      <c r="AB12" s="1" t="str">
        <f>IFERROR(VLOOKUP($A12,kkr_bowling!$B:$M,COLUMN(AB11)-23,FALSE),"")</f>
        <v/>
      </c>
      <c r="AC12" s="1" t="str">
        <f>IFERROR(VLOOKUP($A12,kkr_bowling!$B:$M,COLUMN(AC11)-23,FALSE),"")</f>
        <v/>
      </c>
      <c r="AD12" s="1" t="str">
        <f>IFERROR(VLOOKUP($A12,kkr_bowling!$B:$M,COLUMN(AD11)-23,FALSE),"")</f>
        <v/>
      </c>
      <c r="AE12" s="1" t="str">
        <f>IFERROR(VLOOKUP($A12,kkr_bowling!$B:$M,COLUMN(AE11)-23,FALSE),"")</f>
        <v/>
      </c>
      <c r="AF12" s="1" t="str">
        <f>IFERROR(VLOOKUP($A12,kkr_bowling!$B:$M,COLUMN(AF11)-23,FALSE),"")</f>
        <v/>
      </c>
      <c r="AG12" s="1" t="str">
        <f>IFERROR(VLOOKUP($A12,kkr_bowling!$B:$M,COLUMN(AG11)-23,FALSE),"")</f>
        <v/>
      </c>
      <c r="AH12" s="1" t="str">
        <f>IFERROR(VLOOKUP($A12,kkr_bowling!$B:$M,COLUMN(AH11)-23,FALSE),"")</f>
        <v/>
      </c>
      <c r="AI12" s="1" t="str">
        <f>IFERROR(VLOOKUP($A12,kkr_bowling!$B:$M,COLUMN(AI11)-23,FALSE),"")</f>
        <v/>
      </c>
      <c r="AJ12" s="23">
        <f t="shared" si="0"/>
        <v>26.666666666666668</v>
      </c>
      <c r="AK12" s="22">
        <f t="shared" si="1"/>
        <v>0</v>
      </c>
      <c r="AL12" s="22">
        <f t="shared" si="2"/>
        <v>0.5714285714285714</v>
      </c>
      <c r="AM12" s="22">
        <f t="shared" si="3"/>
        <v>35.238095238095241</v>
      </c>
      <c r="AN12" s="29">
        <f t="shared" si="4"/>
        <v>4</v>
      </c>
      <c r="AO12" s="20">
        <f t="shared" si="5"/>
        <v>2</v>
      </c>
      <c r="AP12" s="49" t="str">
        <f t="shared" si="6"/>
        <v>Ajinkya Rahane</v>
      </c>
      <c r="AQ12" s="1" t="s">
        <v>218</v>
      </c>
    </row>
    <row r="13" spans="1:43" x14ac:dyDescent="0.2">
      <c r="A13" s="3" t="s">
        <v>298</v>
      </c>
      <c r="B13" s="1" t="s">
        <v>288</v>
      </c>
      <c r="C13" s="4" t="s">
        <v>72</v>
      </c>
      <c r="D13" s="3">
        <f>IFERROR(VLOOKUP($A13,kkr_mvp!$B:$K,COLUMN(D12)-2,FALSE),"")</f>
        <v>31.5</v>
      </c>
      <c r="E13" s="1">
        <f>IFERROR(VLOOKUP($A13,kkr_mvp!$B:$K,COLUMN(E12)-2,FALSE),"")</f>
        <v>3</v>
      </c>
      <c r="F13" s="1">
        <f>IFERROR(VLOOKUP($A13,kkr_mvp!$B:$K,COLUMN(F12)-2,FALSE),"")</f>
        <v>3</v>
      </c>
      <c r="G13" s="1">
        <f>IFERROR(VLOOKUP($A13,kkr_mvp!$B:$K,COLUMN(G12)-2,FALSE),"")</f>
        <v>16</v>
      </c>
      <c r="H13" s="1">
        <f>IFERROR(VLOOKUP($A13,kkr_mvp!$B:$K,COLUMN(H12)-2,FALSE),"")</f>
        <v>0</v>
      </c>
      <c r="I13" s="1">
        <f>IFERROR(VLOOKUP($A13,kkr_mvp!$B:$K,COLUMN(I12)-2,FALSE),"")</f>
        <v>0</v>
      </c>
      <c r="J13" s="1">
        <f>IFERROR(VLOOKUP($A13,kkr_mvp!$B:$K,COLUMN(J12)-2,FALSE),"")</f>
        <v>2</v>
      </c>
      <c r="K13" s="1">
        <f>IFERROR(VLOOKUP($A13,kkr_mvp!$B:$K,COLUMN(K12)-2,FALSE),"")</f>
        <v>0</v>
      </c>
      <c r="L13" s="4">
        <f>IFERROR(VLOOKUP($A13,kkr_mvp!$B:$K,COLUMN(L12)-2,FALSE),"")</f>
        <v>0</v>
      </c>
      <c r="M13" s="3">
        <f>IFERROR(VLOOKUP($A13,kkr_batting!$B:$N,COLUMN(M12)-11,FALSE),"")</f>
        <v>5</v>
      </c>
      <c r="N13" s="1">
        <f>IFERROR(VLOOKUP($A13,kkr_batting!$B:$N,COLUMN(N12)-11,FALSE),"")</f>
        <v>3</v>
      </c>
      <c r="O13" s="1">
        <f>IFERROR(VLOOKUP($A13,kkr_batting!$B:$N,COLUMN(O12)-11,FALSE),"")</f>
        <v>1</v>
      </c>
      <c r="P13" s="1">
        <f>IFERROR(VLOOKUP($A13,kkr_batting!$B:$N,COLUMN(P12)-11,FALSE),"")</f>
        <v>0</v>
      </c>
      <c r="Q13" s="1">
        <f>IFERROR(VLOOKUP($A13,kkr_batting!$B:$N,COLUMN(Q12)-11,FALSE),"")</f>
        <v>5</v>
      </c>
      <c r="R13" s="1">
        <f>IFERROR(VLOOKUP($A13,kkr_batting!$B:$N,COLUMN(R12)-11,FALSE),"")</f>
        <v>5</v>
      </c>
      <c r="S13" s="1">
        <f>IFERROR(VLOOKUP($A13,kkr_batting!$B:$N,COLUMN(S12)-11,FALSE),"")</f>
        <v>12</v>
      </c>
      <c r="T13" s="1">
        <f>IFERROR(VLOOKUP($A13,kkr_batting!$B:$N,COLUMN(T12)-11,FALSE),"")</f>
        <v>41.66</v>
      </c>
      <c r="U13" s="1">
        <f>IFERROR(VLOOKUP($A13,kkr_batting!$B:$N,COLUMN(U12)-11,FALSE),"")</f>
        <v>0</v>
      </c>
      <c r="V13" s="1">
        <f>IFERROR(VLOOKUP($A13,kkr_batting!$B:$N,COLUMN(V12)-11,FALSE),"")</f>
        <v>0</v>
      </c>
      <c r="W13" s="1">
        <f>IFERROR(VLOOKUP($A13,kkr_batting!$B:$N,COLUMN(W12)-11,FALSE),"")</f>
        <v>0</v>
      </c>
      <c r="X13" s="4">
        <f>IFERROR(VLOOKUP($A13,kkr_batting!$B:$N,COLUMN(X12)-11,FALSE),"")</f>
        <v>0</v>
      </c>
      <c r="Y13" s="3">
        <f>IFERROR(VLOOKUP($A13,kkr_bowling!$B:$M,COLUMN(Y12)-23,FALSE),"")</f>
        <v>3</v>
      </c>
      <c r="Z13" s="1">
        <f>IFERROR(VLOOKUP($A13,kkr_bowling!$B:$M,COLUMN(Z12)-23,FALSE),"")</f>
        <v>3</v>
      </c>
      <c r="AA13" s="1">
        <f>IFERROR(VLOOKUP($A13,kkr_bowling!$B:$M,COLUMN(AA12)-23,FALSE),"")</f>
        <v>2</v>
      </c>
      <c r="AB13" s="1">
        <f>IFERROR(VLOOKUP($A13,kkr_bowling!$B:$M,COLUMN(AB12)-23,FALSE),"")</f>
        <v>8</v>
      </c>
      <c r="AC13" s="1">
        <f>IFERROR(VLOOKUP($A13,kkr_bowling!$B:$M,COLUMN(AC12)-23,FALSE),"")</f>
        <v>43</v>
      </c>
      <c r="AD13" s="1">
        <f>IFERROR(VLOOKUP($A13,kkr_bowling!$B:$M,COLUMN(AD12)-23,FALSE),"")</f>
        <v>45711</v>
      </c>
      <c r="AE13" s="1">
        <f>IFERROR(VLOOKUP($A13,kkr_bowling!$B:$M,COLUMN(AE12)-23,FALSE),"")</f>
        <v>14.33</v>
      </c>
      <c r="AF13" s="1">
        <f>IFERROR(VLOOKUP($A13,kkr_bowling!$B:$M,COLUMN(AF12)-23,FALSE),"")</f>
        <v>5.37</v>
      </c>
      <c r="AG13" s="1">
        <f>IFERROR(VLOOKUP($A13,kkr_bowling!$B:$M,COLUMN(AG12)-23,FALSE),"")</f>
        <v>16</v>
      </c>
      <c r="AH13" s="1">
        <f>IFERROR(VLOOKUP($A13,kkr_bowling!$B:$M,COLUMN(AH12)-23,FALSE),"")</f>
        <v>0</v>
      </c>
      <c r="AI13" s="1">
        <f>IFERROR(VLOOKUP($A13,kkr_bowling!$B:$M,COLUMN(AI12)-23,FALSE),"")</f>
        <v>0</v>
      </c>
      <c r="AJ13" s="23">
        <f t="shared" si="0"/>
        <v>0</v>
      </c>
      <c r="AK13" s="22">
        <f t="shared" si="1"/>
        <v>1</v>
      </c>
      <c r="AL13" s="22">
        <f t="shared" si="2"/>
        <v>0.66666666666666663</v>
      </c>
      <c r="AM13" s="22">
        <f t="shared" si="3"/>
        <v>35</v>
      </c>
      <c r="AN13" s="29">
        <f t="shared" si="4"/>
        <v>5.666666666666667</v>
      </c>
      <c r="AO13" s="20">
        <f t="shared" si="5"/>
        <v>3</v>
      </c>
      <c r="AP13" s="49" t="str">
        <f t="shared" si="6"/>
        <v>Moeen Ali</v>
      </c>
    </row>
    <row r="14" spans="1:43" x14ac:dyDescent="0.2">
      <c r="A14" s="3" t="s">
        <v>293</v>
      </c>
      <c r="B14" s="1" t="s">
        <v>288</v>
      </c>
      <c r="C14" s="4" t="s">
        <v>70</v>
      </c>
      <c r="D14" s="3">
        <f>IFERROR(VLOOKUP($A14,kkr_mvp!$B:$K,COLUMN(D13)-2,FALSE),"")</f>
        <v>65</v>
      </c>
      <c r="E14" s="1">
        <f>IFERROR(VLOOKUP($A14,kkr_mvp!$B:$K,COLUMN(E13)-2,FALSE),"")</f>
        <v>6</v>
      </c>
      <c r="F14" s="1">
        <f>IFERROR(VLOOKUP($A14,kkr_mvp!$B:$K,COLUMN(F13)-2,FALSE),"")</f>
        <v>0</v>
      </c>
      <c r="G14" s="1">
        <f>IFERROR(VLOOKUP($A14,kkr_mvp!$B:$K,COLUMN(G13)-2,FALSE),"")</f>
        <v>0</v>
      </c>
      <c r="H14" s="1">
        <f>IFERROR(VLOOKUP($A14,kkr_mvp!$B:$K,COLUMN(H13)-2,FALSE),"")</f>
        <v>18</v>
      </c>
      <c r="I14" s="1">
        <f>IFERROR(VLOOKUP($A14,kkr_mvp!$B:$K,COLUMN(I13)-2,FALSE),"")</f>
        <v>5</v>
      </c>
      <c r="J14" s="1">
        <f>IFERROR(VLOOKUP($A14,kkr_mvp!$B:$K,COLUMN(J13)-2,FALSE),"")</f>
        <v>1</v>
      </c>
      <c r="K14" s="1">
        <f>IFERROR(VLOOKUP($A14,kkr_mvp!$B:$K,COLUMN(K13)-2,FALSE),"")</f>
        <v>0</v>
      </c>
      <c r="L14" s="4">
        <f>IFERROR(VLOOKUP($A14,kkr_mvp!$B:$K,COLUMN(L13)-2,FALSE),"")</f>
        <v>0</v>
      </c>
      <c r="M14" s="3">
        <f>IFERROR(VLOOKUP($A14,kkr_batting!$B:$N,COLUMN(M13)-11,FALSE),"")</f>
        <v>170</v>
      </c>
      <c r="N14" s="1">
        <f>IFERROR(VLOOKUP($A14,kkr_batting!$B:$N,COLUMN(N13)-11,FALSE),"")</f>
        <v>6</v>
      </c>
      <c r="O14" s="1">
        <f>IFERROR(VLOOKUP($A14,kkr_batting!$B:$N,COLUMN(O13)-11,FALSE),"")</f>
        <v>6</v>
      </c>
      <c r="P14" s="1">
        <f>IFERROR(VLOOKUP($A14,kkr_batting!$B:$N,COLUMN(P13)-11,FALSE),"")</f>
        <v>1</v>
      </c>
      <c r="Q14" s="1">
        <f>IFERROR(VLOOKUP($A14,kkr_batting!$B:$N,COLUMN(Q13)-11,FALSE),"")</f>
        <v>50</v>
      </c>
      <c r="R14" s="1">
        <f>IFERROR(VLOOKUP($A14,kkr_batting!$B:$N,COLUMN(R13)-11,FALSE),"")</f>
        <v>34</v>
      </c>
      <c r="S14" s="1">
        <f>IFERROR(VLOOKUP($A14,kkr_batting!$B:$N,COLUMN(S13)-11,FALSE),"")</f>
        <v>119</v>
      </c>
      <c r="T14" s="1">
        <f>IFERROR(VLOOKUP($A14,kkr_batting!$B:$N,COLUMN(T13)-11,FALSE),"")</f>
        <v>142.85</v>
      </c>
      <c r="U14" s="1">
        <f>IFERROR(VLOOKUP($A14,kkr_batting!$B:$N,COLUMN(U13)-11,FALSE),"")</f>
        <v>0</v>
      </c>
      <c r="V14" s="1">
        <f>IFERROR(VLOOKUP($A14,kkr_batting!$B:$N,COLUMN(V13)-11,FALSE),"")</f>
        <v>1</v>
      </c>
      <c r="W14" s="1">
        <f>IFERROR(VLOOKUP($A14,kkr_batting!$B:$N,COLUMN(W13)-11,FALSE),"")</f>
        <v>18</v>
      </c>
      <c r="X14" s="4">
        <f>IFERROR(VLOOKUP($A14,kkr_batting!$B:$N,COLUMN(X13)-11,FALSE),"")</f>
        <v>5</v>
      </c>
      <c r="Y14" s="3" t="str">
        <f>IFERROR(VLOOKUP($A14,kkr_bowling!$B:$M,COLUMN(Y13)-23,FALSE),"")</f>
        <v/>
      </c>
      <c r="Z14" s="1" t="str">
        <f>IFERROR(VLOOKUP($A14,kkr_bowling!$B:$M,COLUMN(Z13)-23,FALSE),"")</f>
        <v/>
      </c>
      <c r="AA14" s="1" t="str">
        <f>IFERROR(VLOOKUP($A14,kkr_bowling!$B:$M,COLUMN(AA13)-23,FALSE),"")</f>
        <v/>
      </c>
      <c r="AB14" s="1" t="str">
        <f>IFERROR(VLOOKUP($A14,kkr_bowling!$B:$M,COLUMN(AB13)-23,FALSE),"")</f>
        <v/>
      </c>
      <c r="AC14" s="1" t="str">
        <f>IFERROR(VLOOKUP($A14,kkr_bowling!$B:$M,COLUMN(AC13)-23,FALSE),"")</f>
        <v/>
      </c>
      <c r="AD14" s="1" t="str">
        <f>IFERROR(VLOOKUP($A14,kkr_bowling!$B:$M,COLUMN(AD13)-23,FALSE),"")</f>
        <v/>
      </c>
      <c r="AE14" s="1" t="str">
        <f>IFERROR(VLOOKUP($A14,kkr_bowling!$B:$M,COLUMN(AE13)-23,FALSE),"")</f>
        <v/>
      </c>
      <c r="AF14" s="1" t="str">
        <f>IFERROR(VLOOKUP($A14,kkr_bowling!$B:$M,COLUMN(AF13)-23,FALSE),"")</f>
        <v/>
      </c>
      <c r="AG14" s="1" t="str">
        <f>IFERROR(VLOOKUP($A14,kkr_bowling!$B:$M,COLUMN(AG13)-23,FALSE),"")</f>
        <v/>
      </c>
      <c r="AH14" s="1" t="str">
        <f>IFERROR(VLOOKUP($A14,kkr_bowling!$B:$M,COLUMN(AH13)-23,FALSE),"")</f>
        <v/>
      </c>
      <c r="AI14" s="1" t="str">
        <f>IFERROR(VLOOKUP($A14,kkr_bowling!$B:$M,COLUMN(AI13)-23,FALSE),"")</f>
        <v/>
      </c>
      <c r="AJ14" s="23">
        <f t="shared" si="0"/>
        <v>24</v>
      </c>
      <c r="AK14" s="22">
        <f t="shared" si="1"/>
        <v>0</v>
      </c>
      <c r="AL14" s="22">
        <f t="shared" si="2"/>
        <v>0.16666666666666666</v>
      </c>
      <c r="AM14" s="22">
        <f t="shared" si="3"/>
        <v>26.5</v>
      </c>
      <c r="AN14" s="29">
        <f t="shared" si="4"/>
        <v>7.333333333333333</v>
      </c>
      <c r="AO14" s="20">
        <f t="shared" si="5"/>
        <v>10</v>
      </c>
      <c r="AP14" s="49" t="str">
        <f t="shared" si="6"/>
        <v>Angkrish Raghuvanshi</v>
      </c>
    </row>
    <row r="15" spans="1:43" x14ac:dyDescent="0.2">
      <c r="A15" s="3" t="s">
        <v>296</v>
      </c>
      <c r="B15" s="1" t="s">
        <v>288</v>
      </c>
      <c r="C15" s="4" t="s">
        <v>72</v>
      </c>
      <c r="D15" s="3">
        <f>IFERROR(VLOOKUP($A15,kkr_mvp!$B:$K,COLUMN(D14)-2,FALSE),"")</f>
        <v>51.5</v>
      </c>
      <c r="E15" s="1">
        <f>IFERROR(VLOOKUP($A15,kkr_mvp!$B:$K,COLUMN(E14)-2,FALSE),"")</f>
        <v>7</v>
      </c>
      <c r="F15" s="1">
        <f>IFERROR(VLOOKUP($A15,kkr_mvp!$B:$K,COLUMN(F14)-2,FALSE),"")</f>
        <v>5</v>
      </c>
      <c r="G15" s="1">
        <f>IFERROR(VLOOKUP($A15,kkr_mvp!$B:$K,COLUMN(G14)-2,FALSE),"")</f>
        <v>11</v>
      </c>
      <c r="H15" s="1">
        <f>IFERROR(VLOOKUP($A15,kkr_mvp!$B:$K,COLUMN(H14)-2,FALSE),"")</f>
        <v>3</v>
      </c>
      <c r="I15" s="1">
        <f>IFERROR(VLOOKUP($A15,kkr_mvp!$B:$K,COLUMN(I14)-2,FALSE),"")</f>
        <v>3</v>
      </c>
      <c r="J15" s="1">
        <f>IFERROR(VLOOKUP($A15,kkr_mvp!$B:$K,COLUMN(J14)-2,FALSE),"")</f>
        <v>2</v>
      </c>
      <c r="K15" s="1">
        <f>IFERROR(VLOOKUP($A15,kkr_mvp!$B:$K,COLUMN(K14)-2,FALSE),"")</f>
        <v>0</v>
      </c>
      <c r="L15" s="4">
        <f>IFERROR(VLOOKUP($A15,kkr_mvp!$B:$K,COLUMN(L14)-2,FALSE),"")</f>
        <v>0</v>
      </c>
      <c r="M15" s="3">
        <f>IFERROR(VLOOKUP($A15,kkr_batting!$B:$N,COLUMN(M14)-11,FALSE),"")</f>
        <v>34</v>
      </c>
      <c r="N15" s="1">
        <f>IFERROR(VLOOKUP($A15,kkr_batting!$B:$N,COLUMN(N14)-11,FALSE),"")</f>
        <v>7</v>
      </c>
      <c r="O15" s="1">
        <f>IFERROR(VLOOKUP($A15,kkr_batting!$B:$N,COLUMN(O14)-11,FALSE),"")</f>
        <v>5</v>
      </c>
      <c r="P15" s="1">
        <f>IFERROR(VLOOKUP($A15,kkr_batting!$B:$N,COLUMN(P14)-11,FALSE),"")</f>
        <v>0</v>
      </c>
      <c r="Q15" s="1">
        <f>IFERROR(VLOOKUP($A15,kkr_batting!$B:$N,COLUMN(Q14)-11,FALSE),"")</f>
        <v>17</v>
      </c>
      <c r="R15" s="1">
        <f>IFERROR(VLOOKUP($A15,kkr_batting!$B:$N,COLUMN(R14)-11,FALSE),"")</f>
        <v>6.8</v>
      </c>
      <c r="S15" s="1">
        <f>IFERROR(VLOOKUP($A15,kkr_batting!$B:$N,COLUMN(S14)-11,FALSE),"")</f>
        <v>31</v>
      </c>
      <c r="T15" s="1">
        <f>IFERROR(VLOOKUP($A15,kkr_batting!$B:$N,COLUMN(T14)-11,FALSE),"")</f>
        <v>109.67</v>
      </c>
      <c r="U15" s="1">
        <f>IFERROR(VLOOKUP($A15,kkr_batting!$B:$N,COLUMN(U14)-11,FALSE),"")</f>
        <v>0</v>
      </c>
      <c r="V15" s="1">
        <f>IFERROR(VLOOKUP($A15,kkr_batting!$B:$N,COLUMN(V14)-11,FALSE),"")</f>
        <v>0</v>
      </c>
      <c r="W15" s="1">
        <f>IFERROR(VLOOKUP($A15,kkr_batting!$B:$N,COLUMN(W14)-11,FALSE),"")</f>
        <v>3</v>
      </c>
      <c r="X15" s="4">
        <f>IFERROR(VLOOKUP($A15,kkr_batting!$B:$N,COLUMN(X14)-11,FALSE),"")</f>
        <v>3</v>
      </c>
      <c r="Y15" s="3">
        <f>IFERROR(VLOOKUP($A15,kkr_bowling!$B:$M,COLUMN(Y14)-23,FALSE),"")</f>
        <v>5</v>
      </c>
      <c r="Z15" s="1">
        <f>IFERROR(VLOOKUP($A15,kkr_bowling!$B:$M,COLUMN(Z14)-23,FALSE),"")</f>
        <v>7</v>
      </c>
      <c r="AA15" s="1">
        <f>IFERROR(VLOOKUP($A15,kkr_bowling!$B:$M,COLUMN(AA14)-23,FALSE),"")</f>
        <v>3</v>
      </c>
      <c r="AB15" s="1">
        <f>IFERROR(VLOOKUP($A15,kkr_bowling!$B:$M,COLUMN(AB14)-23,FALSE),"")</f>
        <v>6.3</v>
      </c>
      <c r="AC15" s="1">
        <f>IFERROR(VLOOKUP($A15,kkr_bowling!$B:$M,COLUMN(AC14)-23,FALSE),"")</f>
        <v>88</v>
      </c>
      <c r="AD15" s="1">
        <f>IFERROR(VLOOKUP($A15,kkr_bowling!$B:$M,COLUMN(AD14)-23,FALSE),"")</f>
        <v>45709</v>
      </c>
      <c r="AE15" s="1">
        <f>IFERROR(VLOOKUP($A15,kkr_bowling!$B:$M,COLUMN(AE14)-23,FALSE),"")</f>
        <v>17.600000000000001</v>
      </c>
      <c r="AF15" s="1">
        <f>IFERROR(VLOOKUP($A15,kkr_bowling!$B:$M,COLUMN(AF14)-23,FALSE),"")</f>
        <v>13.53</v>
      </c>
      <c r="AG15" s="1">
        <f>IFERROR(VLOOKUP($A15,kkr_bowling!$B:$M,COLUMN(AG14)-23,FALSE),"")</f>
        <v>7.8</v>
      </c>
      <c r="AH15" s="1">
        <f>IFERROR(VLOOKUP($A15,kkr_bowling!$B:$M,COLUMN(AH14)-23,FALSE),"")</f>
        <v>0</v>
      </c>
      <c r="AI15" s="1">
        <f>IFERROR(VLOOKUP($A15,kkr_bowling!$B:$M,COLUMN(AI14)-23,FALSE),"")</f>
        <v>0</v>
      </c>
      <c r="AJ15" s="23">
        <f t="shared" si="0"/>
        <v>4.25</v>
      </c>
      <c r="AK15" s="22">
        <f t="shared" si="1"/>
        <v>0.7142857142857143</v>
      </c>
      <c r="AL15" s="22">
        <f t="shared" si="2"/>
        <v>0.2857142857142857</v>
      </c>
      <c r="AM15" s="22">
        <f t="shared" si="3"/>
        <v>26.392857142857142</v>
      </c>
      <c r="AN15" s="29">
        <f t="shared" si="4"/>
        <v>7.333333333333333</v>
      </c>
      <c r="AO15" s="20">
        <f t="shared" si="5"/>
        <v>10</v>
      </c>
      <c r="AP15" s="49" t="str">
        <f t="shared" si="6"/>
        <v>Andre Russell</v>
      </c>
    </row>
    <row r="16" spans="1:43" x14ac:dyDescent="0.2">
      <c r="A16" s="3" t="s">
        <v>300</v>
      </c>
      <c r="B16" s="1" t="s">
        <v>288</v>
      </c>
      <c r="C16" s="4" t="s">
        <v>71</v>
      </c>
      <c r="D16" s="3">
        <f>IFERROR(VLOOKUP($A16,kkr_mvp!$B:$K,COLUMN(D15)-2,FALSE),"")</f>
        <v>13.5</v>
      </c>
      <c r="E16" s="1">
        <f>IFERROR(VLOOKUP($A16,kkr_mvp!$B:$K,COLUMN(E15)-2,FALSE),"")</f>
        <v>1</v>
      </c>
      <c r="F16" s="1">
        <f>IFERROR(VLOOKUP($A16,kkr_mvp!$B:$K,COLUMN(F15)-2,FALSE),"")</f>
        <v>1</v>
      </c>
      <c r="G16" s="1">
        <f>IFERROR(VLOOKUP($A16,kkr_mvp!$B:$K,COLUMN(G15)-2,FALSE),"")</f>
        <v>10</v>
      </c>
      <c r="H16" s="1">
        <f>IFERROR(VLOOKUP($A16,kkr_mvp!$B:$K,COLUMN(H15)-2,FALSE),"")</f>
        <v>0</v>
      </c>
      <c r="I16" s="1">
        <f>IFERROR(VLOOKUP($A16,kkr_mvp!$B:$K,COLUMN(I15)-2,FALSE),"")</f>
        <v>0</v>
      </c>
      <c r="J16" s="1">
        <f>IFERROR(VLOOKUP($A16,kkr_mvp!$B:$K,COLUMN(J15)-2,FALSE),"")</f>
        <v>0</v>
      </c>
      <c r="K16" s="1">
        <f>IFERROR(VLOOKUP($A16,kkr_mvp!$B:$K,COLUMN(K15)-2,FALSE),"")</f>
        <v>0</v>
      </c>
      <c r="L16" s="4">
        <f>IFERROR(VLOOKUP($A16,kkr_mvp!$B:$K,COLUMN(L15)-2,FALSE),"")</f>
        <v>0</v>
      </c>
      <c r="M16" s="3" t="str">
        <f>IFERROR(VLOOKUP($A16,kkr_batting!$B:$N,COLUMN(M15)-11,FALSE),"")</f>
        <v/>
      </c>
      <c r="N16" s="1" t="str">
        <f>IFERROR(VLOOKUP($A16,kkr_batting!$B:$N,COLUMN(N15)-11,FALSE),"")</f>
        <v/>
      </c>
      <c r="O16" s="1" t="str">
        <f>IFERROR(VLOOKUP($A16,kkr_batting!$B:$N,COLUMN(O15)-11,FALSE),"")</f>
        <v/>
      </c>
      <c r="P16" s="1" t="str">
        <f>IFERROR(VLOOKUP($A16,kkr_batting!$B:$N,COLUMN(P15)-11,FALSE),"")</f>
        <v/>
      </c>
      <c r="Q16" s="1" t="str">
        <f>IFERROR(VLOOKUP($A16,kkr_batting!$B:$N,COLUMN(Q15)-11,FALSE),"")</f>
        <v/>
      </c>
      <c r="R16" s="1" t="str">
        <f>IFERROR(VLOOKUP($A16,kkr_batting!$B:$N,COLUMN(R15)-11,FALSE),"")</f>
        <v/>
      </c>
      <c r="S16" s="1" t="str">
        <f>IFERROR(VLOOKUP($A16,kkr_batting!$B:$N,COLUMN(S15)-11,FALSE),"")</f>
        <v/>
      </c>
      <c r="T16" s="1" t="str">
        <f>IFERROR(VLOOKUP($A16,kkr_batting!$B:$N,COLUMN(T15)-11,FALSE),"")</f>
        <v/>
      </c>
      <c r="U16" s="1" t="str">
        <f>IFERROR(VLOOKUP($A16,kkr_batting!$B:$N,COLUMN(U15)-11,FALSE),"")</f>
        <v/>
      </c>
      <c r="V16" s="1" t="str">
        <f>IFERROR(VLOOKUP($A16,kkr_batting!$B:$N,COLUMN(V15)-11,FALSE),"")</f>
        <v/>
      </c>
      <c r="W16" s="1" t="str">
        <f>IFERROR(VLOOKUP($A16,kkr_batting!$B:$N,COLUMN(W15)-11,FALSE),"")</f>
        <v/>
      </c>
      <c r="X16" s="4" t="str">
        <f>IFERROR(VLOOKUP($A16,kkr_batting!$B:$N,COLUMN(X15)-11,FALSE),"")</f>
        <v/>
      </c>
      <c r="Y16" s="3">
        <f>IFERROR(VLOOKUP($A16,kkr_bowling!$B:$M,COLUMN(Y15)-23,FALSE),"")</f>
        <v>1</v>
      </c>
      <c r="Z16" s="1">
        <f>IFERROR(VLOOKUP($A16,kkr_bowling!$B:$M,COLUMN(Z15)-23,FALSE),"")</f>
        <v>1</v>
      </c>
      <c r="AA16" s="1">
        <f>IFERROR(VLOOKUP($A16,kkr_bowling!$B:$M,COLUMN(AA15)-23,FALSE),"")</f>
        <v>1</v>
      </c>
      <c r="AB16" s="1">
        <f>IFERROR(VLOOKUP($A16,kkr_bowling!$B:$M,COLUMN(AB15)-23,FALSE),"")</f>
        <v>3</v>
      </c>
      <c r="AC16" s="1">
        <f>IFERROR(VLOOKUP($A16,kkr_bowling!$B:$M,COLUMN(AC15)-23,FALSE),"")</f>
        <v>23</v>
      </c>
      <c r="AD16" s="1">
        <f>IFERROR(VLOOKUP($A16,kkr_bowling!$B:$M,COLUMN(AD15)-23,FALSE),"")</f>
        <v>45680</v>
      </c>
      <c r="AE16" s="1">
        <f>IFERROR(VLOOKUP($A16,kkr_bowling!$B:$M,COLUMN(AE15)-23,FALSE),"")</f>
        <v>23</v>
      </c>
      <c r="AF16" s="1">
        <f>IFERROR(VLOOKUP($A16,kkr_bowling!$B:$M,COLUMN(AF15)-23,FALSE),"")</f>
        <v>7.66</v>
      </c>
      <c r="AG16" s="1">
        <f>IFERROR(VLOOKUP($A16,kkr_bowling!$B:$M,COLUMN(AG15)-23,FALSE),"")</f>
        <v>18</v>
      </c>
      <c r="AH16" s="1">
        <f>IFERROR(VLOOKUP($A16,kkr_bowling!$B:$M,COLUMN(AH15)-23,FALSE),"")</f>
        <v>0</v>
      </c>
      <c r="AI16" s="1">
        <f>IFERROR(VLOOKUP($A16,kkr_bowling!$B:$M,COLUMN(AI15)-23,FALSE),"")</f>
        <v>0</v>
      </c>
      <c r="AJ16" s="23">
        <f t="shared" si="0"/>
        <v>0</v>
      </c>
      <c r="AK16" s="22">
        <f t="shared" si="1"/>
        <v>1</v>
      </c>
      <c r="AL16" s="22">
        <f t="shared" si="2"/>
        <v>0</v>
      </c>
      <c r="AM16" s="22">
        <f t="shared" si="3"/>
        <v>25</v>
      </c>
      <c r="AN16" s="29">
        <f t="shared" si="4"/>
        <v>10</v>
      </c>
      <c r="AO16" s="20">
        <f t="shared" si="5"/>
        <v>14</v>
      </c>
      <c r="AP16" s="49" t="str">
        <f t="shared" si="6"/>
        <v>Anrich Nortje</v>
      </c>
    </row>
    <row r="17" spans="1:42" x14ac:dyDescent="0.2">
      <c r="A17" s="3" t="s">
        <v>294</v>
      </c>
      <c r="B17" s="1" t="s">
        <v>288</v>
      </c>
      <c r="C17" s="4" t="s">
        <v>72</v>
      </c>
      <c r="D17" s="3">
        <f>IFERROR(VLOOKUP($A17,kkr_mvp!$B:$K,COLUMN(D16)-2,FALSE),"")</f>
        <v>58</v>
      </c>
      <c r="E17" s="1">
        <f>IFERROR(VLOOKUP($A17,kkr_mvp!$B:$K,COLUMN(E16)-2,FALSE),"")</f>
        <v>7</v>
      </c>
      <c r="F17" s="1">
        <f>IFERROR(VLOOKUP($A17,kkr_mvp!$B:$K,COLUMN(F16)-2,FALSE),"")</f>
        <v>0</v>
      </c>
      <c r="G17" s="1">
        <f>IFERROR(VLOOKUP($A17,kkr_mvp!$B:$K,COLUMN(G16)-2,FALSE),"")</f>
        <v>0</v>
      </c>
      <c r="H17" s="1">
        <f>IFERROR(VLOOKUP($A17,kkr_mvp!$B:$K,COLUMN(H16)-2,FALSE),"")</f>
        <v>14</v>
      </c>
      <c r="I17" s="1">
        <f>IFERROR(VLOOKUP($A17,kkr_mvp!$B:$K,COLUMN(I16)-2,FALSE),"")</f>
        <v>4</v>
      </c>
      <c r="J17" s="1">
        <f>IFERROR(VLOOKUP($A17,kkr_mvp!$B:$K,COLUMN(J16)-2,FALSE),"")</f>
        <v>3</v>
      </c>
      <c r="K17" s="1">
        <f>IFERROR(VLOOKUP($A17,kkr_mvp!$B:$K,COLUMN(K16)-2,FALSE),"")</f>
        <v>1.5</v>
      </c>
      <c r="L17" s="4">
        <f>IFERROR(VLOOKUP($A17,kkr_mvp!$B:$K,COLUMN(L16)-2,FALSE),"")</f>
        <v>0</v>
      </c>
      <c r="M17" s="3">
        <f>IFERROR(VLOOKUP($A17,kkr_batting!$B:$N,COLUMN(M16)-11,FALSE),"")</f>
        <v>121</v>
      </c>
      <c r="N17" s="1">
        <f>IFERROR(VLOOKUP($A17,kkr_batting!$B:$N,COLUMN(N16)-11,FALSE),"")</f>
        <v>7</v>
      </c>
      <c r="O17" s="1">
        <f>IFERROR(VLOOKUP($A17,kkr_batting!$B:$N,COLUMN(O16)-11,FALSE),"")</f>
        <v>5</v>
      </c>
      <c r="P17" s="1">
        <f>IFERROR(VLOOKUP($A17,kkr_batting!$B:$N,COLUMN(P16)-11,FALSE),"")</f>
        <v>0</v>
      </c>
      <c r="Q17" s="1">
        <f>IFERROR(VLOOKUP($A17,kkr_batting!$B:$N,COLUMN(Q16)-11,FALSE),"")</f>
        <v>60</v>
      </c>
      <c r="R17" s="1">
        <f>IFERROR(VLOOKUP($A17,kkr_batting!$B:$N,COLUMN(R16)-11,FALSE),"")</f>
        <v>24.2</v>
      </c>
      <c r="S17" s="1">
        <f>IFERROR(VLOOKUP($A17,kkr_batting!$B:$N,COLUMN(S16)-11,FALSE),"")</f>
        <v>78</v>
      </c>
      <c r="T17" s="1">
        <f>IFERROR(VLOOKUP($A17,kkr_batting!$B:$N,COLUMN(T16)-11,FALSE),"")</f>
        <v>155.12</v>
      </c>
      <c r="U17" s="1">
        <f>IFERROR(VLOOKUP($A17,kkr_batting!$B:$N,COLUMN(U16)-11,FALSE),"")</f>
        <v>0</v>
      </c>
      <c r="V17" s="1">
        <f>IFERROR(VLOOKUP($A17,kkr_batting!$B:$N,COLUMN(V16)-11,FALSE),"")</f>
        <v>1</v>
      </c>
      <c r="W17" s="1">
        <f>IFERROR(VLOOKUP($A17,kkr_batting!$B:$N,COLUMN(W16)-11,FALSE),"")</f>
        <v>14</v>
      </c>
      <c r="X17" s="4">
        <f>IFERROR(VLOOKUP($A17,kkr_batting!$B:$N,COLUMN(X16)-11,FALSE),"")</f>
        <v>4</v>
      </c>
      <c r="Y17" s="3" t="str">
        <f>IFERROR(VLOOKUP($A17,kkr_bowling!$B:$M,COLUMN(Y16)-23,FALSE),"")</f>
        <v/>
      </c>
      <c r="Z17" s="1" t="str">
        <f>IFERROR(VLOOKUP($A17,kkr_bowling!$B:$M,COLUMN(Z16)-23,FALSE),"")</f>
        <v/>
      </c>
      <c r="AA17" s="1" t="str">
        <f>IFERROR(VLOOKUP($A17,kkr_bowling!$B:$M,COLUMN(AA16)-23,FALSE),"")</f>
        <v/>
      </c>
      <c r="AB17" s="1" t="str">
        <f>IFERROR(VLOOKUP($A17,kkr_bowling!$B:$M,COLUMN(AB16)-23,FALSE),"")</f>
        <v/>
      </c>
      <c r="AC17" s="1" t="str">
        <f>IFERROR(VLOOKUP($A17,kkr_bowling!$B:$M,COLUMN(AC16)-23,FALSE),"")</f>
        <v/>
      </c>
      <c r="AD17" s="1" t="str">
        <f>IFERROR(VLOOKUP($A17,kkr_bowling!$B:$M,COLUMN(AD16)-23,FALSE),"")</f>
        <v/>
      </c>
      <c r="AE17" s="1" t="str">
        <f>IFERROR(VLOOKUP($A17,kkr_bowling!$B:$M,COLUMN(AE16)-23,FALSE),"")</f>
        <v/>
      </c>
      <c r="AF17" s="1" t="str">
        <f>IFERROR(VLOOKUP($A17,kkr_bowling!$B:$M,COLUMN(AF16)-23,FALSE),"")</f>
        <v/>
      </c>
      <c r="AG17" s="1" t="str">
        <f>IFERROR(VLOOKUP($A17,kkr_bowling!$B:$M,COLUMN(AG16)-23,FALSE),"")</f>
        <v/>
      </c>
      <c r="AH17" s="1" t="str">
        <f>IFERROR(VLOOKUP($A17,kkr_bowling!$B:$M,COLUMN(AH16)-23,FALSE),"")</f>
        <v/>
      </c>
      <c r="AI17" s="1" t="str">
        <f>IFERROR(VLOOKUP($A17,kkr_bowling!$B:$M,COLUMN(AI16)-23,FALSE),"")</f>
        <v/>
      </c>
      <c r="AJ17" s="23">
        <f t="shared" si="0"/>
        <v>15.25</v>
      </c>
      <c r="AK17" s="22">
        <f t="shared" si="1"/>
        <v>0</v>
      </c>
      <c r="AL17" s="22">
        <f t="shared" si="2"/>
        <v>0.42857142857142855</v>
      </c>
      <c r="AM17" s="22">
        <f t="shared" si="3"/>
        <v>21.678571428571427</v>
      </c>
      <c r="AN17" s="29">
        <f t="shared" si="4"/>
        <v>6.333333333333333</v>
      </c>
      <c r="AO17" s="20">
        <f t="shared" si="5"/>
        <v>5</v>
      </c>
      <c r="AP17" s="49" t="str">
        <f t="shared" si="6"/>
        <v>Venkatesh Iyer</v>
      </c>
    </row>
    <row r="18" spans="1:42" x14ac:dyDescent="0.2">
      <c r="A18" s="3" t="s">
        <v>295</v>
      </c>
      <c r="B18" s="1" t="s">
        <v>288</v>
      </c>
      <c r="C18" s="4" t="s">
        <v>70</v>
      </c>
      <c r="D18" s="3">
        <f>IFERROR(VLOOKUP($A18,kkr_mvp!$B:$K,COLUMN(D17)-2,FALSE),"")</f>
        <v>55</v>
      </c>
      <c r="E18" s="1">
        <f>IFERROR(VLOOKUP($A18,kkr_mvp!$B:$K,COLUMN(E17)-2,FALSE),"")</f>
        <v>7</v>
      </c>
      <c r="F18" s="1">
        <f>IFERROR(VLOOKUP($A18,kkr_mvp!$B:$K,COLUMN(F17)-2,FALSE),"")</f>
        <v>0</v>
      </c>
      <c r="G18" s="1">
        <f>IFERROR(VLOOKUP($A18,kkr_mvp!$B:$K,COLUMN(G17)-2,FALSE),"")</f>
        <v>0</v>
      </c>
      <c r="H18" s="1">
        <f>IFERROR(VLOOKUP($A18,kkr_mvp!$B:$K,COLUMN(H17)-2,FALSE),"")</f>
        <v>13</v>
      </c>
      <c r="I18" s="1">
        <f>IFERROR(VLOOKUP($A18,kkr_mvp!$B:$K,COLUMN(I17)-2,FALSE),"")</f>
        <v>5</v>
      </c>
      <c r="J18" s="1">
        <f>IFERROR(VLOOKUP($A18,kkr_mvp!$B:$K,COLUMN(J17)-2,FALSE),"")</f>
        <v>2</v>
      </c>
      <c r="K18" s="1">
        <f>IFERROR(VLOOKUP($A18,kkr_mvp!$B:$K,COLUMN(K17)-2,FALSE),"")</f>
        <v>0</v>
      </c>
      <c r="L18" s="4">
        <f>IFERROR(VLOOKUP($A18,kkr_mvp!$B:$K,COLUMN(L17)-2,FALSE),"")</f>
        <v>0</v>
      </c>
      <c r="M18" s="3">
        <f>IFERROR(VLOOKUP($A18,kkr_batting!$B:$N,COLUMN(M17)-11,FALSE),"")</f>
        <v>116</v>
      </c>
      <c r="N18" s="1">
        <f>IFERROR(VLOOKUP($A18,kkr_batting!$B:$N,COLUMN(N17)-11,FALSE),"")</f>
        <v>7</v>
      </c>
      <c r="O18" s="1">
        <f>IFERROR(VLOOKUP($A18,kkr_batting!$B:$N,COLUMN(O17)-11,FALSE),"")</f>
        <v>6</v>
      </c>
      <c r="P18" s="1">
        <f>IFERROR(VLOOKUP($A18,kkr_batting!$B:$N,COLUMN(P17)-11,FALSE),"")</f>
        <v>3</v>
      </c>
      <c r="Q18" s="1" t="str">
        <f>IFERROR(VLOOKUP($A18,kkr_batting!$B:$N,COLUMN(Q17)-11,FALSE),"")</f>
        <v>38*</v>
      </c>
      <c r="R18" s="1">
        <f>IFERROR(VLOOKUP($A18,kkr_batting!$B:$N,COLUMN(R17)-11,FALSE),"")</f>
        <v>38.67</v>
      </c>
      <c r="S18" s="1">
        <f>IFERROR(VLOOKUP($A18,kkr_batting!$B:$N,COLUMN(S17)-11,FALSE),"")</f>
        <v>77</v>
      </c>
      <c r="T18" s="1">
        <f>IFERROR(VLOOKUP($A18,kkr_batting!$B:$N,COLUMN(T17)-11,FALSE),"")</f>
        <v>150.63999999999999</v>
      </c>
      <c r="U18" s="1">
        <f>IFERROR(VLOOKUP($A18,kkr_batting!$B:$N,COLUMN(U17)-11,FALSE),"")</f>
        <v>0</v>
      </c>
      <c r="V18" s="1">
        <f>IFERROR(VLOOKUP($A18,kkr_batting!$B:$N,COLUMN(V17)-11,FALSE),"")</f>
        <v>0</v>
      </c>
      <c r="W18" s="1">
        <f>IFERROR(VLOOKUP($A18,kkr_batting!$B:$N,COLUMN(W17)-11,FALSE),"")</f>
        <v>13</v>
      </c>
      <c r="X18" s="4">
        <f>IFERROR(VLOOKUP($A18,kkr_batting!$B:$N,COLUMN(X17)-11,FALSE),"")</f>
        <v>5</v>
      </c>
      <c r="Y18" s="3" t="str">
        <f>IFERROR(VLOOKUP($A18,kkr_bowling!$B:$M,COLUMN(Y17)-23,FALSE),"")</f>
        <v/>
      </c>
      <c r="Z18" s="1" t="str">
        <f>IFERROR(VLOOKUP($A18,kkr_bowling!$B:$M,COLUMN(Z17)-23,FALSE),"")</f>
        <v/>
      </c>
      <c r="AA18" s="1" t="str">
        <f>IFERROR(VLOOKUP($A18,kkr_bowling!$B:$M,COLUMN(AA17)-23,FALSE),"")</f>
        <v/>
      </c>
      <c r="AB18" s="1" t="str">
        <f>IFERROR(VLOOKUP($A18,kkr_bowling!$B:$M,COLUMN(AB17)-23,FALSE),"")</f>
        <v/>
      </c>
      <c r="AC18" s="1" t="str">
        <f>IFERROR(VLOOKUP($A18,kkr_bowling!$B:$M,COLUMN(AC17)-23,FALSE),"")</f>
        <v/>
      </c>
      <c r="AD18" s="1" t="str">
        <f>IFERROR(VLOOKUP($A18,kkr_bowling!$B:$M,COLUMN(AD17)-23,FALSE),"")</f>
        <v/>
      </c>
      <c r="AE18" s="1" t="str">
        <f>IFERROR(VLOOKUP($A18,kkr_bowling!$B:$M,COLUMN(AE17)-23,FALSE),"")</f>
        <v/>
      </c>
      <c r="AF18" s="1" t="str">
        <f>IFERROR(VLOOKUP($A18,kkr_bowling!$B:$M,COLUMN(AF17)-23,FALSE),"")</f>
        <v/>
      </c>
      <c r="AG18" s="1" t="str">
        <f>IFERROR(VLOOKUP($A18,kkr_bowling!$B:$M,COLUMN(AG17)-23,FALSE),"")</f>
        <v/>
      </c>
      <c r="AH18" s="1" t="str">
        <f>IFERROR(VLOOKUP($A18,kkr_bowling!$B:$M,COLUMN(AH17)-23,FALSE),"")</f>
        <v/>
      </c>
      <c r="AI18" s="1" t="str">
        <f>IFERROR(VLOOKUP($A18,kkr_bowling!$B:$M,COLUMN(AI17)-23,FALSE),"")</f>
        <v/>
      </c>
      <c r="AJ18" s="23">
        <f t="shared" si="0"/>
        <v>15.6</v>
      </c>
      <c r="AK18" s="22">
        <f t="shared" si="1"/>
        <v>0</v>
      </c>
      <c r="AL18" s="22">
        <f t="shared" si="2"/>
        <v>0.2857142857142857</v>
      </c>
      <c r="AM18" s="22">
        <f t="shared" si="3"/>
        <v>19.885714285714286</v>
      </c>
      <c r="AN18" s="29">
        <f t="shared" si="4"/>
        <v>7</v>
      </c>
      <c r="AO18" s="20">
        <f t="shared" si="5"/>
        <v>8</v>
      </c>
      <c r="AP18" s="49" t="str">
        <f t="shared" si="6"/>
        <v>Rinku Singh</v>
      </c>
    </row>
    <row r="19" spans="1:42" x14ac:dyDescent="0.2">
      <c r="A19" s="3" t="s">
        <v>304</v>
      </c>
      <c r="B19" s="1" t="s">
        <v>288</v>
      </c>
      <c r="C19" s="4" t="s">
        <v>70</v>
      </c>
      <c r="D19" s="3">
        <f>IFERROR(VLOOKUP($A19,kkr_mvp!$B:$K,COLUMN(D18)-2,FALSE),"")</f>
        <v>68.5</v>
      </c>
      <c r="E19" s="1">
        <f>IFERROR(VLOOKUP($A19,kkr_mvp!$B:$K,COLUMN(E18)-2,FALSE),"")</f>
        <v>7</v>
      </c>
      <c r="F19" s="1">
        <f>IFERROR(VLOOKUP($A19,kkr_mvp!$B:$K,COLUMN(F18)-2,FALSE),"")</f>
        <v>0</v>
      </c>
      <c r="G19" s="1">
        <f>IFERROR(VLOOKUP($A19,kkr_mvp!$B:$K,COLUMN(G18)-2,FALSE),"")</f>
        <v>0</v>
      </c>
      <c r="H19" s="1">
        <f>IFERROR(VLOOKUP($A19,kkr_mvp!$B:$K,COLUMN(H18)-2,FALSE),"")</f>
        <v>9</v>
      </c>
      <c r="I19" s="1">
        <f>IFERROR(VLOOKUP($A19,kkr_mvp!$B:$K,COLUMN(I18)-2,FALSE),"")</f>
        <v>11</v>
      </c>
      <c r="J19" s="1">
        <f>IFERROR(VLOOKUP($A19,kkr_mvp!$B:$K,COLUMN(J18)-2,FALSE),"")</f>
        <v>3</v>
      </c>
      <c r="K19" s="1">
        <f>IFERROR(VLOOKUP($A19,kkr_mvp!$B:$K,COLUMN(K18)-2,FALSE),"")</f>
        <v>0</v>
      </c>
      <c r="L19" s="4">
        <f>IFERROR(VLOOKUP($A19,kkr_mvp!$B:$K,COLUMN(L18)-2,FALSE),"")</f>
        <v>0</v>
      </c>
      <c r="M19" s="3">
        <f>IFERROR(VLOOKUP($A19,kkr_batting!$B:$N,COLUMN(M18)-11,FALSE),"")</f>
        <v>143</v>
      </c>
      <c r="N19" s="1">
        <f>IFERROR(VLOOKUP($A19,kkr_batting!$B:$N,COLUMN(N18)-11,FALSE),"")</f>
        <v>7</v>
      </c>
      <c r="O19" s="1">
        <f>IFERROR(VLOOKUP($A19,kkr_batting!$B:$N,COLUMN(O18)-11,FALSE),"")</f>
        <v>7</v>
      </c>
      <c r="P19" s="1">
        <f>IFERROR(VLOOKUP($A19,kkr_batting!$B:$N,COLUMN(P18)-11,FALSE),"")</f>
        <v>1</v>
      </c>
      <c r="Q19" s="1" t="str">
        <f>IFERROR(VLOOKUP($A19,kkr_batting!$B:$N,COLUMN(Q18)-11,FALSE),"")</f>
        <v>97*</v>
      </c>
      <c r="R19" s="1">
        <f>IFERROR(VLOOKUP($A19,kkr_batting!$B:$N,COLUMN(R18)-11,FALSE),"")</f>
        <v>23.83</v>
      </c>
      <c r="S19" s="1">
        <f>IFERROR(VLOOKUP($A19,kkr_batting!$B:$N,COLUMN(S18)-11,FALSE),"")</f>
        <v>104</v>
      </c>
      <c r="T19" s="1">
        <f>IFERROR(VLOOKUP($A19,kkr_batting!$B:$N,COLUMN(T18)-11,FALSE),"")</f>
        <v>137.5</v>
      </c>
      <c r="U19" s="1">
        <f>IFERROR(VLOOKUP($A19,kkr_batting!$B:$N,COLUMN(U18)-11,FALSE),"")</f>
        <v>0</v>
      </c>
      <c r="V19" s="1">
        <f>IFERROR(VLOOKUP($A19,kkr_batting!$B:$N,COLUMN(V18)-11,FALSE),"")</f>
        <v>1</v>
      </c>
      <c r="W19" s="1">
        <f>IFERROR(VLOOKUP($A19,kkr_batting!$B:$N,COLUMN(W18)-11,FALSE),"")</f>
        <v>9</v>
      </c>
      <c r="X19" s="4">
        <f>IFERROR(VLOOKUP($A19,kkr_batting!$B:$N,COLUMN(X18)-11,FALSE),"")</f>
        <v>11</v>
      </c>
      <c r="Y19" s="3" t="str">
        <f>IFERROR(VLOOKUP($A19,kkr_bowling!$B:$M,COLUMN(Y18)-23,FALSE),"")</f>
        <v/>
      </c>
      <c r="Z19" s="1" t="str">
        <f>IFERROR(VLOOKUP($A19,kkr_bowling!$B:$M,COLUMN(Z18)-23,FALSE),"")</f>
        <v/>
      </c>
      <c r="AA19" s="1" t="str">
        <f>IFERROR(VLOOKUP($A19,kkr_bowling!$B:$M,COLUMN(AA18)-23,FALSE),"")</f>
        <v/>
      </c>
      <c r="AB19" s="1" t="str">
        <f>IFERROR(VLOOKUP($A19,kkr_bowling!$B:$M,COLUMN(AB18)-23,FALSE),"")</f>
        <v/>
      </c>
      <c r="AC19" s="1" t="str">
        <f>IFERROR(VLOOKUP($A19,kkr_bowling!$B:$M,COLUMN(AC18)-23,FALSE),"")</f>
        <v/>
      </c>
      <c r="AD19" s="1" t="str">
        <f>IFERROR(VLOOKUP($A19,kkr_bowling!$B:$M,COLUMN(AD18)-23,FALSE),"")</f>
        <v/>
      </c>
      <c r="AE19" s="1" t="str">
        <f>IFERROR(VLOOKUP($A19,kkr_bowling!$B:$M,COLUMN(AE18)-23,FALSE),"")</f>
        <v/>
      </c>
      <c r="AF19" s="1" t="str">
        <f>IFERROR(VLOOKUP($A19,kkr_bowling!$B:$M,COLUMN(AF18)-23,FALSE),"")</f>
        <v/>
      </c>
      <c r="AG19" s="1" t="str">
        <f>IFERROR(VLOOKUP($A19,kkr_bowling!$B:$M,COLUMN(AG18)-23,FALSE),"")</f>
        <v/>
      </c>
      <c r="AH19" s="1" t="str">
        <f>IFERROR(VLOOKUP($A19,kkr_bowling!$B:$M,COLUMN(AH18)-23,FALSE),"")</f>
        <v/>
      </c>
      <c r="AI19" s="1" t="str">
        <f>IFERROR(VLOOKUP($A19,kkr_bowling!$B:$M,COLUMN(AI18)-23,FALSE),"")</f>
        <v/>
      </c>
      <c r="AJ19" s="23">
        <f t="shared" si="0"/>
        <v>7.666666666666667</v>
      </c>
      <c r="AK19" s="22">
        <f t="shared" si="1"/>
        <v>0</v>
      </c>
      <c r="AL19" s="22">
        <f t="shared" si="2"/>
        <v>0.42857142857142855</v>
      </c>
      <c r="AM19" s="22">
        <f t="shared" si="3"/>
        <v>14.095238095238095</v>
      </c>
      <c r="AN19" s="29">
        <f t="shared" si="4"/>
        <v>6.666666666666667</v>
      </c>
      <c r="AO19" s="20">
        <f t="shared" si="5"/>
        <v>6</v>
      </c>
      <c r="AP19" s="49" t="str">
        <f t="shared" si="6"/>
        <v>Quinton de Kock</v>
      </c>
    </row>
    <row r="20" spans="1:42" x14ac:dyDescent="0.2">
      <c r="A20" s="3" t="s">
        <v>297</v>
      </c>
      <c r="B20" s="1" t="s">
        <v>288</v>
      </c>
      <c r="C20" s="4" t="s">
        <v>71</v>
      </c>
      <c r="D20" s="3">
        <f>IFERROR(VLOOKUP($A20,kkr_mvp!$B:$K,COLUMN(D19)-2,FALSE),"")</f>
        <v>32</v>
      </c>
      <c r="E20" s="1">
        <f>IFERROR(VLOOKUP($A20,kkr_mvp!$B:$K,COLUMN(E19)-2,FALSE),"")</f>
        <v>4</v>
      </c>
      <c r="F20" s="1">
        <f>IFERROR(VLOOKUP($A20,kkr_mvp!$B:$K,COLUMN(F19)-2,FALSE),"")</f>
        <v>1</v>
      </c>
      <c r="G20" s="1">
        <f>IFERROR(VLOOKUP($A20,kkr_mvp!$B:$K,COLUMN(G19)-2,FALSE),"")</f>
        <v>26</v>
      </c>
      <c r="H20" s="1">
        <f>IFERROR(VLOOKUP($A20,kkr_mvp!$B:$K,COLUMN(H19)-2,FALSE),"")</f>
        <v>0</v>
      </c>
      <c r="I20" s="1">
        <f>IFERROR(VLOOKUP($A20,kkr_mvp!$B:$K,COLUMN(I19)-2,FALSE),"")</f>
        <v>0</v>
      </c>
      <c r="J20" s="1">
        <f>IFERROR(VLOOKUP($A20,kkr_mvp!$B:$K,COLUMN(J19)-2,FALSE),"")</f>
        <v>1</v>
      </c>
      <c r="K20" s="1">
        <f>IFERROR(VLOOKUP($A20,kkr_mvp!$B:$K,COLUMN(K19)-2,FALSE),"")</f>
        <v>0</v>
      </c>
      <c r="L20" s="4">
        <f>IFERROR(VLOOKUP($A20,kkr_mvp!$B:$K,COLUMN(L19)-2,FALSE),"")</f>
        <v>0</v>
      </c>
      <c r="M20" s="3">
        <f>IFERROR(VLOOKUP($A20,kkr_batting!$B:$N,COLUMN(M19)-11,FALSE),"")</f>
        <v>2</v>
      </c>
      <c r="N20" s="1">
        <f>IFERROR(VLOOKUP($A20,kkr_batting!$B:$N,COLUMN(N19)-11,FALSE),"")</f>
        <v>4</v>
      </c>
      <c r="O20" s="1">
        <f>IFERROR(VLOOKUP($A20,kkr_batting!$B:$N,COLUMN(O19)-11,FALSE),"")</f>
        <v>2</v>
      </c>
      <c r="P20" s="1">
        <f>IFERROR(VLOOKUP($A20,kkr_batting!$B:$N,COLUMN(P19)-11,FALSE),"")</f>
        <v>2</v>
      </c>
      <c r="Q20" s="1" t="str">
        <f>IFERROR(VLOOKUP($A20,kkr_batting!$B:$N,COLUMN(Q19)-11,FALSE),"")</f>
        <v>1*</v>
      </c>
      <c r="R20" s="1" t="str">
        <f>IFERROR(VLOOKUP($A20,kkr_batting!$B:$N,COLUMN(R19)-11,FALSE),"")</f>
        <v>-</v>
      </c>
      <c r="S20" s="1">
        <f>IFERROR(VLOOKUP($A20,kkr_batting!$B:$N,COLUMN(S19)-11,FALSE),"")</f>
        <v>4</v>
      </c>
      <c r="T20" s="1">
        <f>IFERROR(VLOOKUP($A20,kkr_batting!$B:$N,COLUMN(T19)-11,FALSE),"")</f>
        <v>50</v>
      </c>
      <c r="U20" s="1">
        <f>IFERROR(VLOOKUP($A20,kkr_batting!$B:$N,COLUMN(U19)-11,FALSE),"")</f>
        <v>0</v>
      </c>
      <c r="V20" s="1">
        <f>IFERROR(VLOOKUP($A20,kkr_batting!$B:$N,COLUMN(V19)-11,FALSE),"")</f>
        <v>0</v>
      </c>
      <c r="W20" s="1">
        <f>IFERROR(VLOOKUP($A20,kkr_batting!$B:$N,COLUMN(W19)-11,FALSE),"")</f>
        <v>0</v>
      </c>
      <c r="X20" s="4">
        <f>IFERROR(VLOOKUP($A20,kkr_batting!$B:$N,COLUMN(X19)-11,FALSE),"")</f>
        <v>0</v>
      </c>
      <c r="Y20" s="3">
        <f>IFERROR(VLOOKUP($A20,kkr_bowling!$B:$M,COLUMN(Y19)-23,FALSE),"")</f>
        <v>1</v>
      </c>
      <c r="Z20" s="1">
        <f>IFERROR(VLOOKUP($A20,kkr_bowling!$B:$M,COLUMN(Z19)-23,FALSE),"")</f>
        <v>4</v>
      </c>
      <c r="AA20" s="1">
        <f>IFERROR(VLOOKUP($A20,kkr_bowling!$B:$M,COLUMN(AA19)-23,FALSE),"")</f>
        <v>4</v>
      </c>
      <c r="AB20" s="1">
        <f>IFERROR(VLOOKUP($A20,kkr_bowling!$B:$M,COLUMN(AB19)-23,FALSE),"")</f>
        <v>11.2</v>
      </c>
      <c r="AC20" s="1">
        <f>IFERROR(VLOOKUP($A20,kkr_bowling!$B:$M,COLUMN(AC19)-23,FALSE),"")</f>
        <v>133</v>
      </c>
      <c r="AD20" s="1" t="str">
        <f>IFERROR(VLOOKUP($A20,kkr_bowling!$B:$M,COLUMN(AD19)-23,FALSE),"")</f>
        <v>42/1</v>
      </c>
      <c r="AE20" s="1">
        <f>IFERROR(VLOOKUP($A20,kkr_bowling!$B:$M,COLUMN(AE19)-23,FALSE),"")</f>
        <v>133</v>
      </c>
      <c r="AF20" s="1">
        <f>IFERROR(VLOOKUP($A20,kkr_bowling!$B:$M,COLUMN(AF19)-23,FALSE),"")</f>
        <v>11.73</v>
      </c>
      <c r="AG20" s="1">
        <f>IFERROR(VLOOKUP($A20,kkr_bowling!$B:$M,COLUMN(AG19)-23,FALSE),"")</f>
        <v>68</v>
      </c>
      <c r="AH20" s="1">
        <f>IFERROR(VLOOKUP($A20,kkr_bowling!$B:$M,COLUMN(AH19)-23,FALSE),"")</f>
        <v>0</v>
      </c>
      <c r="AI20" s="1">
        <f>IFERROR(VLOOKUP($A20,kkr_bowling!$B:$M,COLUMN(AI19)-23,FALSE),"")</f>
        <v>0</v>
      </c>
      <c r="AJ20" s="23">
        <f t="shared" si="0"/>
        <v>1</v>
      </c>
      <c r="AK20" s="22">
        <f t="shared" si="1"/>
        <v>0.25</v>
      </c>
      <c r="AL20" s="22">
        <f t="shared" si="2"/>
        <v>0.25</v>
      </c>
      <c r="AM20" s="22">
        <f t="shared" si="3"/>
        <v>11</v>
      </c>
      <c r="AN20" s="29">
        <f t="shared" si="4"/>
        <v>9.3333333333333339</v>
      </c>
      <c r="AO20" s="20">
        <f t="shared" si="5"/>
        <v>13</v>
      </c>
      <c r="AP20" s="49" t="str">
        <f t="shared" si="6"/>
        <v>Spencer Johnson</v>
      </c>
    </row>
    <row r="21" spans="1:42" x14ac:dyDescent="0.2">
      <c r="A21" s="3" t="s">
        <v>299</v>
      </c>
      <c r="B21" s="1" t="s">
        <v>288</v>
      </c>
      <c r="C21" s="4" t="s">
        <v>72</v>
      </c>
      <c r="D21" s="3">
        <f>IFERROR(VLOOKUP($A21,kkr_mvp!$B:$K,COLUMN(D20)-2,FALSE),"")</f>
        <v>19.5</v>
      </c>
      <c r="E21" s="1">
        <f>IFERROR(VLOOKUP($A21,kkr_mvp!$B:$K,COLUMN(E20)-2,FALSE),"")</f>
        <v>7</v>
      </c>
      <c r="F21" s="1">
        <f>IFERROR(VLOOKUP($A21,kkr_mvp!$B:$K,COLUMN(F20)-2,FALSE),"")</f>
        <v>0</v>
      </c>
      <c r="G21" s="1">
        <f>IFERROR(VLOOKUP($A21,kkr_mvp!$B:$K,COLUMN(G20)-2,FALSE),"")</f>
        <v>0</v>
      </c>
      <c r="H21" s="1">
        <f>IFERROR(VLOOKUP($A21,kkr_mvp!$B:$K,COLUMN(H20)-2,FALSE),"")</f>
        <v>1</v>
      </c>
      <c r="I21" s="1">
        <f>IFERROR(VLOOKUP($A21,kkr_mvp!$B:$K,COLUMN(I20)-2,FALSE),"")</f>
        <v>2</v>
      </c>
      <c r="J21" s="1">
        <f>IFERROR(VLOOKUP($A21,kkr_mvp!$B:$K,COLUMN(J20)-2,FALSE),"")</f>
        <v>4</v>
      </c>
      <c r="K21" s="1">
        <f>IFERROR(VLOOKUP($A21,kkr_mvp!$B:$K,COLUMN(K20)-2,FALSE),"")</f>
        <v>0</v>
      </c>
      <c r="L21" s="4">
        <f>IFERROR(VLOOKUP($A21,kkr_mvp!$B:$K,COLUMN(L20)-2,FALSE),"")</f>
        <v>0</v>
      </c>
      <c r="M21" s="3">
        <f>IFERROR(VLOOKUP($A21,kkr_batting!$B:$N,COLUMN(M20)-11,FALSE),"")</f>
        <v>29</v>
      </c>
      <c r="N21" s="1">
        <f>IFERROR(VLOOKUP($A21,kkr_batting!$B:$N,COLUMN(N20)-11,FALSE),"")</f>
        <v>7</v>
      </c>
      <c r="O21" s="1">
        <f>IFERROR(VLOOKUP($A21,kkr_batting!$B:$N,COLUMN(O20)-11,FALSE),"")</f>
        <v>4</v>
      </c>
      <c r="P21" s="1">
        <f>IFERROR(VLOOKUP($A21,kkr_batting!$B:$N,COLUMN(P20)-11,FALSE),"")</f>
        <v>1</v>
      </c>
      <c r="Q21" s="1">
        <f>IFERROR(VLOOKUP($A21,kkr_batting!$B:$N,COLUMN(Q20)-11,FALSE),"")</f>
        <v>22</v>
      </c>
      <c r="R21" s="1">
        <f>IFERROR(VLOOKUP($A21,kkr_batting!$B:$N,COLUMN(R20)-11,FALSE),"")</f>
        <v>9.67</v>
      </c>
      <c r="S21" s="1">
        <f>IFERROR(VLOOKUP($A21,kkr_batting!$B:$N,COLUMN(S20)-11,FALSE),"")</f>
        <v>24</v>
      </c>
      <c r="T21" s="1">
        <f>IFERROR(VLOOKUP($A21,kkr_batting!$B:$N,COLUMN(T20)-11,FALSE),"")</f>
        <v>120.83</v>
      </c>
      <c r="U21" s="1">
        <f>IFERROR(VLOOKUP($A21,kkr_batting!$B:$N,COLUMN(U20)-11,FALSE),"")</f>
        <v>0</v>
      </c>
      <c r="V21" s="1">
        <f>IFERROR(VLOOKUP($A21,kkr_batting!$B:$N,COLUMN(V20)-11,FALSE),"")</f>
        <v>0</v>
      </c>
      <c r="W21" s="1">
        <f>IFERROR(VLOOKUP($A21,kkr_batting!$B:$N,COLUMN(W20)-11,FALSE),"")</f>
        <v>1</v>
      </c>
      <c r="X21" s="4">
        <f>IFERROR(VLOOKUP($A21,kkr_batting!$B:$N,COLUMN(X20)-11,FALSE),"")</f>
        <v>2</v>
      </c>
      <c r="Y21" s="3" t="str">
        <f>IFERROR(VLOOKUP($A21,kkr_bowling!$B:$M,COLUMN(Y20)-23,FALSE),"")</f>
        <v/>
      </c>
      <c r="Z21" s="1" t="str">
        <f>IFERROR(VLOOKUP($A21,kkr_bowling!$B:$M,COLUMN(Z20)-23,FALSE),"")</f>
        <v/>
      </c>
      <c r="AA21" s="1" t="str">
        <f>IFERROR(VLOOKUP($A21,kkr_bowling!$B:$M,COLUMN(AA20)-23,FALSE),"")</f>
        <v/>
      </c>
      <c r="AB21" s="1" t="str">
        <f>IFERROR(VLOOKUP($A21,kkr_bowling!$B:$M,COLUMN(AB20)-23,FALSE),"")</f>
        <v/>
      </c>
      <c r="AC21" s="1" t="str">
        <f>IFERROR(VLOOKUP($A21,kkr_bowling!$B:$M,COLUMN(AC20)-23,FALSE),"")</f>
        <v/>
      </c>
      <c r="AD21" s="1" t="str">
        <f>IFERROR(VLOOKUP($A21,kkr_bowling!$B:$M,COLUMN(AD20)-23,FALSE),"")</f>
        <v/>
      </c>
      <c r="AE21" s="1" t="str">
        <f>IFERROR(VLOOKUP($A21,kkr_bowling!$B:$M,COLUMN(AE20)-23,FALSE),"")</f>
        <v/>
      </c>
      <c r="AF21" s="1" t="str">
        <f>IFERROR(VLOOKUP($A21,kkr_bowling!$B:$M,COLUMN(AF20)-23,FALSE),"")</f>
        <v/>
      </c>
      <c r="AG21" s="1" t="str">
        <f>IFERROR(VLOOKUP($A21,kkr_bowling!$B:$M,COLUMN(AG20)-23,FALSE),"")</f>
        <v/>
      </c>
      <c r="AH21" s="1" t="str">
        <f>IFERROR(VLOOKUP($A21,kkr_bowling!$B:$M,COLUMN(AH20)-23,FALSE),"")</f>
        <v/>
      </c>
      <c r="AI21" s="1" t="str">
        <f>IFERROR(VLOOKUP($A21,kkr_bowling!$B:$M,COLUMN(AI20)-23,FALSE),"")</f>
        <v/>
      </c>
      <c r="AJ21" s="23">
        <f t="shared" si="0"/>
        <v>2.3333333333333335</v>
      </c>
      <c r="AK21" s="22">
        <f t="shared" si="1"/>
        <v>0</v>
      </c>
      <c r="AL21" s="22">
        <f t="shared" si="2"/>
        <v>0.5714285714285714</v>
      </c>
      <c r="AM21" s="22">
        <f t="shared" si="3"/>
        <v>10.904761904761905</v>
      </c>
      <c r="AN21" s="29">
        <f t="shared" si="4"/>
        <v>6.666666666666667</v>
      </c>
      <c r="AO21" s="20">
        <f t="shared" si="5"/>
        <v>6</v>
      </c>
      <c r="AP21" s="49" t="str">
        <f t="shared" si="6"/>
        <v>Ramandeep Singh</v>
      </c>
    </row>
    <row r="22" spans="1:42" ht="12.75" thickBot="1" x14ac:dyDescent="0.25">
      <c r="A22" s="5" t="s">
        <v>301</v>
      </c>
      <c r="B22" s="6" t="s">
        <v>288</v>
      </c>
      <c r="C22" s="7" t="s">
        <v>70</v>
      </c>
      <c r="D22" s="5">
        <f>IFERROR(VLOOKUP($A22,kkr_mvp!$B:$K,COLUMN(D21)-2,FALSE),"")</f>
        <v>8.5</v>
      </c>
      <c r="E22" s="6">
        <f>IFERROR(VLOOKUP($A22,kkr_mvp!$B:$K,COLUMN(E21)-2,FALSE),"")</f>
        <v>1</v>
      </c>
      <c r="F22" s="6">
        <f>IFERROR(VLOOKUP($A22,kkr_mvp!$B:$K,COLUMN(F21)-2,FALSE),"")</f>
        <v>0</v>
      </c>
      <c r="G22" s="6">
        <f>IFERROR(VLOOKUP($A22,kkr_mvp!$B:$K,COLUMN(G21)-2,FALSE),"")</f>
        <v>0</v>
      </c>
      <c r="H22" s="6">
        <f>IFERROR(VLOOKUP($A22,kkr_mvp!$B:$K,COLUMN(H21)-2,FALSE),"")</f>
        <v>2</v>
      </c>
      <c r="I22" s="6">
        <f>IFERROR(VLOOKUP($A22,kkr_mvp!$B:$K,COLUMN(I21)-2,FALSE),"")</f>
        <v>1</v>
      </c>
      <c r="J22" s="6">
        <f>IFERROR(VLOOKUP($A22,kkr_mvp!$B:$K,COLUMN(J21)-2,FALSE),"")</f>
        <v>0</v>
      </c>
      <c r="K22" s="6">
        <f>IFERROR(VLOOKUP($A22,kkr_mvp!$B:$K,COLUMN(K21)-2,FALSE),"")</f>
        <v>0</v>
      </c>
      <c r="L22" s="7">
        <f>IFERROR(VLOOKUP($A22,kkr_mvp!$B:$K,COLUMN(L21)-2,FALSE),"")</f>
        <v>0</v>
      </c>
      <c r="M22" s="5">
        <f>IFERROR(VLOOKUP($A22,kkr_batting!$B:$N,COLUMN(M21)-11,FALSE),"")</f>
        <v>19</v>
      </c>
      <c r="N22" s="6">
        <f>IFERROR(VLOOKUP($A22,kkr_batting!$B:$N,COLUMN(N21)-11,FALSE),"")</f>
        <v>1</v>
      </c>
      <c r="O22" s="6">
        <f>IFERROR(VLOOKUP($A22,kkr_batting!$B:$N,COLUMN(O21)-11,FALSE),"")</f>
        <v>1</v>
      </c>
      <c r="P22" s="6">
        <f>IFERROR(VLOOKUP($A22,kkr_batting!$B:$N,COLUMN(P21)-11,FALSE),"")</f>
        <v>0</v>
      </c>
      <c r="Q22" s="6">
        <f>IFERROR(VLOOKUP($A22,kkr_batting!$B:$N,COLUMN(Q21)-11,FALSE),"")</f>
        <v>19</v>
      </c>
      <c r="R22" s="6">
        <f>IFERROR(VLOOKUP($A22,kkr_batting!$B:$N,COLUMN(R21)-11,FALSE),"")</f>
        <v>19</v>
      </c>
      <c r="S22" s="6">
        <f>IFERROR(VLOOKUP($A22,kkr_batting!$B:$N,COLUMN(S21)-11,FALSE),"")</f>
        <v>14</v>
      </c>
      <c r="T22" s="6">
        <f>IFERROR(VLOOKUP($A22,kkr_batting!$B:$N,COLUMN(T21)-11,FALSE),"")</f>
        <v>135.71</v>
      </c>
      <c r="U22" s="6">
        <f>IFERROR(VLOOKUP($A22,kkr_batting!$B:$N,COLUMN(U21)-11,FALSE),"")</f>
        <v>0</v>
      </c>
      <c r="V22" s="6">
        <f>IFERROR(VLOOKUP($A22,kkr_batting!$B:$N,COLUMN(V21)-11,FALSE),"")</f>
        <v>0</v>
      </c>
      <c r="W22" s="6">
        <f>IFERROR(VLOOKUP($A22,kkr_batting!$B:$N,COLUMN(W21)-11,FALSE),"")</f>
        <v>2</v>
      </c>
      <c r="X22" s="7">
        <f>IFERROR(VLOOKUP($A22,kkr_batting!$B:$N,COLUMN(X21)-11,FALSE),"")</f>
        <v>1</v>
      </c>
      <c r="Y22" s="5" t="str">
        <f>IFERROR(VLOOKUP($A22,kkr_bowling!$B:$M,COLUMN(Y21)-23,FALSE),"")</f>
        <v/>
      </c>
      <c r="Z22" s="6" t="str">
        <f>IFERROR(VLOOKUP($A22,kkr_bowling!$B:$M,COLUMN(Z21)-23,FALSE),"")</f>
        <v/>
      </c>
      <c r="AA22" s="6" t="str">
        <f>IFERROR(VLOOKUP($A22,kkr_bowling!$B:$M,COLUMN(AA21)-23,FALSE),"")</f>
        <v/>
      </c>
      <c r="AB22" s="6" t="str">
        <f>IFERROR(VLOOKUP($A22,kkr_bowling!$B:$M,COLUMN(AB21)-23,FALSE),"")</f>
        <v/>
      </c>
      <c r="AC22" s="6" t="str">
        <f>IFERROR(VLOOKUP($A22,kkr_bowling!$B:$M,COLUMN(AC21)-23,FALSE),"")</f>
        <v/>
      </c>
      <c r="AD22" s="6" t="str">
        <f>IFERROR(VLOOKUP($A22,kkr_bowling!$B:$M,COLUMN(AD21)-23,FALSE),"")</f>
        <v/>
      </c>
      <c r="AE22" s="6" t="str">
        <f>IFERROR(VLOOKUP($A22,kkr_bowling!$B:$M,COLUMN(AE21)-23,FALSE),"")</f>
        <v/>
      </c>
      <c r="AF22" s="6" t="str">
        <f>IFERROR(VLOOKUP($A22,kkr_bowling!$B:$M,COLUMN(AF21)-23,FALSE),"")</f>
        <v/>
      </c>
      <c r="AG22" s="6" t="str">
        <f>IFERROR(VLOOKUP($A22,kkr_bowling!$B:$M,COLUMN(AG21)-23,FALSE),"")</f>
        <v/>
      </c>
      <c r="AH22" s="6" t="str">
        <f>IFERROR(VLOOKUP($A22,kkr_bowling!$B:$M,COLUMN(AH21)-23,FALSE),"")</f>
        <v/>
      </c>
      <c r="AI22" s="6" t="str">
        <f>IFERROR(VLOOKUP($A22,kkr_bowling!$B:$M,COLUMN(AI21)-23,FALSE),"")</f>
        <v/>
      </c>
      <c r="AJ22" s="24">
        <f t="shared" si="0"/>
        <v>0</v>
      </c>
      <c r="AK22" s="25">
        <f t="shared" si="1"/>
        <v>0</v>
      </c>
      <c r="AL22" s="25">
        <f t="shared" si="2"/>
        <v>0</v>
      </c>
      <c r="AM22" s="25">
        <f t="shared" si="3"/>
        <v>0</v>
      </c>
      <c r="AN22" s="30">
        <f t="shared" si="4"/>
        <v>11.333333333333334</v>
      </c>
      <c r="AO22" s="21">
        <f t="shared" si="5"/>
        <v>15</v>
      </c>
      <c r="AP22" s="49" t="str">
        <f t="shared" si="6"/>
        <v>Manish Pandey</v>
      </c>
    </row>
    <row r="30" spans="1:42" x14ac:dyDescent="0.2">
      <c r="D30" s="52" t="s">
        <v>213</v>
      </c>
    </row>
    <row r="31" spans="1:42" x14ac:dyDescent="0.2">
      <c r="D31" s="51" t="s">
        <v>214</v>
      </c>
      <c r="E31" s="51">
        <f>SUM(D2:L26)-SUM(kkr_mvp!C:K)</f>
        <v>0</v>
      </c>
    </row>
    <row r="32" spans="1:42" x14ac:dyDescent="0.2">
      <c r="D32" s="51" t="s">
        <v>215</v>
      </c>
      <c r="E32" s="51">
        <f>SUM(M2:X26)-SUM(kkr_batting!C2:N100)</f>
        <v>0</v>
      </c>
    </row>
    <row r="33" spans="4:5" x14ac:dyDescent="0.2">
      <c r="D33" s="51" t="s">
        <v>216</v>
      </c>
      <c r="E33" s="51">
        <f>SUM(Y2:AI26)-SUM(kkr_bowling!C:M)</f>
        <v>0</v>
      </c>
    </row>
  </sheetData>
  <conditionalFormatting sqref="D2:D22">
    <cfRule type="containsBlanks" dxfId="211" priority="13">
      <formula>LEN(TRIM(D2))=0</formula>
    </cfRule>
  </conditionalFormatting>
  <conditionalFormatting sqref="E31:E33">
    <cfRule type="cellIs" dxfId="210" priority="1" operator="notEqual">
      <formula>0</formula>
    </cfRule>
  </conditionalFormatting>
  <conditionalFormatting sqref="J2:J22">
    <cfRule type="colorScale" priority="56">
      <colorScale>
        <cfvo type="min"/>
        <cfvo type="max"/>
        <color rgb="FFFCFCFF"/>
        <color rgb="FF63BE7B"/>
      </colorScale>
    </cfRule>
  </conditionalFormatting>
  <conditionalFormatting sqref="K2:K22">
    <cfRule type="cellIs" dxfId="209" priority="9" operator="greaterThanOrEqual">
      <formula>1</formula>
    </cfRule>
  </conditionalFormatting>
  <conditionalFormatting sqref="M2:M22">
    <cfRule type="colorScale" priority="57">
      <colorScale>
        <cfvo type="min"/>
        <cfvo type="max"/>
        <color rgb="FFFCFCFF"/>
        <color rgb="FF63BE7B"/>
      </colorScale>
    </cfRule>
  </conditionalFormatting>
  <conditionalFormatting sqref="Y2:Y22">
    <cfRule type="colorScale" priority="58">
      <colorScale>
        <cfvo type="min"/>
        <cfvo type="max"/>
        <color rgb="FFFCFCFF"/>
        <color rgb="FF63BE7B"/>
      </colorScale>
    </cfRule>
  </conditionalFormatting>
  <conditionalFormatting sqref="AJ2:AJ22">
    <cfRule type="colorScale" priority="59">
      <colorScale>
        <cfvo type="min"/>
        <cfvo type="max"/>
        <color rgb="FFFCFCFF"/>
        <color rgb="FF63BE7B"/>
      </colorScale>
    </cfRule>
  </conditionalFormatting>
  <conditionalFormatting sqref="AK2:AK22">
    <cfRule type="colorScale" priority="60">
      <colorScale>
        <cfvo type="min"/>
        <cfvo type="max"/>
        <color rgb="FFFCFCFF"/>
        <color rgb="FF63BE7B"/>
      </colorScale>
    </cfRule>
  </conditionalFormatting>
  <conditionalFormatting sqref="AL2:AL22">
    <cfRule type="colorScale" priority="61">
      <colorScale>
        <cfvo type="min"/>
        <cfvo type="max"/>
        <color rgb="FFFCFCFF"/>
        <color rgb="FF63BE7B"/>
      </colorScale>
    </cfRule>
  </conditionalFormatting>
  <conditionalFormatting sqref="AM2:AM22">
    <cfRule type="colorScale" priority="62">
      <colorScale>
        <cfvo type="min"/>
        <cfvo type="max"/>
        <color rgb="FFFCFCFF"/>
        <color rgb="FF63BE7B"/>
      </colorScale>
    </cfRule>
  </conditionalFormatting>
  <conditionalFormatting sqref="AN2:AN22">
    <cfRule type="colorScale" priority="63">
      <colorScale>
        <cfvo type="min"/>
        <cfvo type="percentile" val="50"/>
        <cfvo type="max"/>
        <color rgb="FF63BE7B"/>
        <color rgb="FFFCFCFF"/>
        <color rgb="FFF8696B"/>
      </colorScale>
    </cfRule>
    <cfRule type="colorScale" priority="64">
      <colorScale>
        <cfvo type="min"/>
        <cfvo type="max"/>
        <color rgb="FF63BE7B"/>
        <color rgb="FFFFEF9C"/>
      </colorScale>
    </cfRule>
  </conditionalFormatting>
  <conditionalFormatting sqref="AO2:AO22">
    <cfRule type="iconSet" priority="65">
      <iconSet iconSet="3Symbols2" reverse="1">
        <cfvo type="percent" val="0"/>
        <cfvo type="num" val="5"/>
        <cfvo type="num" val="8"/>
      </iconSet>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6D3E-4004-4681-897C-F5E9BD71BDD9}">
  <sheetPr>
    <tabColor theme="9" tint="0.59999389629810485"/>
  </sheetPr>
  <dimension ref="A1:AS33"/>
  <sheetViews>
    <sheetView zoomScale="90" zoomScaleNormal="90" workbookViewId="0">
      <pane xSplit="3" topLeftCell="N1" activePane="topRight" state="frozen"/>
      <selection activeCell="B17" sqref="B17"/>
      <selection pane="topRight" activeCell="A14" sqref="A14:XFD14"/>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20.28515625" style="1" bestFit="1" customWidth="1"/>
    <col min="43" max="16384" width="9.140625" style="1"/>
  </cols>
  <sheetData>
    <row r="1" spans="1:45"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5" x14ac:dyDescent="0.2">
      <c r="A2" s="3" t="s">
        <v>160</v>
      </c>
      <c r="B2" s="1" t="s">
        <v>159</v>
      </c>
      <c r="C2" s="4" t="s">
        <v>71</v>
      </c>
      <c r="D2" s="3" t="str">
        <f>IFERROR(VLOOKUP($A2,lsg_mvp!$B:$K,COLUMN(D1)-2,FALSE),"")</f>
        <v/>
      </c>
      <c r="E2" s="1" t="str">
        <f>IFERROR(VLOOKUP($A2,lsg_mvp!$B:$K,COLUMN(E1)-2,FALSE),"")</f>
        <v/>
      </c>
      <c r="F2" s="1" t="str">
        <f>IFERROR(VLOOKUP($A2,lsg_mvp!$B:$K,COLUMN(F1)-2,FALSE),"")</f>
        <v/>
      </c>
      <c r="G2" s="1" t="str">
        <f>IFERROR(VLOOKUP($A2,lsg_mvp!$B:$K,COLUMN(G1)-2,FALSE),"")</f>
        <v/>
      </c>
      <c r="H2" s="1" t="str">
        <f>IFERROR(VLOOKUP($A2,lsg_mvp!$B:$K,COLUMN(H1)-2,FALSE),"")</f>
        <v/>
      </c>
      <c r="I2" s="1" t="str">
        <f>IFERROR(VLOOKUP($A2,lsg_mvp!$B:$K,COLUMN(I1)-2,FALSE),"")</f>
        <v/>
      </c>
      <c r="J2" s="1" t="str">
        <f>IFERROR(VLOOKUP($A2,lsg_mvp!$B:$K,COLUMN(J1)-2,FALSE),"")</f>
        <v/>
      </c>
      <c r="K2" s="1" t="str">
        <f>IFERROR(VLOOKUP($A2,lsg_mvp!$B:$K,COLUMN(K1)-2,FALSE),"")</f>
        <v/>
      </c>
      <c r="L2" s="4" t="str">
        <f>IFERROR(VLOOKUP($A2,lsg_mvp!$B:$K,COLUMN(L1)-2,FALSE),"")</f>
        <v/>
      </c>
      <c r="M2" s="3" t="str">
        <f>IFERROR(VLOOKUP($A2,lsg_batting!$B:$N,COLUMN(M1)-11,FALSE),"")</f>
        <v/>
      </c>
      <c r="N2" s="1" t="str">
        <f>IFERROR(VLOOKUP($A2,lsg_batting!$B:$N,COLUMN(N1)-11,FALSE),"")</f>
        <v/>
      </c>
      <c r="O2" s="1" t="str">
        <f>IFERROR(VLOOKUP($A2,lsg_batting!$B:$N,COLUMN(O1)-11,FALSE),"")</f>
        <v/>
      </c>
      <c r="P2" s="1" t="str">
        <f>IFERROR(VLOOKUP($A2,lsg_batting!$B:$N,COLUMN(P1)-11,FALSE),"")</f>
        <v/>
      </c>
      <c r="Q2" s="1" t="str">
        <f>IFERROR(VLOOKUP($A2,lsg_batting!$B:$N,COLUMN(Q1)-11,FALSE),"")</f>
        <v/>
      </c>
      <c r="R2" s="1" t="str">
        <f>IFERROR(VLOOKUP($A2,lsg_batting!$B:$N,COLUMN(R1)-11,FALSE),"")</f>
        <v/>
      </c>
      <c r="S2" s="1" t="str">
        <f>IFERROR(VLOOKUP($A2,lsg_batting!$B:$N,COLUMN(S1)-11,FALSE),"")</f>
        <v/>
      </c>
      <c r="T2" s="1" t="str">
        <f>IFERROR(VLOOKUP($A2,lsg_batting!$B:$N,COLUMN(T1)-11,FALSE),"")</f>
        <v/>
      </c>
      <c r="U2" s="1" t="str">
        <f>IFERROR(VLOOKUP($A2,lsg_batting!$B:$N,COLUMN(U1)-11,FALSE),"")</f>
        <v/>
      </c>
      <c r="V2" s="1" t="str">
        <f>IFERROR(VLOOKUP($A2,lsg_batting!$B:$N,COLUMN(V1)-11,FALSE),"")</f>
        <v/>
      </c>
      <c r="W2" s="1" t="str">
        <f>IFERROR(VLOOKUP($A2,lsg_batting!$B:$N,COLUMN(W1)-11,FALSE),"")</f>
        <v/>
      </c>
      <c r="X2" s="4" t="str">
        <f>IFERROR(VLOOKUP($A2,lsg_batting!$B:$N,COLUMN(X1)-11,FALSE),"")</f>
        <v/>
      </c>
      <c r="Y2" s="3" t="str">
        <f>IFERROR(VLOOKUP($A2,lsg_bowling!$B:$M,COLUMN(Y1)-23,FALSE),"")</f>
        <v/>
      </c>
      <c r="Z2" s="1" t="str">
        <f>IFERROR(VLOOKUP($A2,lsg_bowling!$B:$M,COLUMN(Z1)-23,FALSE),"")</f>
        <v/>
      </c>
      <c r="AA2" s="1" t="str">
        <f>IFERROR(VLOOKUP($A2,lsg_bowling!$B:$M,COLUMN(AA1)-23,FALSE),"")</f>
        <v/>
      </c>
      <c r="AB2" s="1" t="str">
        <f>IFERROR(VLOOKUP($A2,lsg_bowling!$B:$M,COLUMN(AB1)-23,FALSE),"")</f>
        <v/>
      </c>
      <c r="AC2" s="1" t="str">
        <f>IFERROR(VLOOKUP($A2,lsg_bowling!$B:$M,COLUMN(AC1)-23,FALSE),"")</f>
        <v/>
      </c>
      <c r="AD2" s="1" t="str">
        <f>IFERROR(VLOOKUP($A2,lsg_bowling!$B:$M,COLUMN(AD1)-23,FALSE),"")</f>
        <v/>
      </c>
      <c r="AE2" s="1" t="str">
        <f>IFERROR(VLOOKUP($A2,lsg_bowling!$B:$M,COLUMN(AE1)-23,FALSE),"")</f>
        <v/>
      </c>
      <c r="AF2" s="1" t="str">
        <f>IFERROR(VLOOKUP($A2,lsg_bowling!$B:$M,COLUMN(AF1)-23,FALSE),"")</f>
        <v/>
      </c>
      <c r="AG2" s="1" t="str">
        <f>IFERROR(VLOOKUP($A2,lsg_bowling!$B:$M,COLUMN(AG1)-23,FALSE),"")</f>
        <v/>
      </c>
      <c r="AH2" s="1" t="str">
        <f>IFERROR(VLOOKUP($A2,lsg_bowling!$B:$M,COLUMN(AH1)-23,FALSE),"")</f>
        <v/>
      </c>
      <c r="AI2" s="1" t="str">
        <f>IFERROR(VLOOKUP($A2,lsg_bowling!$B:$M,COLUMN(AI1)-23,FALSE),"")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9" t="str">
        <f t="shared" ref="AN2:AN26" si="4">IFERROR(AVERAGE(RANK(AJ2,$AJ$2:$AJ$26),RANK(AK2,$AK$2:$AK$26),RANK(AL2,$AL$2:$AL$26)),"")</f>
        <v/>
      </c>
      <c r="AO2" s="19" t="str">
        <f t="shared" ref="AO2:AO26" si="5">IFERROR(RANK(AN2,$AN$2:$AN$26,1),"")</f>
        <v/>
      </c>
      <c r="AP2" s="49" t="str">
        <f t="shared" ref="AP2:AP26" si="6">A2</f>
        <v>Mayank Yadav</v>
      </c>
    </row>
    <row r="3" spans="1:45" x14ac:dyDescent="0.2">
      <c r="A3" s="3" t="s">
        <v>169</v>
      </c>
      <c r="B3" s="1" t="s">
        <v>159</v>
      </c>
      <c r="C3" s="4" t="s">
        <v>71</v>
      </c>
      <c r="D3" s="3" t="str">
        <f>IFERROR(VLOOKUP($A3,lsg_mvp!$B:$K,COLUMN(D2)-2,FALSE),"")</f>
        <v/>
      </c>
      <c r="E3" s="1" t="str">
        <f>IFERROR(VLOOKUP($A3,lsg_mvp!$B:$K,COLUMN(E2)-2,FALSE),"")</f>
        <v/>
      </c>
      <c r="F3" s="1" t="str">
        <f>IFERROR(VLOOKUP($A3,lsg_mvp!$B:$K,COLUMN(F2)-2,FALSE),"")</f>
        <v/>
      </c>
      <c r="G3" s="1" t="str">
        <f>IFERROR(VLOOKUP($A3,lsg_mvp!$B:$K,COLUMN(G2)-2,FALSE),"")</f>
        <v/>
      </c>
      <c r="H3" s="1" t="str">
        <f>IFERROR(VLOOKUP($A3,lsg_mvp!$B:$K,COLUMN(H2)-2,FALSE),"")</f>
        <v/>
      </c>
      <c r="I3" s="1" t="str">
        <f>IFERROR(VLOOKUP($A3,lsg_mvp!$B:$K,COLUMN(I2)-2,FALSE),"")</f>
        <v/>
      </c>
      <c r="J3" s="1" t="str">
        <f>IFERROR(VLOOKUP($A3,lsg_mvp!$B:$K,COLUMN(J2)-2,FALSE),"")</f>
        <v/>
      </c>
      <c r="K3" s="1" t="str">
        <f>IFERROR(VLOOKUP($A3,lsg_mvp!$B:$K,COLUMN(K2)-2,FALSE),"")</f>
        <v/>
      </c>
      <c r="L3" s="4" t="str">
        <f>IFERROR(VLOOKUP($A3,lsg_mvp!$B:$K,COLUMN(L2)-2,FALSE),"")</f>
        <v/>
      </c>
      <c r="M3" s="3" t="str">
        <f>IFERROR(VLOOKUP($A3,lsg_batting!$B:$N,COLUMN(M2)-11,FALSE),"")</f>
        <v/>
      </c>
      <c r="N3" s="1" t="str">
        <f>IFERROR(VLOOKUP($A3,lsg_batting!$B:$N,COLUMN(N2)-11,FALSE),"")</f>
        <v/>
      </c>
      <c r="O3" s="1" t="str">
        <f>IFERROR(VLOOKUP($A3,lsg_batting!$B:$N,COLUMN(O2)-11,FALSE),"")</f>
        <v/>
      </c>
      <c r="P3" s="1" t="str">
        <f>IFERROR(VLOOKUP($A3,lsg_batting!$B:$N,COLUMN(P2)-11,FALSE),"")</f>
        <v/>
      </c>
      <c r="Q3" s="1" t="str">
        <f>IFERROR(VLOOKUP($A3,lsg_batting!$B:$N,COLUMN(Q2)-11,FALSE),"")</f>
        <v/>
      </c>
      <c r="R3" s="1" t="str">
        <f>IFERROR(VLOOKUP($A3,lsg_batting!$B:$N,COLUMN(R2)-11,FALSE),"")</f>
        <v/>
      </c>
      <c r="S3" s="1" t="str">
        <f>IFERROR(VLOOKUP($A3,lsg_batting!$B:$N,COLUMN(S2)-11,FALSE),"")</f>
        <v/>
      </c>
      <c r="T3" s="1" t="str">
        <f>IFERROR(VLOOKUP($A3,lsg_batting!$B:$N,COLUMN(T2)-11,FALSE),"")</f>
        <v/>
      </c>
      <c r="U3" s="1" t="str">
        <f>IFERROR(VLOOKUP($A3,lsg_batting!$B:$N,COLUMN(U2)-11,FALSE),"")</f>
        <v/>
      </c>
      <c r="V3" s="1" t="str">
        <f>IFERROR(VLOOKUP($A3,lsg_batting!$B:$N,COLUMN(V2)-11,FALSE),"")</f>
        <v/>
      </c>
      <c r="W3" s="1" t="str">
        <f>IFERROR(VLOOKUP($A3,lsg_batting!$B:$N,COLUMN(W2)-11,FALSE),"")</f>
        <v/>
      </c>
      <c r="X3" s="4" t="str">
        <f>IFERROR(VLOOKUP($A3,lsg_batting!$B:$N,COLUMN(X2)-11,FALSE),"")</f>
        <v/>
      </c>
      <c r="Y3" s="3" t="str">
        <f>IFERROR(VLOOKUP($A3,lsg_bowling!$B:$M,COLUMN(Y2)-23,FALSE),"")</f>
        <v/>
      </c>
      <c r="Z3" s="1" t="str">
        <f>IFERROR(VLOOKUP($A3,lsg_bowling!$B:$M,COLUMN(Z2)-23,FALSE),"")</f>
        <v/>
      </c>
      <c r="AA3" s="1" t="str">
        <f>IFERROR(VLOOKUP($A3,lsg_bowling!$B:$M,COLUMN(AA2)-23,FALSE),"")</f>
        <v/>
      </c>
      <c r="AB3" s="1" t="str">
        <f>IFERROR(VLOOKUP($A3,lsg_bowling!$B:$M,COLUMN(AB2)-23,FALSE),"")</f>
        <v/>
      </c>
      <c r="AC3" s="1" t="str">
        <f>IFERROR(VLOOKUP($A3,lsg_bowling!$B:$M,COLUMN(AC2)-23,FALSE),"")</f>
        <v/>
      </c>
      <c r="AD3" s="1" t="str">
        <f>IFERROR(VLOOKUP($A3,lsg_bowling!$B:$M,COLUMN(AD2)-23,FALSE),"")</f>
        <v/>
      </c>
      <c r="AE3" s="1" t="str">
        <f>IFERROR(VLOOKUP($A3,lsg_bowling!$B:$M,COLUMN(AE2)-23,FALSE),"")</f>
        <v/>
      </c>
      <c r="AF3" s="1" t="str">
        <f>IFERROR(VLOOKUP($A3,lsg_bowling!$B:$M,COLUMN(AF2)-23,FALSE),"")</f>
        <v/>
      </c>
      <c r="AG3" s="1" t="str">
        <f>IFERROR(VLOOKUP($A3,lsg_bowling!$B:$M,COLUMN(AG2)-23,FALSE),"")</f>
        <v/>
      </c>
      <c r="AH3" s="1" t="str">
        <f>IFERROR(VLOOKUP($A3,lsg_bowling!$B:$M,COLUMN(AH2)-23,FALSE),"")</f>
        <v/>
      </c>
      <c r="AI3" s="1" t="str">
        <f>IFERROR(VLOOKUP($A3,lsg_bowling!$B:$M,COLUMN(AI2)-23,FALSE),"")</f>
        <v/>
      </c>
      <c r="AJ3" s="23">
        <f t="shared" si="0"/>
        <v>0</v>
      </c>
      <c r="AK3" s="22" t="str">
        <f t="shared" si="1"/>
        <v/>
      </c>
      <c r="AL3" s="22" t="str">
        <f t="shared" si="2"/>
        <v/>
      </c>
      <c r="AM3" s="22" t="str">
        <f t="shared" si="3"/>
        <v/>
      </c>
      <c r="AN3" s="29" t="str">
        <f t="shared" si="4"/>
        <v/>
      </c>
      <c r="AO3" s="20" t="str">
        <f t="shared" si="5"/>
        <v/>
      </c>
      <c r="AP3" s="49" t="str">
        <f t="shared" si="6"/>
        <v>Mohsin Khan</v>
      </c>
    </row>
    <row r="4" spans="1:45" x14ac:dyDescent="0.2">
      <c r="A4" s="3" t="s">
        <v>178</v>
      </c>
      <c r="B4" s="1" t="s">
        <v>159</v>
      </c>
      <c r="C4" s="4" t="s">
        <v>70</v>
      </c>
      <c r="D4" s="3" t="str">
        <f>IFERROR(VLOOKUP($A4,lsg_mvp!$B:$K,COLUMN(D3)-2,FALSE),"")</f>
        <v/>
      </c>
      <c r="E4" s="1" t="str">
        <f>IFERROR(VLOOKUP($A4,lsg_mvp!$B:$K,COLUMN(E3)-2,FALSE),"")</f>
        <v/>
      </c>
      <c r="F4" s="1" t="str">
        <f>IFERROR(VLOOKUP($A4,lsg_mvp!$B:$K,COLUMN(F3)-2,FALSE),"")</f>
        <v/>
      </c>
      <c r="G4" s="1" t="str">
        <f>IFERROR(VLOOKUP($A4,lsg_mvp!$B:$K,COLUMN(G3)-2,FALSE),"")</f>
        <v/>
      </c>
      <c r="H4" s="1" t="str">
        <f>IFERROR(VLOOKUP($A4,lsg_mvp!$B:$K,COLUMN(H3)-2,FALSE),"")</f>
        <v/>
      </c>
      <c r="I4" s="1" t="str">
        <f>IFERROR(VLOOKUP($A4,lsg_mvp!$B:$K,COLUMN(I3)-2,FALSE),"")</f>
        <v/>
      </c>
      <c r="J4" s="1" t="str">
        <f>IFERROR(VLOOKUP($A4,lsg_mvp!$B:$K,COLUMN(J3)-2,FALSE),"")</f>
        <v/>
      </c>
      <c r="K4" s="1" t="str">
        <f>IFERROR(VLOOKUP($A4,lsg_mvp!$B:$K,COLUMN(K3)-2,FALSE),"")</f>
        <v/>
      </c>
      <c r="L4" s="4" t="str">
        <f>IFERROR(VLOOKUP($A4,lsg_mvp!$B:$K,COLUMN(L3)-2,FALSE),"")</f>
        <v/>
      </c>
      <c r="M4" s="3" t="str">
        <f>IFERROR(VLOOKUP($A4,lsg_batting!$B:$N,COLUMN(M3)-11,FALSE),"")</f>
        <v/>
      </c>
      <c r="N4" s="1" t="str">
        <f>IFERROR(VLOOKUP($A4,lsg_batting!$B:$N,COLUMN(N3)-11,FALSE),"")</f>
        <v/>
      </c>
      <c r="O4" s="1" t="str">
        <f>IFERROR(VLOOKUP($A4,lsg_batting!$B:$N,COLUMN(O3)-11,FALSE),"")</f>
        <v/>
      </c>
      <c r="P4" s="1" t="str">
        <f>IFERROR(VLOOKUP($A4,lsg_batting!$B:$N,COLUMN(P3)-11,FALSE),"")</f>
        <v/>
      </c>
      <c r="Q4" s="1" t="str">
        <f>IFERROR(VLOOKUP($A4,lsg_batting!$B:$N,COLUMN(Q3)-11,FALSE),"")</f>
        <v/>
      </c>
      <c r="R4" s="1" t="str">
        <f>IFERROR(VLOOKUP($A4,lsg_batting!$B:$N,COLUMN(R3)-11,FALSE),"")</f>
        <v/>
      </c>
      <c r="S4" s="1" t="str">
        <f>IFERROR(VLOOKUP($A4,lsg_batting!$B:$N,COLUMN(S3)-11,FALSE),"")</f>
        <v/>
      </c>
      <c r="T4" s="1" t="str">
        <f>IFERROR(VLOOKUP($A4,lsg_batting!$B:$N,COLUMN(T3)-11,FALSE),"")</f>
        <v/>
      </c>
      <c r="U4" s="1" t="str">
        <f>IFERROR(VLOOKUP($A4,lsg_batting!$B:$N,COLUMN(U3)-11,FALSE),"")</f>
        <v/>
      </c>
      <c r="V4" s="1" t="str">
        <f>IFERROR(VLOOKUP($A4,lsg_batting!$B:$N,COLUMN(V3)-11,FALSE),"")</f>
        <v/>
      </c>
      <c r="W4" s="1" t="str">
        <f>IFERROR(VLOOKUP($A4,lsg_batting!$B:$N,COLUMN(W3)-11,FALSE),"")</f>
        <v/>
      </c>
      <c r="X4" s="4" t="str">
        <f>IFERROR(VLOOKUP($A4,lsg_batting!$B:$N,COLUMN(X3)-11,FALSE),"")</f>
        <v/>
      </c>
      <c r="Y4" s="3" t="str">
        <f>IFERROR(VLOOKUP($A4,lsg_bowling!$B:$M,COLUMN(Y3)-23,FALSE),"")</f>
        <v/>
      </c>
      <c r="Z4" s="1" t="str">
        <f>IFERROR(VLOOKUP($A4,lsg_bowling!$B:$M,COLUMN(Z3)-23,FALSE),"")</f>
        <v/>
      </c>
      <c r="AA4" s="1" t="str">
        <f>IFERROR(VLOOKUP($A4,lsg_bowling!$B:$M,COLUMN(AA3)-23,FALSE),"")</f>
        <v/>
      </c>
      <c r="AB4" s="1" t="str">
        <f>IFERROR(VLOOKUP($A4,lsg_bowling!$B:$M,COLUMN(AB3)-23,FALSE),"")</f>
        <v/>
      </c>
      <c r="AC4" s="1" t="str">
        <f>IFERROR(VLOOKUP($A4,lsg_bowling!$B:$M,COLUMN(AC3)-23,FALSE),"")</f>
        <v/>
      </c>
      <c r="AD4" s="1" t="str">
        <f>IFERROR(VLOOKUP($A4,lsg_bowling!$B:$M,COLUMN(AD3)-23,FALSE),"")</f>
        <v/>
      </c>
      <c r="AE4" s="1" t="str">
        <f>IFERROR(VLOOKUP($A4,lsg_bowling!$B:$M,COLUMN(AE3)-23,FALSE),"")</f>
        <v/>
      </c>
      <c r="AF4" s="1" t="str">
        <f>IFERROR(VLOOKUP($A4,lsg_bowling!$B:$M,COLUMN(AF3)-23,FALSE),"")</f>
        <v/>
      </c>
      <c r="AG4" s="1" t="str">
        <f>IFERROR(VLOOKUP($A4,lsg_bowling!$B:$M,COLUMN(AG3)-23,FALSE),"")</f>
        <v/>
      </c>
      <c r="AH4" s="1" t="str">
        <f>IFERROR(VLOOKUP($A4,lsg_bowling!$B:$M,COLUMN(AH3)-23,FALSE),"")</f>
        <v/>
      </c>
      <c r="AI4" s="1" t="str">
        <f>IFERROR(VLOOKUP($A4,lsg_bowling!$B:$M,COLUMN(AI3)-23,FALSE),"")</f>
        <v/>
      </c>
      <c r="AJ4" s="23">
        <f t="shared" si="0"/>
        <v>0</v>
      </c>
      <c r="AK4" s="22" t="str">
        <f t="shared" si="1"/>
        <v/>
      </c>
      <c r="AL4" s="22" t="str">
        <f t="shared" si="2"/>
        <v/>
      </c>
      <c r="AM4" s="22" t="str">
        <f t="shared" si="3"/>
        <v/>
      </c>
      <c r="AN4" s="29" t="str">
        <f t="shared" si="4"/>
        <v/>
      </c>
      <c r="AO4" s="20" t="str">
        <f t="shared" si="5"/>
        <v/>
      </c>
      <c r="AP4" s="49" t="str">
        <f t="shared" si="6"/>
        <v>Aryan Juyal</v>
      </c>
    </row>
    <row r="5" spans="1:45" x14ac:dyDescent="0.2">
      <c r="A5" s="3" t="s">
        <v>182</v>
      </c>
      <c r="B5" s="1" t="s">
        <v>159</v>
      </c>
      <c r="C5" s="4" t="s">
        <v>70</v>
      </c>
      <c r="D5" s="3" t="str">
        <f>IFERROR(VLOOKUP($A5,lsg_mvp!$B:$K,COLUMN(D4)-2,FALSE),"")</f>
        <v/>
      </c>
      <c r="E5" s="1" t="str">
        <f>IFERROR(VLOOKUP($A5,lsg_mvp!$B:$K,COLUMN(E4)-2,FALSE),"")</f>
        <v/>
      </c>
      <c r="F5" s="1" t="str">
        <f>IFERROR(VLOOKUP($A5,lsg_mvp!$B:$K,COLUMN(F4)-2,FALSE),"")</f>
        <v/>
      </c>
      <c r="G5" s="1" t="str">
        <f>IFERROR(VLOOKUP($A5,lsg_mvp!$B:$K,COLUMN(G4)-2,FALSE),"")</f>
        <v/>
      </c>
      <c r="H5" s="1" t="str">
        <f>IFERROR(VLOOKUP($A5,lsg_mvp!$B:$K,COLUMN(H4)-2,FALSE),"")</f>
        <v/>
      </c>
      <c r="I5" s="1" t="str">
        <f>IFERROR(VLOOKUP($A5,lsg_mvp!$B:$K,COLUMN(I4)-2,FALSE),"")</f>
        <v/>
      </c>
      <c r="J5" s="1" t="str">
        <f>IFERROR(VLOOKUP($A5,lsg_mvp!$B:$K,COLUMN(J4)-2,FALSE),"")</f>
        <v/>
      </c>
      <c r="K5" s="1" t="str">
        <f>IFERROR(VLOOKUP($A5,lsg_mvp!$B:$K,COLUMN(K4)-2,FALSE),"")</f>
        <v/>
      </c>
      <c r="L5" s="4" t="str">
        <f>IFERROR(VLOOKUP($A5,lsg_mvp!$B:$K,COLUMN(L4)-2,FALSE),"")</f>
        <v/>
      </c>
      <c r="M5" s="3" t="str">
        <f>IFERROR(VLOOKUP($A5,lsg_batting!$B:$N,COLUMN(M4)-11,FALSE),"")</f>
        <v/>
      </c>
      <c r="N5" s="1" t="str">
        <f>IFERROR(VLOOKUP($A5,lsg_batting!$B:$N,COLUMN(N4)-11,FALSE),"")</f>
        <v/>
      </c>
      <c r="O5" s="1" t="str">
        <f>IFERROR(VLOOKUP($A5,lsg_batting!$B:$N,COLUMN(O4)-11,FALSE),"")</f>
        <v/>
      </c>
      <c r="P5" s="1" t="str">
        <f>IFERROR(VLOOKUP($A5,lsg_batting!$B:$N,COLUMN(P4)-11,FALSE),"")</f>
        <v/>
      </c>
      <c r="Q5" s="1" t="str">
        <f>IFERROR(VLOOKUP($A5,lsg_batting!$B:$N,COLUMN(Q4)-11,FALSE),"")</f>
        <v/>
      </c>
      <c r="R5" s="1" t="str">
        <f>IFERROR(VLOOKUP($A5,lsg_batting!$B:$N,COLUMN(R4)-11,FALSE),"")</f>
        <v/>
      </c>
      <c r="S5" s="1" t="str">
        <f>IFERROR(VLOOKUP($A5,lsg_batting!$B:$N,COLUMN(S4)-11,FALSE),"")</f>
        <v/>
      </c>
      <c r="T5" s="1" t="str">
        <f>IFERROR(VLOOKUP($A5,lsg_batting!$B:$N,COLUMN(T4)-11,FALSE),"")</f>
        <v/>
      </c>
      <c r="U5" s="1" t="str">
        <f>IFERROR(VLOOKUP($A5,lsg_batting!$B:$N,COLUMN(U4)-11,FALSE),"")</f>
        <v/>
      </c>
      <c r="V5" s="1" t="str">
        <f>IFERROR(VLOOKUP($A5,lsg_batting!$B:$N,COLUMN(V4)-11,FALSE),"")</f>
        <v/>
      </c>
      <c r="W5" s="1" t="str">
        <f>IFERROR(VLOOKUP($A5,lsg_batting!$B:$N,COLUMN(W4)-11,FALSE),"")</f>
        <v/>
      </c>
      <c r="X5" s="4" t="str">
        <f>IFERROR(VLOOKUP($A5,lsg_batting!$B:$N,COLUMN(X4)-11,FALSE),"")</f>
        <v/>
      </c>
      <c r="Y5" s="3" t="str">
        <f>IFERROR(VLOOKUP($A5,lsg_bowling!$B:$M,COLUMN(Y4)-23,FALSE),"")</f>
        <v/>
      </c>
      <c r="Z5" s="1" t="str">
        <f>IFERROR(VLOOKUP($A5,lsg_bowling!$B:$M,COLUMN(Z4)-23,FALSE),"")</f>
        <v/>
      </c>
      <c r="AA5" s="1" t="str">
        <f>IFERROR(VLOOKUP($A5,lsg_bowling!$B:$M,COLUMN(AA4)-23,FALSE),"")</f>
        <v/>
      </c>
      <c r="AB5" s="1" t="str">
        <f>IFERROR(VLOOKUP($A5,lsg_bowling!$B:$M,COLUMN(AB4)-23,FALSE),"")</f>
        <v/>
      </c>
      <c r="AC5" s="1" t="str">
        <f>IFERROR(VLOOKUP($A5,lsg_bowling!$B:$M,COLUMN(AC4)-23,FALSE),"")</f>
        <v/>
      </c>
      <c r="AD5" s="1" t="str">
        <f>IFERROR(VLOOKUP($A5,lsg_bowling!$B:$M,COLUMN(AD4)-23,FALSE),"")</f>
        <v/>
      </c>
      <c r="AE5" s="1" t="str">
        <f>IFERROR(VLOOKUP($A5,lsg_bowling!$B:$M,COLUMN(AE4)-23,FALSE),"")</f>
        <v/>
      </c>
      <c r="AF5" s="1" t="str">
        <f>IFERROR(VLOOKUP($A5,lsg_bowling!$B:$M,COLUMN(AF4)-23,FALSE),"")</f>
        <v/>
      </c>
      <c r="AG5" s="1" t="str">
        <f>IFERROR(VLOOKUP($A5,lsg_bowling!$B:$M,COLUMN(AG4)-23,FALSE),"")</f>
        <v/>
      </c>
      <c r="AH5" s="1" t="str">
        <f>IFERROR(VLOOKUP($A5,lsg_bowling!$B:$M,COLUMN(AH4)-23,FALSE),"")</f>
        <v/>
      </c>
      <c r="AI5" s="1" t="str">
        <f>IFERROR(VLOOKUP($A5,lsg_bowling!$B:$M,COLUMN(AI4)-23,FALSE),"")</f>
        <v/>
      </c>
      <c r="AJ5" s="23">
        <f t="shared" si="0"/>
        <v>0</v>
      </c>
      <c r="AK5" s="22" t="str">
        <f t="shared" si="1"/>
        <v/>
      </c>
      <c r="AL5" s="22" t="str">
        <f t="shared" si="2"/>
        <v/>
      </c>
      <c r="AM5" s="22" t="str">
        <f t="shared" si="3"/>
        <v/>
      </c>
      <c r="AN5" s="29" t="str">
        <f t="shared" si="4"/>
        <v/>
      </c>
      <c r="AO5" s="20" t="str">
        <f t="shared" si="5"/>
        <v/>
      </c>
      <c r="AP5" s="49" t="str">
        <f t="shared" si="6"/>
        <v>Himmat Singh</v>
      </c>
    </row>
    <row r="6" spans="1:45" x14ac:dyDescent="0.2">
      <c r="A6" s="3" t="s">
        <v>187</v>
      </c>
      <c r="B6" s="1" t="s">
        <v>159</v>
      </c>
      <c r="C6" s="4" t="s">
        <v>72</v>
      </c>
      <c r="D6" s="3" t="str">
        <f>IFERROR(VLOOKUP($A6,lsg_mvp!$B:$K,COLUMN(D5)-2,FALSE),"")</f>
        <v/>
      </c>
      <c r="E6" s="1" t="str">
        <f>IFERROR(VLOOKUP($A6,lsg_mvp!$B:$K,COLUMN(E5)-2,FALSE),"")</f>
        <v/>
      </c>
      <c r="F6" s="1" t="str">
        <f>IFERROR(VLOOKUP($A6,lsg_mvp!$B:$K,COLUMN(F5)-2,FALSE),"")</f>
        <v/>
      </c>
      <c r="G6" s="1" t="str">
        <f>IFERROR(VLOOKUP($A6,lsg_mvp!$B:$K,COLUMN(G5)-2,FALSE),"")</f>
        <v/>
      </c>
      <c r="H6" s="1" t="str">
        <f>IFERROR(VLOOKUP($A6,lsg_mvp!$B:$K,COLUMN(H5)-2,FALSE),"")</f>
        <v/>
      </c>
      <c r="I6" s="1" t="str">
        <f>IFERROR(VLOOKUP($A6,lsg_mvp!$B:$K,COLUMN(I5)-2,FALSE),"")</f>
        <v/>
      </c>
      <c r="J6" s="1" t="str">
        <f>IFERROR(VLOOKUP($A6,lsg_mvp!$B:$K,COLUMN(J5)-2,FALSE),"")</f>
        <v/>
      </c>
      <c r="K6" s="1" t="str">
        <f>IFERROR(VLOOKUP($A6,lsg_mvp!$B:$K,COLUMN(K5)-2,FALSE),"")</f>
        <v/>
      </c>
      <c r="L6" s="4" t="str">
        <f>IFERROR(VLOOKUP($A6,lsg_mvp!$B:$K,COLUMN(L5)-2,FALSE),"")</f>
        <v/>
      </c>
      <c r="M6" s="3" t="str">
        <f>IFERROR(VLOOKUP($A6,lsg_batting!$B:$N,COLUMN(M5)-11,FALSE),"")</f>
        <v/>
      </c>
      <c r="N6" s="1" t="str">
        <f>IFERROR(VLOOKUP($A6,lsg_batting!$B:$N,COLUMN(N5)-11,FALSE),"")</f>
        <v/>
      </c>
      <c r="O6" s="1" t="str">
        <f>IFERROR(VLOOKUP($A6,lsg_batting!$B:$N,COLUMN(O5)-11,FALSE),"")</f>
        <v/>
      </c>
      <c r="P6" s="1" t="str">
        <f>IFERROR(VLOOKUP($A6,lsg_batting!$B:$N,COLUMN(P5)-11,FALSE),"")</f>
        <v/>
      </c>
      <c r="Q6" s="1" t="str">
        <f>IFERROR(VLOOKUP($A6,lsg_batting!$B:$N,COLUMN(Q5)-11,FALSE),"")</f>
        <v/>
      </c>
      <c r="R6" s="1" t="str">
        <f>IFERROR(VLOOKUP($A6,lsg_batting!$B:$N,COLUMN(R5)-11,FALSE),"")</f>
        <v/>
      </c>
      <c r="S6" s="1" t="str">
        <f>IFERROR(VLOOKUP($A6,lsg_batting!$B:$N,COLUMN(S5)-11,FALSE),"")</f>
        <v/>
      </c>
      <c r="T6" s="1" t="str">
        <f>IFERROR(VLOOKUP($A6,lsg_batting!$B:$N,COLUMN(T5)-11,FALSE),"")</f>
        <v/>
      </c>
      <c r="U6" s="1" t="str">
        <f>IFERROR(VLOOKUP($A6,lsg_batting!$B:$N,COLUMN(U5)-11,FALSE),"")</f>
        <v/>
      </c>
      <c r="V6" s="1" t="str">
        <f>IFERROR(VLOOKUP($A6,lsg_batting!$B:$N,COLUMN(V5)-11,FALSE),"")</f>
        <v/>
      </c>
      <c r="W6" s="1" t="str">
        <f>IFERROR(VLOOKUP($A6,lsg_batting!$B:$N,COLUMN(W5)-11,FALSE),"")</f>
        <v/>
      </c>
      <c r="X6" s="4" t="str">
        <f>IFERROR(VLOOKUP($A6,lsg_batting!$B:$N,COLUMN(X5)-11,FALSE),"")</f>
        <v/>
      </c>
      <c r="Y6" s="3" t="str">
        <f>IFERROR(VLOOKUP($A6,lsg_bowling!$B:$M,COLUMN(Y5)-23,FALSE),"")</f>
        <v/>
      </c>
      <c r="Z6" s="1" t="str">
        <f>IFERROR(VLOOKUP($A6,lsg_bowling!$B:$M,COLUMN(Z5)-23,FALSE),"")</f>
        <v/>
      </c>
      <c r="AA6" s="1" t="str">
        <f>IFERROR(VLOOKUP($A6,lsg_bowling!$B:$M,COLUMN(AA5)-23,FALSE),"")</f>
        <v/>
      </c>
      <c r="AB6" s="1" t="str">
        <f>IFERROR(VLOOKUP($A6,lsg_bowling!$B:$M,COLUMN(AB5)-23,FALSE),"")</f>
        <v/>
      </c>
      <c r="AC6" s="1" t="str">
        <f>IFERROR(VLOOKUP($A6,lsg_bowling!$B:$M,COLUMN(AC5)-23,FALSE),"")</f>
        <v/>
      </c>
      <c r="AD6" s="1" t="str">
        <f>IFERROR(VLOOKUP($A6,lsg_bowling!$B:$M,COLUMN(AD5)-23,FALSE),"")</f>
        <v/>
      </c>
      <c r="AE6" s="1" t="str">
        <f>IFERROR(VLOOKUP($A6,lsg_bowling!$B:$M,COLUMN(AE5)-23,FALSE),"")</f>
        <v/>
      </c>
      <c r="AF6" s="1" t="str">
        <f>IFERROR(VLOOKUP($A6,lsg_bowling!$B:$M,COLUMN(AF5)-23,FALSE),"")</f>
        <v/>
      </c>
      <c r="AG6" s="1" t="str">
        <f>IFERROR(VLOOKUP($A6,lsg_bowling!$B:$M,COLUMN(AG5)-23,FALSE),"")</f>
        <v/>
      </c>
      <c r="AH6" s="1" t="str">
        <f>IFERROR(VLOOKUP($A6,lsg_bowling!$B:$M,COLUMN(AH5)-23,FALSE),"")</f>
        <v/>
      </c>
      <c r="AI6" s="1" t="str">
        <f>IFERROR(VLOOKUP($A6,lsg_bowling!$B:$M,COLUMN(AI5)-23,FALSE),"")</f>
        <v/>
      </c>
      <c r="AJ6" s="23">
        <f t="shared" si="0"/>
        <v>0</v>
      </c>
      <c r="AK6" s="22" t="str">
        <f t="shared" si="1"/>
        <v/>
      </c>
      <c r="AL6" s="22" t="str">
        <f t="shared" si="2"/>
        <v/>
      </c>
      <c r="AM6" s="22" t="str">
        <f t="shared" si="3"/>
        <v/>
      </c>
      <c r="AN6" s="29" t="str">
        <f t="shared" si="4"/>
        <v/>
      </c>
      <c r="AO6" s="20" t="str">
        <f t="shared" si="5"/>
        <v/>
      </c>
      <c r="AP6" s="49" t="str">
        <f t="shared" si="6"/>
        <v>Rajvardhan Hangargekar</v>
      </c>
    </row>
    <row r="7" spans="1:45" x14ac:dyDescent="0.2">
      <c r="A7" s="3" t="s">
        <v>188</v>
      </c>
      <c r="B7" s="1" t="s">
        <v>159</v>
      </c>
      <c r="C7" s="4" t="s">
        <v>72</v>
      </c>
      <c r="D7" s="3" t="str">
        <f>IFERROR(VLOOKUP($A7,lsg_mvp!$B:$K,COLUMN(D6)-2,FALSE),"")</f>
        <v/>
      </c>
      <c r="E7" s="1" t="str">
        <f>IFERROR(VLOOKUP($A7,lsg_mvp!$B:$K,COLUMN(E6)-2,FALSE),"")</f>
        <v/>
      </c>
      <c r="F7" s="1" t="str">
        <f>IFERROR(VLOOKUP($A7,lsg_mvp!$B:$K,COLUMN(F6)-2,FALSE),"")</f>
        <v/>
      </c>
      <c r="G7" s="1" t="str">
        <f>IFERROR(VLOOKUP($A7,lsg_mvp!$B:$K,COLUMN(G6)-2,FALSE),"")</f>
        <v/>
      </c>
      <c r="H7" s="1" t="str">
        <f>IFERROR(VLOOKUP($A7,lsg_mvp!$B:$K,COLUMN(H6)-2,FALSE),"")</f>
        <v/>
      </c>
      <c r="I7" s="1" t="str">
        <f>IFERROR(VLOOKUP($A7,lsg_mvp!$B:$K,COLUMN(I6)-2,FALSE),"")</f>
        <v/>
      </c>
      <c r="J7" s="1" t="str">
        <f>IFERROR(VLOOKUP($A7,lsg_mvp!$B:$K,COLUMN(J6)-2,FALSE),"")</f>
        <v/>
      </c>
      <c r="K7" s="1" t="str">
        <f>IFERROR(VLOOKUP($A7,lsg_mvp!$B:$K,COLUMN(K6)-2,FALSE),"")</f>
        <v/>
      </c>
      <c r="L7" s="4" t="str">
        <f>IFERROR(VLOOKUP($A7,lsg_mvp!$B:$K,COLUMN(L6)-2,FALSE),"")</f>
        <v/>
      </c>
      <c r="M7" s="3" t="str">
        <f>IFERROR(VLOOKUP($A7,lsg_batting!$B:$N,COLUMN(M6)-11,FALSE),"")</f>
        <v/>
      </c>
      <c r="N7" s="1" t="str">
        <f>IFERROR(VLOOKUP($A7,lsg_batting!$B:$N,COLUMN(N6)-11,FALSE),"")</f>
        <v/>
      </c>
      <c r="O7" s="1" t="str">
        <f>IFERROR(VLOOKUP($A7,lsg_batting!$B:$N,COLUMN(O6)-11,FALSE),"")</f>
        <v/>
      </c>
      <c r="P7" s="1" t="str">
        <f>IFERROR(VLOOKUP($A7,lsg_batting!$B:$N,COLUMN(P6)-11,FALSE),"")</f>
        <v/>
      </c>
      <c r="Q7" s="1" t="str">
        <f>IFERROR(VLOOKUP($A7,lsg_batting!$B:$N,COLUMN(Q6)-11,FALSE),"")</f>
        <v/>
      </c>
      <c r="R7" s="1" t="str">
        <f>IFERROR(VLOOKUP($A7,lsg_batting!$B:$N,COLUMN(R6)-11,FALSE),"")</f>
        <v/>
      </c>
      <c r="S7" s="1" t="str">
        <f>IFERROR(VLOOKUP($A7,lsg_batting!$B:$N,COLUMN(S6)-11,FALSE),"")</f>
        <v/>
      </c>
      <c r="T7" s="1" t="str">
        <f>IFERROR(VLOOKUP($A7,lsg_batting!$B:$N,COLUMN(T6)-11,FALSE),"")</f>
        <v/>
      </c>
      <c r="U7" s="1" t="str">
        <f>IFERROR(VLOOKUP($A7,lsg_batting!$B:$N,COLUMN(U6)-11,FALSE),"")</f>
        <v/>
      </c>
      <c r="V7" s="1" t="str">
        <f>IFERROR(VLOOKUP($A7,lsg_batting!$B:$N,COLUMN(V6)-11,FALSE),"")</f>
        <v/>
      </c>
      <c r="W7" s="1" t="str">
        <f>IFERROR(VLOOKUP($A7,lsg_batting!$B:$N,COLUMN(W6)-11,FALSE),"")</f>
        <v/>
      </c>
      <c r="X7" s="4" t="str">
        <f>IFERROR(VLOOKUP($A7,lsg_batting!$B:$N,COLUMN(X6)-11,FALSE),"")</f>
        <v/>
      </c>
      <c r="Y7" s="3" t="str">
        <f>IFERROR(VLOOKUP($A7,lsg_bowling!$B:$M,COLUMN(Y6)-23,FALSE),"")</f>
        <v/>
      </c>
      <c r="Z7" s="1" t="str">
        <f>IFERROR(VLOOKUP($A7,lsg_bowling!$B:$M,COLUMN(Z6)-23,FALSE),"")</f>
        <v/>
      </c>
      <c r="AA7" s="1" t="str">
        <f>IFERROR(VLOOKUP($A7,lsg_bowling!$B:$M,COLUMN(AA6)-23,FALSE),"")</f>
        <v/>
      </c>
      <c r="AB7" s="1" t="str">
        <f>IFERROR(VLOOKUP($A7,lsg_bowling!$B:$M,COLUMN(AB6)-23,FALSE),"")</f>
        <v/>
      </c>
      <c r="AC7" s="1" t="str">
        <f>IFERROR(VLOOKUP($A7,lsg_bowling!$B:$M,COLUMN(AC6)-23,FALSE),"")</f>
        <v/>
      </c>
      <c r="AD7" s="1" t="str">
        <f>IFERROR(VLOOKUP($A7,lsg_bowling!$B:$M,COLUMN(AD6)-23,FALSE),"")</f>
        <v/>
      </c>
      <c r="AE7" s="1" t="str">
        <f>IFERROR(VLOOKUP($A7,lsg_bowling!$B:$M,COLUMN(AE6)-23,FALSE),"")</f>
        <v/>
      </c>
      <c r="AF7" s="1" t="str">
        <f>IFERROR(VLOOKUP($A7,lsg_bowling!$B:$M,COLUMN(AF6)-23,FALSE),"")</f>
        <v/>
      </c>
      <c r="AG7" s="1" t="str">
        <f>IFERROR(VLOOKUP($A7,lsg_bowling!$B:$M,COLUMN(AG6)-23,FALSE),"")</f>
        <v/>
      </c>
      <c r="AH7" s="1" t="str">
        <f>IFERROR(VLOOKUP($A7,lsg_bowling!$B:$M,COLUMN(AH6)-23,FALSE),"")</f>
        <v/>
      </c>
      <c r="AI7" s="1" t="str">
        <f>IFERROR(VLOOKUP($A7,lsg_bowling!$B:$M,COLUMN(AI6)-23,FALSE),"")</f>
        <v/>
      </c>
      <c r="AJ7" s="23">
        <f t="shared" si="0"/>
        <v>0</v>
      </c>
      <c r="AK7" s="22" t="str">
        <f t="shared" si="1"/>
        <v/>
      </c>
      <c r="AL7" s="22" t="str">
        <f t="shared" si="2"/>
        <v/>
      </c>
      <c r="AM7" s="22" t="str">
        <f t="shared" si="3"/>
        <v/>
      </c>
      <c r="AN7" s="29" t="str">
        <f t="shared" si="4"/>
        <v/>
      </c>
      <c r="AO7" s="20" t="str">
        <f t="shared" si="5"/>
        <v/>
      </c>
      <c r="AP7" s="49" t="str">
        <f t="shared" si="6"/>
        <v>Arshin Kulkarni</v>
      </c>
    </row>
    <row r="8" spans="1:45" x14ac:dyDescent="0.2">
      <c r="A8" s="3" t="s">
        <v>189</v>
      </c>
      <c r="B8" s="1" t="s">
        <v>159</v>
      </c>
      <c r="C8" s="4" t="s">
        <v>71</v>
      </c>
      <c r="D8" s="3" t="str">
        <f>IFERROR(VLOOKUP($A8,lsg_mvp!$B:$K,COLUMN(D7)-2,FALSE),"")</f>
        <v/>
      </c>
      <c r="E8" s="1" t="str">
        <f>IFERROR(VLOOKUP($A8,lsg_mvp!$B:$K,COLUMN(E7)-2,FALSE),"")</f>
        <v/>
      </c>
      <c r="F8" s="1" t="str">
        <f>IFERROR(VLOOKUP($A8,lsg_mvp!$B:$K,COLUMN(F7)-2,FALSE),"")</f>
        <v/>
      </c>
      <c r="G8" s="1" t="str">
        <f>IFERROR(VLOOKUP($A8,lsg_mvp!$B:$K,COLUMN(G7)-2,FALSE),"")</f>
        <v/>
      </c>
      <c r="H8" s="1" t="str">
        <f>IFERROR(VLOOKUP($A8,lsg_mvp!$B:$K,COLUMN(H7)-2,FALSE),"")</f>
        <v/>
      </c>
      <c r="I8" s="1" t="str">
        <f>IFERROR(VLOOKUP($A8,lsg_mvp!$B:$K,COLUMN(I7)-2,FALSE),"")</f>
        <v/>
      </c>
      <c r="J8" s="1" t="str">
        <f>IFERROR(VLOOKUP($A8,lsg_mvp!$B:$K,COLUMN(J7)-2,FALSE),"")</f>
        <v/>
      </c>
      <c r="K8" s="1" t="str">
        <f>IFERROR(VLOOKUP($A8,lsg_mvp!$B:$K,COLUMN(K7)-2,FALSE),"")</f>
        <v/>
      </c>
      <c r="L8" s="4" t="str">
        <f>IFERROR(VLOOKUP($A8,lsg_mvp!$B:$K,COLUMN(L7)-2,FALSE),"")</f>
        <v/>
      </c>
      <c r="M8" s="3" t="str">
        <f>IFERROR(VLOOKUP($A8,lsg_batting!$B:$N,COLUMN(M7)-11,FALSE),"")</f>
        <v/>
      </c>
      <c r="N8" s="1" t="str">
        <f>IFERROR(VLOOKUP($A8,lsg_batting!$B:$N,COLUMN(N7)-11,FALSE),"")</f>
        <v/>
      </c>
      <c r="O8" s="1" t="str">
        <f>IFERROR(VLOOKUP($A8,lsg_batting!$B:$N,COLUMN(O7)-11,FALSE),"")</f>
        <v/>
      </c>
      <c r="P8" s="1" t="str">
        <f>IFERROR(VLOOKUP($A8,lsg_batting!$B:$N,COLUMN(P7)-11,FALSE),"")</f>
        <v/>
      </c>
      <c r="Q8" s="1" t="str">
        <f>IFERROR(VLOOKUP($A8,lsg_batting!$B:$N,COLUMN(Q7)-11,FALSE),"")</f>
        <v/>
      </c>
      <c r="R8" s="1" t="str">
        <f>IFERROR(VLOOKUP($A8,lsg_batting!$B:$N,COLUMN(R7)-11,FALSE),"")</f>
        <v/>
      </c>
      <c r="S8" s="1" t="str">
        <f>IFERROR(VLOOKUP($A8,lsg_batting!$B:$N,COLUMN(S7)-11,FALSE),"")</f>
        <v/>
      </c>
      <c r="T8" s="1" t="str">
        <f>IFERROR(VLOOKUP($A8,lsg_batting!$B:$N,COLUMN(T7)-11,FALSE),"")</f>
        <v/>
      </c>
      <c r="U8" s="1" t="str">
        <f>IFERROR(VLOOKUP($A8,lsg_batting!$B:$N,COLUMN(U7)-11,FALSE),"")</f>
        <v/>
      </c>
      <c r="V8" s="1" t="str">
        <f>IFERROR(VLOOKUP($A8,lsg_batting!$B:$N,COLUMN(V7)-11,FALSE),"")</f>
        <v/>
      </c>
      <c r="W8" s="1" t="str">
        <f>IFERROR(VLOOKUP($A8,lsg_batting!$B:$N,COLUMN(W7)-11,FALSE),"")</f>
        <v/>
      </c>
      <c r="X8" s="4" t="str">
        <f>IFERROR(VLOOKUP($A8,lsg_batting!$B:$N,COLUMN(X7)-11,FALSE),"")</f>
        <v/>
      </c>
      <c r="Y8" s="3" t="str">
        <f>IFERROR(VLOOKUP($A8,lsg_bowling!$B:$M,COLUMN(Y7)-23,FALSE),"")</f>
        <v/>
      </c>
      <c r="Z8" s="1" t="str">
        <f>IFERROR(VLOOKUP($A8,lsg_bowling!$B:$M,COLUMN(Z7)-23,FALSE),"")</f>
        <v/>
      </c>
      <c r="AA8" s="1" t="str">
        <f>IFERROR(VLOOKUP($A8,lsg_bowling!$B:$M,COLUMN(AA7)-23,FALSE),"")</f>
        <v/>
      </c>
      <c r="AB8" s="1" t="str">
        <f>IFERROR(VLOOKUP($A8,lsg_bowling!$B:$M,COLUMN(AB7)-23,FALSE),"")</f>
        <v/>
      </c>
      <c r="AC8" s="1" t="str">
        <f>IFERROR(VLOOKUP($A8,lsg_bowling!$B:$M,COLUMN(AC7)-23,FALSE),"")</f>
        <v/>
      </c>
      <c r="AD8" s="1" t="str">
        <f>IFERROR(VLOOKUP($A8,lsg_bowling!$B:$M,COLUMN(AD7)-23,FALSE),"")</f>
        <v/>
      </c>
      <c r="AE8" s="1" t="str">
        <f>IFERROR(VLOOKUP($A8,lsg_bowling!$B:$M,COLUMN(AE7)-23,FALSE),"")</f>
        <v/>
      </c>
      <c r="AF8" s="1" t="str">
        <f>IFERROR(VLOOKUP($A8,lsg_bowling!$B:$M,COLUMN(AF7)-23,FALSE),"")</f>
        <v/>
      </c>
      <c r="AG8" s="1" t="str">
        <f>IFERROR(VLOOKUP($A8,lsg_bowling!$B:$M,COLUMN(AG7)-23,FALSE),"")</f>
        <v/>
      </c>
      <c r="AH8" s="1" t="str">
        <f>IFERROR(VLOOKUP($A8,lsg_bowling!$B:$M,COLUMN(AH7)-23,FALSE),"")</f>
        <v/>
      </c>
      <c r="AI8" s="1" t="str">
        <f>IFERROR(VLOOKUP($A8,lsg_bowling!$B:$M,COLUMN(AI7)-23,FALSE),"")</f>
        <v/>
      </c>
      <c r="AJ8" s="23">
        <f t="shared" si="0"/>
        <v>0</v>
      </c>
      <c r="AK8" s="22" t="str">
        <f t="shared" si="1"/>
        <v/>
      </c>
      <c r="AL8" s="22" t="str">
        <f t="shared" si="2"/>
        <v/>
      </c>
      <c r="AM8" s="22" t="str">
        <f t="shared" si="3"/>
        <v/>
      </c>
      <c r="AN8" s="29" t="str">
        <f t="shared" si="4"/>
        <v/>
      </c>
      <c r="AO8" s="20" t="str">
        <f t="shared" si="5"/>
        <v/>
      </c>
      <c r="AP8" s="49" t="str">
        <f t="shared" si="6"/>
        <v>Akash Singh</v>
      </c>
    </row>
    <row r="9" spans="1:45" x14ac:dyDescent="0.2">
      <c r="A9" s="3" t="s">
        <v>190</v>
      </c>
      <c r="B9" s="1" t="s">
        <v>159</v>
      </c>
      <c r="C9" s="4" t="s">
        <v>70</v>
      </c>
      <c r="D9" s="3" t="str">
        <f>IFERROR(VLOOKUP($A9,lsg_mvp!$B:$K,COLUMN(D8)-2,FALSE),"")</f>
        <v/>
      </c>
      <c r="E9" s="1" t="str">
        <f>IFERROR(VLOOKUP($A9,lsg_mvp!$B:$K,COLUMN(E8)-2,FALSE),"")</f>
        <v/>
      </c>
      <c r="F9" s="1" t="str">
        <f>IFERROR(VLOOKUP($A9,lsg_mvp!$B:$K,COLUMN(F8)-2,FALSE),"")</f>
        <v/>
      </c>
      <c r="G9" s="1" t="str">
        <f>IFERROR(VLOOKUP($A9,lsg_mvp!$B:$K,COLUMN(G8)-2,FALSE),"")</f>
        <v/>
      </c>
      <c r="H9" s="1" t="str">
        <f>IFERROR(VLOOKUP($A9,lsg_mvp!$B:$K,COLUMN(H8)-2,FALSE),"")</f>
        <v/>
      </c>
      <c r="I9" s="1" t="str">
        <f>IFERROR(VLOOKUP($A9,lsg_mvp!$B:$K,COLUMN(I8)-2,FALSE),"")</f>
        <v/>
      </c>
      <c r="J9" s="1" t="str">
        <f>IFERROR(VLOOKUP($A9,lsg_mvp!$B:$K,COLUMN(J8)-2,FALSE),"")</f>
        <v/>
      </c>
      <c r="K9" s="1" t="str">
        <f>IFERROR(VLOOKUP($A9,lsg_mvp!$B:$K,COLUMN(K8)-2,FALSE),"")</f>
        <v/>
      </c>
      <c r="L9" s="4" t="str">
        <f>IFERROR(VLOOKUP($A9,lsg_mvp!$B:$K,COLUMN(L8)-2,FALSE),"")</f>
        <v/>
      </c>
      <c r="M9" s="3" t="str">
        <f>IFERROR(VLOOKUP($A9,lsg_batting!$B:$N,COLUMN(M8)-11,FALSE),"")</f>
        <v/>
      </c>
      <c r="N9" s="1" t="str">
        <f>IFERROR(VLOOKUP($A9,lsg_batting!$B:$N,COLUMN(N8)-11,FALSE),"")</f>
        <v/>
      </c>
      <c r="O9" s="1" t="str">
        <f>IFERROR(VLOOKUP($A9,lsg_batting!$B:$N,COLUMN(O8)-11,FALSE),"")</f>
        <v/>
      </c>
      <c r="P9" s="1" t="str">
        <f>IFERROR(VLOOKUP($A9,lsg_batting!$B:$N,COLUMN(P8)-11,FALSE),"")</f>
        <v/>
      </c>
      <c r="Q9" s="1" t="str">
        <f>IFERROR(VLOOKUP($A9,lsg_batting!$B:$N,COLUMN(Q8)-11,FALSE),"")</f>
        <v/>
      </c>
      <c r="R9" s="1" t="str">
        <f>IFERROR(VLOOKUP($A9,lsg_batting!$B:$N,COLUMN(R8)-11,FALSE),"")</f>
        <v/>
      </c>
      <c r="S9" s="1" t="str">
        <f>IFERROR(VLOOKUP($A9,lsg_batting!$B:$N,COLUMN(S8)-11,FALSE),"")</f>
        <v/>
      </c>
      <c r="T9" s="1" t="str">
        <f>IFERROR(VLOOKUP($A9,lsg_batting!$B:$N,COLUMN(T8)-11,FALSE),"")</f>
        <v/>
      </c>
      <c r="U9" s="1" t="str">
        <f>IFERROR(VLOOKUP($A9,lsg_batting!$B:$N,COLUMN(U8)-11,FALSE),"")</f>
        <v/>
      </c>
      <c r="V9" s="1" t="str">
        <f>IFERROR(VLOOKUP($A9,lsg_batting!$B:$N,COLUMN(V8)-11,FALSE),"")</f>
        <v/>
      </c>
      <c r="W9" s="1" t="str">
        <f>IFERROR(VLOOKUP($A9,lsg_batting!$B:$N,COLUMN(W8)-11,FALSE),"")</f>
        <v/>
      </c>
      <c r="X9" s="4" t="str">
        <f>IFERROR(VLOOKUP($A9,lsg_batting!$B:$N,COLUMN(X8)-11,FALSE),"")</f>
        <v/>
      </c>
      <c r="Y9" s="3" t="str">
        <f>IFERROR(VLOOKUP($A9,lsg_bowling!$B:$M,COLUMN(Y8)-23,FALSE),"")</f>
        <v/>
      </c>
      <c r="Z9" s="1" t="str">
        <f>IFERROR(VLOOKUP($A9,lsg_bowling!$B:$M,COLUMN(Z8)-23,FALSE),"")</f>
        <v/>
      </c>
      <c r="AA9" s="1" t="str">
        <f>IFERROR(VLOOKUP($A9,lsg_bowling!$B:$M,COLUMN(AA8)-23,FALSE),"")</f>
        <v/>
      </c>
      <c r="AB9" s="1" t="str">
        <f>IFERROR(VLOOKUP($A9,lsg_bowling!$B:$M,COLUMN(AB8)-23,FALSE),"")</f>
        <v/>
      </c>
      <c r="AC9" s="1" t="str">
        <f>IFERROR(VLOOKUP($A9,lsg_bowling!$B:$M,COLUMN(AC8)-23,FALSE),"")</f>
        <v/>
      </c>
      <c r="AD9" s="1" t="str">
        <f>IFERROR(VLOOKUP($A9,lsg_bowling!$B:$M,COLUMN(AD8)-23,FALSE),"")</f>
        <v/>
      </c>
      <c r="AE9" s="1" t="str">
        <f>IFERROR(VLOOKUP($A9,lsg_bowling!$B:$M,COLUMN(AE8)-23,FALSE),"")</f>
        <v/>
      </c>
      <c r="AF9" s="1" t="str">
        <f>IFERROR(VLOOKUP($A9,lsg_bowling!$B:$M,COLUMN(AF8)-23,FALSE),"")</f>
        <v/>
      </c>
      <c r="AG9" s="1" t="str">
        <f>IFERROR(VLOOKUP($A9,lsg_bowling!$B:$M,COLUMN(AG8)-23,FALSE),"")</f>
        <v/>
      </c>
      <c r="AH9" s="1" t="str">
        <f>IFERROR(VLOOKUP($A9,lsg_bowling!$B:$M,COLUMN(AH8)-23,FALSE),"")</f>
        <v/>
      </c>
      <c r="AI9" s="1" t="str">
        <f>IFERROR(VLOOKUP($A9,lsg_bowling!$B:$M,COLUMN(AI8)-23,FALSE),"")</f>
        <v/>
      </c>
      <c r="AJ9" s="23">
        <f t="shared" si="0"/>
        <v>0</v>
      </c>
      <c r="AK9" s="22" t="str">
        <f t="shared" si="1"/>
        <v/>
      </c>
      <c r="AL9" s="22" t="str">
        <f t="shared" si="2"/>
        <v/>
      </c>
      <c r="AM9" s="22" t="str">
        <f t="shared" si="3"/>
        <v/>
      </c>
      <c r="AN9" s="29" t="str">
        <f t="shared" si="4"/>
        <v/>
      </c>
      <c r="AO9" s="20" t="str">
        <f t="shared" si="5"/>
        <v/>
      </c>
      <c r="AP9" s="49" t="str">
        <f t="shared" si="6"/>
        <v>Matthew Breetzke</v>
      </c>
    </row>
    <row r="10" spans="1:45" x14ac:dyDescent="0.2">
      <c r="A10" s="3" t="s">
        <v>193</v>
      </c>
      <c r="B10" s="1" t="s">
        <v>159</v>
      </c>
      <c r="C10" s="4" t="s">
        <v>71</v>
      </c>
      <c r="D10" s="3" t="str">
        <f>IFERROR(VLOOKUP($A10,lsg_mvp!$B:$K,COLUMN(D9)-2,FALSE),"")</f>
        <v/>
      </c>
      <c r="E10" s="1" t="str">
        <f>IFERROR(VLOOKUP($A10,lsg_mvp!$B:$K,COLUMN(E9)-2,FALSE),"")</f>
        <v/>
      </c>
      <c r="F10" s="1" t="str">
        <f>IFERROR(VLOOKUP($A10,lsg_mvp!$B:$K,COLUMN(F9)-2,FALSE),"")</f>
        <v/>
      </c>
      <c r="G10" s="1" t="str">
        <f>IFERROR(VLOOKUP($A10,lsg_mvp!$B:$K,COLUMN(G9)-2,FALSE),"")</f>
        <v/>
      </c>
      <c r="H10" s="1" t="str">
        <f>IFERROR(VLOOKUP($A10,lsg_mvp!$B:$K,COLUMN(H9)-2,FALSE),"")</f>
        <v/>
      </c>
      <c r="I10" s="1" t="str">
        <f>IFERROR(VLOOKUP($A10,lsg_mvp!$B:$K,COLUMN(I9)-2,FALSE),"")</f>
        <v/>
      </c>
      <c r="J10" s="1" t="str">
        <f>IFERROR(VLOOKUP($A10,lsg_mvp!$B:$K,COLUMN(J9)-2,FALSE),"")</f>
        <v/>
      </c>
      <c r="K10" s="1" t="str">
        <f>IFERROR(VLOOKUP($A10,lsg_mvp!$B:$K,COLUMN(K9)-2,FALSE),"")</f>
        <v/>
      </c>
      <c r="L10" s="4" t="str">
        <f>IFERROR(VLOOKUP($A10,lsg_mvp!$B:$K,COLUMN(L9)-2,FALSE),"")</f>
        <v/>
      </c>
      <c r="M10" s="3" t="str">
        <f>IFERROR(VLOOKUP($A10,lsg_batting!$B:$N,COLUMN(M9)-11,FALSE),"")</f>
        <v/>
      </c>
      <c r="N10" s="1" t="str">
        <f>IFERROR(VLOOKUP($A10,lsg_batting!$B:$N,COLUMN(N9)-11,FALSE),"")</f>
        <v/>
      </c>
      <c r="O10" s="1" t="str">
        <f>IFERROR(VLOOKUP($A10,lsg_batting!$B:$N,COLUMN(O9)-11,FALSE),"")</f>
        <v/>
      </c>
      <c r="P10" s="1" t="str">
        <f>IFERROR(VLOOKUP($A10,lsg_batting!$B:$N,COLUMN(P9)-11,FALSE),"")</f>
        <v/>
      </c>
      <c r="Q10" s="1" t="str">
        <f>IFERROR(VLOOKUP($A10,lsg_batting!$B:$N,COLUMN(Q9)-11,FALSE),"")</f>
        <v/>
      </c>
      <c r="R10" s="1" t="str">
        <f>IFERROR(VLOOKUP($A10,lsg_batting!$B:$N,COLUMN(R9)-11,FALSE),"")</f>
        <v/>
      </c>
      <c r="S10" s="1" t="str">
        <f>IFERROR(VLOOKUP($A10,lsg_batting!$B:$N,COLUMN(S9)-11,FALSE),"")</f>
        <v/>
      </c>
      <c r="T10" s="1" t="str">
        <f>IFERROR(VLOOKUP($A10,lsg_batting!$B:$N,COLUMN(T9)-11,FALSE),"")</f>
        <v/>
      </c>
      <c r="U10" s="1" t="str">
        <f>IFERROR(VLOOKUP($A10,lsg_batting!$B:$N,COLUMN(U9)-11,FALSE),"")</f>
        <v/>
      </c>
      <c r="V10" s="1" t="str">
        <f>IFERROR(VLOOKUP($A10,lsg_batting!$B:$N,COLUMN(V9)-11,FALSE),"")</f>
        <v/>
      </c>
      <c r="W10" s="1" t="str">
        <f>IFERROR(VLOOKUP($A10,lsg_batting!$B:$N,COLUMN(W9)-11,FALSE),"")</f>
        <v/>
      </c>
      <c r="X10" s="4" t="str">
        <f>IFERROR(VLOOKUP($A10,lsg_batting!$B:$N,COLUMN(X9)-11,FALSE),"")</f>
        <v/>
      </c>
      <c r="Y10" s="3" t="str">
        <f>IFERROR(VLOOKUP($A10,lsg_bowling!$B:$M,COLUMN(Y9)-23,FALSE),"")</f>
        <v/>
      </c>
      <c r="Z10" s="1" t="str">
        <f>IFERROR(VLOOKUP($A10,lsg_bowling!$B:$M,COLUMN(Z9)-23,FALSE),"")</f>
        <v/>
      </c>
      <c r="AA10" s="1" t="str">
        <f>IFERROR(VLOOKUP($A10,lsg_bowling!$B:$M,COLUMN(AA9)-23,FALSE),"")</f>
        <v/>
      </c>
      <c r="AB10" s="1" t="str">
        <f>IFERROR(VLOOKUP($A10,lsg_bowling!$B:$M,COLUMN(AB9)-23,FALSE),"")</f>
        <v/>
      </c>
      <c r="AC10" s="1" t="str">
        <f>IFERROR(VLOOKUP($A10,lsg_bowling!$B:$M,COLUMN(AC9)-23,FALSE),"")</f>
        <v/>
      </c>
      <c r="AD10" s="1" t="str">
        <f>IFERROR(VLOOKUP($A10,lsg_bowling!$B:$M,COLUMN(AD9)-23,FALSE),"")</f>
        <v/>
      </c>
      <c r="AE10" s="1" t="str">
        <f>IFERROR(VLOOKUP($A10,lsg_bowling!$B:$M,COLUMN(AE9)-23,FALSE),"")</f>
        <v/>
      </c>
      <c r="AF10" s="1" t="str">
        <f>IFERROR(VLOOKUP($A10,lsg_bowling!$B:$M,COLUMN(AF9)-23,FALSE),"")</f>
        <v/>
      </c>
      <c r="AG10" s="1" t="str">
        <f>IFERROR(VLOOKUP($A10,lsg_bowling!$B:$M,COLUMN(AG9)-23,FALSE),"")</f>
        <v/>
      </c>
      <c r="AH10" s="1" t="str">
        <f>IFERROR(VLOOKUP($A10,lsg_bowling!$B:$M,COLUMN(AH9)-23,FALSE),"")</f>
        <v/>
      </c>
      <c r="AI10" s="1" t="str">
        <f>IFERROR(VLOOKUP($A10,lsg_bowling!$B:$M,COLUMN(AI9)-23,FALSE),"")</f>
        <v/>
      </c>
      <c r="AJ10" s="23">
        <f t="shared" si="0"/>
        <v>0</v>
      </c>
      <c r="AK10" s="22" t="str">
        <f t="shared" si="1"/>
        <v/>
      </c>
      <c r="AL10" s="22" t="str">
        <f t="shared" si="2"/>
        <v/>
      </c>
      <c r="AM10" s="22" t="str">
        <f t="shared" si="3"/>
        <v/>
      </c>
      <c r="AN10" s="29" t="str">
        <f t="shared" si="4"/>
        <v/>
      </c>
      <c r="AO10" s="20" t="str">
        <f t="shared" si="5"/>
        <v/>
      </c>
      <c r="AP10" s="49" t="str">
        <f t="shared" si="6"/>
        <v>Shamar Joseph</v>
      </c>
    </row>
    <row r="11" spans="1:45" x14ac:dyDescent="0.2">
      <c r="A11" s="3" t="s">
        <v>195</v>
      </c>
      <c r="B11" s="1" t="s">
        <v>159</v>
      </c>
      <c r="C11" s="4" t="s">
        <v>72</v>
      </c>
      <c r="D11" s="3" t="str">
        <f>IFERROR(VLOOKUP($A11,lsg_mvp!$B:$K,COLUMN(D10)-2,FALSE),"")</f>
        <v/>
      </c>
      <c r="E11" s="1" t="str">
        <f>IFERROR(VLOOKUP($A11,lsg_mvp!$B:$K,COLUMN(E10)-2,FALSE),"")</f>
        <v/>
      </c>
      <c r="F11" s="1" t="str">
        <f>IFERROR(VLOOKUP($A11,lsg_mvp!$B:$K,COLUMN(F10)-2,FALSE),"")</f>
        <v/>
      </c>
      <c r="G11" s="1" t="str">
        <f>IFERROR(VLOOKUP($A11,lsg_mvp!$B:$K,COLUMN(G10)-2,FALSE),"")</f>
        <v/>
      </c>
      <c r="H11" s="1" t="str">
        <f>IFERROR(VLOOKUP($A11,lsg_mvp!$B:$K,COLUMN(H10)-2,FALSE),"")</f>
        <v/>
      </c>
      <c r="I11" s="1" t="str">
        <f>IFERROR(VLOOKUP($A11,lsg_mvp!$B:$K,COLUMN(I10)-2,FALSE),"")</f>
        <v/>
      </c>
      <c r="J11" s="1" t="str">
        <f>IFERROR(VLOOKUP($A11,lsg_mvp!$B:$K,COLUMN(J10)-2,FALSE),"")</f>
        <v/>
      </c>
      <c r="K11" s="1" t="str">
        <f>IFERROR(VLOOKUP($A11,lsg_mvp!$B:$K,COLUMN(K10)-2,FALSE),"")</f>
        <v/>
      </c>
      <c r="L11" s="4" t="str">
        <f>IFERROR(VLOOKUP($A11,lsg_mvp!$B:$K,COLUMN(L10)-2,FALSE),"")</f>
        <v/>
      </c>
      <c r="M11" s="3" t="str">
        <f>IFERROR(VLOOKUP($A11,lsg_batting!$B:$N,COLUMN(M10)-11,FALSE),"")</f>
        <v/>
      </c>
      <c r="N11" s="1" t="str">
        <f>IFERROR(VLOOKUP($A11,lsg_batting!$B:$N,COLUMN(N10)-11,FALSE),"")</f>
        <v/>
      </c>
      <c r="O11" s="1" t="str">
        <f>IFERROR(VLOOKUP($A11,lsg_batting!$B:$N,COLUMN(O10)-11,FALSE),"")</f>
        <v/>
      </c>
      <c r="P11" s="1" t="str">
        <f>IFERROR(VLOOKUP($A11,lsg_batting!$B:$N,COLUMN(P10)-11,FALSE),"")</f>
        <v/>
      </c>
      <c r="Q11" s="1" t="str">
        <f>IFERROR(VLOOKUP($A11,lsg_batting!$B:$N,COLUMN(Q10)-11,FALSE),"")</f>
        <v/>
      </c>
      <c r="R11" s="1" t="str">
        <f>IFERROR(VLOOKUP($A11,lsg_batting!$B:$N,COLUMN(R10)-11,FALSE),"")</f>
        <v/>
      </c>
      <c r="S11" s="1" t="str">
        <f>IFERROR(VLOOKUP($A11,lsg_batting!$B:$N,COLUMN(S10)-11,FALSE),"")</f>
        <v/>
      </c>
      <c r="T11" s="1" t="str">
        <f>IFERROR(VLOOKUP($A11,lsg_batting!$B:$N,COLUMN(T10)-11,FALSE),"")</f>
        <v/>
      </c>
      <c r="U11" s="1" t="str">
        <f>IFERROR(VLOOKUP($A11,lsg_batting!$B:$N,COLUMN(U10)-11,FALSE),"")</f>
        <v/>
      </c>
      <c r="V11" s="1" t="str">
        <f>IFERROR(VLOOKUP($A11,lsg_batting!$B:$N,COLUMN(V10)-11,FALSE),"")</f>
        <v/>
      </c>
      <c r="W11" s="1" t="str">
        <f>IFERROR(VLOOKUP($A11,lsg_batting!$B:$N,COLUMN(W10)-11,FALSE),"")</f>
        <v/>
      </c>
      <c r="X11" s="4" t="str">
        <f>IFERROR(VLOOKUP($A11,lsg_batting!$B:$N,COLUMN(X10)-11,FALSE),"")</f>
        <v/>
      </c>
      <c r="Y11" s="3" t="str">
        <f>IFERROR(VLOOKUP($A11,lsg_bowling!$B:$M,COLUMN(Y10)-23,FALSE),"")</f>
        <v/>
      </c>
      <c r="Z11" s="1" t="str">
        <f>IFERROR(VLOOKUP($A11,lsg_bowling!$B:$M,COLUMN(Z10)-23,FALSE),"")</f>
        <v/>
      </c>
      <c r="AA11" s="1" t="str">
        <f>IFERROR(VLOOKUP($A11,lsg_bowling!$B:$M,COLUMN(AA10)-23,FALSE),"")</f>
        <v/>
      </c>
      <c r="AB11" s="1" t="str">
        <f>IFERROR(VLOOKUP($A11,lsg_bowling!$B:$M,COLUMN(AB10)-23,FALSE),"")</f>
        <v/>
      </c>
      <c r="AC11" s="1" t="str">
        <f>IFERROR(VLOOKUP($A11,lsg_bowling!$B:$M,COLUMN(AC10)-23,FALSE),"")</f>
        <v/>
      </c>
      <c r="AD11" s="1" t="str">
        <f>IFERROR(VLOOKUP($A11,lsg_bowling!$B:$M,COLUMN(AD10)-23,FALSE),"")</f>
        <v/>
      </c>
      <c r="AE11" s="1" t="str">
        <f>IFERROR(VLOOKUP($A11,lsg_bowling!$B:$M,COLUMN(AE10)-23,FALSE),"")</f>
        <v/>
      </c>
      <c r="AF11" s="1" t="str">
        <f>IFERROR(VLOOKUP($A11,lsg_bowling!$B:$M,COLUMN(AF10)-23,FALSE),"")</f>
        <v/>
      </c>
      <c r="AG11" s="1" t="str">
        <f>IFERROR(VLOOKUP($A11,lsg_bowling!$B:$M,COLUMN(AG10)-23,FALSE),"")</f>
        <v/>
      </c>
      <c r="AH11" s="1" t="str">
        <f>IFERROR(VLOOKUP($A11,lsg_bowling!$B:$M,COLUMN(AH10)-23,FALSE),"")</f>
        <v/>
      </c>
      <c r="AI11" s="1" t="str">
        <f>IFERROR(VLOOKUP($A11,lsg_bowling!$B:$M,COLUMN(AI10)-23,FALSE),"")</f>
        <v/>
      </c>
      <c r="AJ11" s="23">
        <f t="shared" si="0"/>
        <v>0</v>
      </c>
      <c r="AK11" s="22" t="str">
        <f t="shared" si="1"/>
        <v/>
      </c>
      <c r="AL11" s="22" t="str">
        <f t="shared" si="2"/>
        <v/>
      </c>
      <c r="AM11" s="22" t="str">
        <f t="shared" si="3"/>
        <v/>
      </c>
      <c r="AN11" s="29" t="str">
        <f t="shared" si="4"/>
        <v/>
      </c>
      <c r="AO11" s="20" t="str">
        <f t="shared" si="5"/>
        <v/>
      </c>
      <c r="AP11" s="49" t="str">
        <f t="shared" si="6"/>
        <v>Yuvraj Chaudhary</v>
      </c>
    </row>
    <row r="12" spans="1:45" x14ac:dyDescent="0.2">
      <c r="A12" s="3" t="s">
        <v>158</v>
      </c>
      <c r="B12" s="1" t="s">
        <v>159</v>
      </c>
      <c r="C12" s="4" t="s">
        <v>70</v>
      </c>
      <c r="D12" s="3">
        <f>IFERROR(VLOOKUP($A12,lsg_mvp!$B:$K,COLUMN(D11)-2,FALSE),"")</f>
        <v>198.5</v>
      </c>
      <c r="E12" s="1">
        <f>IFERROR(VLOOKUP($A12,lsg_mvp!$B:$K,COLUMN(E11)-2,FALSE),"")</f>
        <v>8</v>
      </c>
      <c r="F12" s="1">
        <f>IFERROR(VLOOKUP($A12,lsg_mvp!$B:$K,COLUMN(F11)-2,FALSE),"")</f>
        <v>0</v>
      </c>
      <c r="G12" s="1">
        <f>IFERROR(VLOOKUP($A12,lsg_mvp!$B:$K,COLUMN(G11)-2,FALSE),"")</f>
        <v>0</v>
      </c>
      <c r="H12" s="1">
        <f>IFERROR(VLOOKUP($A12,lsg_mvp!$B:$K,COLUMN(H11)-2,FALSE),"")</f>
        <v>30</v>
      </c>
      <c r="I12" s="1">
        <f>IFERROR(VLOOKUP($A12,lsg_mvp!$B:$K,COLUMN(I11)-2,FALSE),"")</f>
        <v>31</v>
      </c>
      <c r="J12" s="1">
        <f>IFERROR(VLOOKUP($A12,lsg_mvp!$B:$K,COLUMN(J11)-2,FALSE),"")</f>
        <v>6</v>
      </c>
      <c r="K12" s="1">
        <f>IFERROR(VLOOKUP($A12,lsg_mvp!$B:$K,COLUMN(K11)-2,FALSE),"")</f>
        <v>0</v>
      </c>
      <c r="L12" s="4">
        <f>IFERROR(VLOOKUP($A12,lsg_mvp!$B:$K,COLUMN(L11)-2,FALSE),"")</f>
        <v>0</v>
      </c>
      <c r="M12" s="3">
        <f>IFERROR(VLOOKUP($A12,lsg_batting!$B:$N,COLUMN(M11)-11,FALSE),"")</f>
        <v>368</v>
      </c>
      <c r="N12" s="1">
        <f>IFERROR(VLOOKUP($A12,lsg_batting!$B:$N,COLUMN(N11)-11,FALSE),"")</f>
        <v>8</v>
      </c>
      <c r="O12" s="1">
        <f>IFERROR(VLOOKUP($A12,lsg_batting!$B:$N,COLUMN(O11)-11,FALSE),"")</f>
        <v>8</v>
      </c>
      <c r="P12" s="1">
        <f>IFERROR(VLOOKUP($A12,lsg_batting!$B:$N,COLUMN(P11)-11,FALSE),"")</f>
        <v>1</v>
      </c>
      <c r="Q12" s="1" t="str">
        <f>IFERROR(VLOOKUP($A12,lsg_batting!$B:$N,COLUMN(Q11)-11,FALSE),"")</f>
        <v>87*</v>
      </c>
      <c r="R12" s="1">
        <f>IFERROR(VLOOKUP($A12,lsg_batting!$B:$N,COLUMN(R11)-11,FALSE),"")</f>
        <v>52.57</v>
      </c>
      <c r="S12" s="1">
        <f>IFERROR(VLOOKUP($A12,lsg_batting!$B:$N,COLUMN(S11)-11,FALSE),"")</f>
        <v>179</v>
      </c>
      <c r="T12" s="1">
        <f>IFERROR(VLOOKUP($A12,lsg_batting!$B:$N,COLUMN(T11)-11,FALSE),"")</f>
        <v>205.58</v>
      </c>
      <c r="U12" s="1">
        <f>IFERROR(VLOOKUP($A12,lsg_batting!$B:$N,COLUMN(U11)-11,FALSE),"")</f>
        <v>0</v>
      </c>
      <c r="V12" s="1">
        <f>IFERROR(VLOOKUP($A12,lsg_batting!$B:$N,COLUMN(V11)-11,FALSE),"")</f>
        <v>4</v>
      </c>
      <c r="W12" s="1">
        <f>IFERROR(VLOOKUP($A12,lsg_batting!$B:$N,COLUMN(W11)-11,FALSE),"")</f>
        <v>30</v>
      </c>
      <c r="X12" s="4">
        <f>IFERROR(VLOOKUP($A12,lsg_batting!$B:$N,COLUMN(X11)-11,FALSE),"")</f>
        <v>31</v>
      </c>
      <c r="Y12" s="3" t="str">
        <f>IFERROR(VLOOKUP($A12,lsg_bowling!$B:$M,COLUMN(Y11)-23,FALSE),"")</f>
        <v/>
      </c>
      <c r="Z12" s="1" t="str">
        <f>IFERROR(VLOOKUP($A12,lsg_bowling!$B:$M,COLUMN(Z11)-23,FALSE),"")</f>
        <v/>
      </c>
      <c r="AA12" s="1" t="str">
        <f>IFERROR(VLOOKUP($A12,lsg_bowling!$B:$M,COLUMN(AA11)-23,FALSE),"")</f>
        <v/>
      </c>
      <c r="AB12" s="1" t="str">
        <f>IFERROR(VLOOKUP($A12,lsg_bowling!$B:$M,COLUMN(AB11)-23,FALSE),"")</f>
        <v/>
      </c>
      <c r="AC12" s="1" t="str">
        <f>IFERROR(VLOOKUP($A12,lsg_bowling!$B:$M,COLUMN(AC11)-23,FALSE),"")</f>
        <v/>
      </c>
      <c r="AD12" s="1" t="str">
        <f>IFERROR(VLOOKUP($A12,lsg_bowling!$B:$M,COLUMN(AD11)-23,FALSE),"")</f>
        <v/>
      </c>
      <c r="AE12" s="1" t="str">
        <f>IFERROR(VLOOKUP($A12,lsg_bowling!$B:$M,COLUMN(AE11)-23,FALSE),"")</f>
        <v/>
      </c>
      <c r="AF12" s="1" t="str">
        <f>IFERROR(VLOOKUP($A12,lsg_bowling!$B:$M,COLUMN(AF11)-23,FALSE),"")</f>
        <v/>
      </c>
      <c r="AG12" s="1" t="str">
        <f>IFERROR(VLOOKUP($A12,lsg_bowling!$B:$M,COLUMN(AG11)-23,FALSE),"")</f>
        <v/>
      </c>
      <c r="AH12" s="1" t="str">
        <f>IFERROR(VLOOKUP($A12,lsg_bowling!$B:$M,COLUMN(AH11)-23,FALSE),"")</f>
        <v/>
      </c>
      <c r="AI12" s="1" t="str">
        <f>IFERROR(VLOOKUP($A12,lsg_bowling!$B:$M,COLUMN(AI11)-23,FALSE),"")</f>
        <v/>
      </c>
      <c r="AJ12" s="23">
        <f t="shared" si="0"/>
        <v>40.142857142857146</v>
      </c>
      <c r="AK12" s="22">
        <f t="shared" si="1"/>
        <v>0</v>
      </c>
      <c r="AL12" s="22">
        <f t="shared" si="2"/>
        <v>0.75</v>
      </c>
      <c r="AM12" s="22">
        <f t="shared" si="3"/>
        <v>51.392857142857146</v>
      </c>
      <c r="AN12" s="29">
        <f t="shared" si="4"/>
        <v>3.6666666666666665</v>
      </c>
      <c r="AO12" s="20">
        <f t="shared" si="5"/>
        <v>1</v>
      </c>
      <c r="AP12" s="49" t="str">
        <f t="shared" si="6"/>
        <v>Nicholas Pooran</v>
      </c>
      <c r="AR12" s="1" t="s">
        <v>218</v>
      </c>
    </row>
    <row r="13" spans="1:45" x14ac:dyDescent="0.2">
      <c r="A13" s="3" t="s">
        <v>174</v>
      </c>
      <c r="B13" s="1" t="s">
        <v>159</v>
      </c>
      <c r="C13" s="4" t="s">
        <v>70</v>
      </c>
      <c r="D13" s="3">
        <f>IFERROR(VLOOKUP($A13,lsg_mvp!$B:$K,COLUMN(D12)-2,FALSE),"")</f>
        <v>139</v>
      </c>
      <c r="E13" s="1">
        <f>IFERROR(VLOOKUP($A13,lsg_mvp!$B:$K,COLUMN(E12)-2,FALSE),"")</f>
        <v>8</v>
      </c>
      <c r="F13" s="1">
        <f>IFERROR(VLOOKUP($A13,lsg_mvp!$B:$K,COLUMN(F12)-2,FALSE),"")</f>
        <v>2</v>
      </c>
      <c r="G13" s="1">
        <f>IFERROR(VLOOKUP($A13,lsg_mvp!$B:$K,COLUMN(G12)-2,FALSE),"")</f>
        <v>10</v>
      </c>
      <c r="H13" s="1">
        <f>IFERROR(VLOOKUP($A13,lsg_mvp!$B:$K,COLUMN(H12)-2,FALSE),"")</f>
        <v>26</v>
      </c>
      <c r="I13" s="1">
        <f>IFERROR(VLOOKUP($A13,lsg_mvp!$B:$K,COLUMN(I12)-2,FALSE),"")</f>
        <v>12</v>
      </c>
      <c r="J13" s="1">
        <f>IFERROR(VLOOKUP($A13,lsg_mvp!$B:$K,COLUMN(J12)-2,FALSE),"")</f>
        <v>6</v>
      </c>
      <c r="K13" s="1">
        <f>IFERROR(VLOOKUP($A13,lsg_mvp!$B:$K,COLUMN(K12)-2,FALSE),"")</f>
        <v>0</v>
      </c>
      <c r="L13" s="4">
        <f>IFERROR(VLOOKUP($A13,lsg_mvp!$B:$K,COLUMN(L12)-2,FALSE),"")</f>
        <v>0</v>
      </c>
      <c r="M13" s="3">
        <f>IFERROR(VLOOKUP($A13,lsg_batting!$B:$N,COLUMN(M12)-11,FALSE),"")</f>
        <v>274</v>
      </c>
      <c r="N13" s="1">
        <f>IFERROR(VLOOKUP($A13,lsg_batting!$B:$N,COLUMN(N12)-11,FALSE),"")</f>
        <v>8</v>
      </c>
      <c r="O13" s="1">
        <f>IFERROR(VLOOKUP($A13,lsg_batting!$B:$N,COLUMN(O12)-11,FALSE),"")</f>
        <v>8</v>
      </c>
      <c r="P13" s="1">
        <f>IFERROR(VLOOKUP($A13,lsg_batting!$B:$N,COLUMN(P12)-11,FALSE),"")</f>
        <v>0</v>
      </c>
      <c r="Q13" s="1">
        <f>IFERROR(VLOOKUP($A13,lsg_batting!$B:$N,COLUMN(Q12)-11,FALSE),"")</f>
        <v>66</v>
      </c>
      <c r="R13" s="1">
        <f>IFERROR(VLOOKUP($A13,lsg_batting!$B:$N,COLUMN(R12)-11,FALSE),"")</f>
        <v>34.25</v>
      </c>
      <c r="S13" s="1">
        <f>IFERROR(VLOOKUP($A13,lsg_batting!$B:$N,COLUMN(S12)-11,FALSE),"")</f>
        <v>183</v>
      </c>
      <c r="T13" s="1">
        <f>IFERROR(VLOOKUP($A13,lsg_batting!$B:$N,COLUMN(T12)-11,FALSE),"")</f>
        <v>149.72</v>
      </c>
      <c r="U13" s="1">
        <f>IFERROR(VLOOKUP($A13,lsg_batting!$B:$N,COLUMN(U12)-11,FALSE),"")</f>
        <v>0</v>
      </c>
      <c r="V13" s="1">
        <f>IFERROR(VLOOKUP($A13,lsg_batting!$B:$N,COLUMN(V12)-11,FALSE),"")</f>
        <v>3</v>
      </c>
      <c r="W13" s="1">
        <f>IFERROR(VLOOKUP($A13,lsg_batting!$B:$N,COLUMN(W12)-11,FALSE),"")</f>
        <v>26</v>
      </c>
      <c r="X13" s="4">
        <f>IFERROR(VLOOKUP($A13,lsg_batting!$B:$N,COLUMN(X12)-11,FALSE),"")</f>
        <v>12</v>
      </c>
      <c r="Y13" s="3">
        <f>IFERROR(VLOOKUP($A13,lsg_bowling!$B:$M,COLUMN(Y12)-23,FALSE),"")</f>
        <v>2</v>
      </c>
      <c r="Z13" s="1">
        <f>IFERROR(VLOOKUP($A13,lsg_bowling!$B:$M,COLUMN(Z12)-23,FALSE),"")</f>
        <v>8</v>
      </c>
      <c r="AA13" s="1">
        <f>IFERROR(VLOOKUP($A13,lsg_bowling!$B:$M,COLUMN(AA12)-23,FALSE),"")</f>
        <v>3</v>
      </c>
      <c r="AB13" s="1">
        <f>IFERROR(VLOOKUP($A13,lsg_bowling!$B:$M,COLUMN(AB12)-23,FALSE),"")</f>
        <v>7</v>
      </c>
      <c r="AC13" s="1">
        <f>IFERROR(VLOOKUP($A13,lsg_bowling!$B:$M,COLUMN(AC12)-23,FALSE),"")</f>
        <v>58</v>
      </c>
      <c r="AD13" s="1">
        <f>IFERROR(VLOOKUP($A13,lsg_bowling!$B:$M,COLUMN(AD12)-23,FALSE),"")</f>
        <v>45675</v>
      </c>
      <c r="AE13" s="1">
        <f>IFERROR(VLOOKUP($A13,lsg_bowling!$B:$M,COLUMN(AE12)-23,FALSE),"")</f>
        <v>29</v>
      </c>
      <c r="AF13" s="1">
        <f>IFERROR(VLOOKUP($A13,lsg_bowling!$B:$M,COLUMN(AF12)-23,FALSE),"")</f>
        <v>8.2799999999999994</v>
      </c>
      <c r="AG13" s="1">
        <f>IFERROR(VLOOKUP($A13,lsg_bowling!$B:$M,COLUMN(AG12)-23,FALSE),"")</f>
        <v>21</v>
      </c>
      <c r="AH13" s="1">
        <f>IFERROR(VLOOKUP($A13,lsg_bowling!$B:$M,COLUMN(AH12)-23,FALSE),"")</f>
        <v>0</v>
      </c>
      <c r="AI13" s="1">
        <f>IFERROR(VLOOKUP($A13,lsg_bowling!$B:$M,COLUMN(AI12)-23,FALSE),"")</f>
        <v>0</v>
      </c>
      <c r="AJ13" s="23">
        <f t="shared" si="0"/>
        <v>29.714285714285715</v>
      </c>
      <c r="AK13" s="22">
        <f t="shared" si="1"/>
        <v>0.25</v>
      </c>
      <c r="AL13" s="22">
        <f t="shared" si="2"/>
        <v>0.75</v>
      </c>
      <c r="AM13" s="22">
        <f t="shared" si="3"/>
        <v>47.214285714285715</v>
      </c>
      <c r="AN13" s="29">
        <f t="shared" si="4"/>
        <v>4</v>
      </c>
      <c r="AO13" s="20">
        <f t="shared" si="5"/>
        <v>2</v>
      </c>
      <c r="AP13" s="49" t="str">
        <f t="shared" si="6"/>
        <v>Aiden Markram</v>
      </c>
      <c r="AQ13" s="1" t="s">
        <v>313</v>
      </c>
      <c r="AR13" s="1" t="s">
        <v>218</v>
      </c>
      <c r="AS13" s="1" t="s">
        <v>218</v>
      </c>
    </row>
    <row r="14" spans="1:45" x14ac:dyDescent="0.2">
      <c r="A14" s="3" t="s">
        <v>200</v>
      </c>
      <c r="B14" s="1" t="s">
        <v>159</v>
      </c>
      <c r="C14" s="4"/>
      <c r="D14" s="3">
        <f>IFERROR(VLOOKUP($A14,lsg_mvp!$B:$K,COLUMN(D13)-2,FALSE),"")</f>
        <v>109.5</v>
      </c>
      <c r="E14" s="1">
        <f>IFERROR(VLOOKUP($A14,lsg_mvp!$B:$K,COLUMN(E13)-2,FALSE),"")</f>
        <v>8</v>
      </c>
      <c r="F14" s="1">
        <f>IFERROR(VLOOKUP($A14,lsg_mvp!$B:$K,COLUMN(F13)-2,FALSE),"")</f>
        <v>12</v>
      </c>
      <c r="G14" s="1">
        <f>IFERROR(VLOOKUP($A14,lsg_mvp!$B:$K,COLUMN(G13)-2,FALSE),"")</f>
        <v>55</v>
      </c>
      <c r="H14" s="1">
        <f>IFERROR(VLOOKUP($A14,lsg_mvp!$B:$K,COLUMN(H13)-2,FALSE),"")</f>
        <v>2</v>
      </c>
      <c r="I14" s="1">
        <f>IFERROR(VLOOKUP($A14,lsg_mvp!$B:$K,COLUMN(I13)-2,FALSE),"")</f>
        <v>0</v>
      </c>
      <c r="J14" s="1">
        <f>IFERROR(VLOOKUP($A14,lsg_mvp!$B:$K,COLUMN(J13)-2,FALSE),"")</f>
        <v>3</v>
      </c>
      <c r="K14" s="1">
        <f>IFERROR(VLOOKUP($A14,lsg_mvp!$B:$K,COLUMN(K13)-2,FALSE),"")</f>
        <v>0</v>
      </c>
      <c r="L14" s="4">
        <f>IFERROR(VLOOKUP($A14,lsg_mvp!$B:$K,COLUMN(L13)-2,FALSE),"")</f>
        <v>0</v>
      </c>
      <c r="M14" s="3">
        <f>IFERROR(VLOOKUP($A14,lsg_batting!$B:$N,COLUMN(M13)-11,FALSE),"")</f>
        <v>14</v>
      </c>
      <c r="N14" s="1">
        <f>IFERROR(VLOOKUP($A14,lsg_batting!$B:$N,COLUMN(N13)-11,FALSE),"")</f>
        <v>8</v>
      </c>
      <c r="O14" s="1">
        <f>IFERROR(VLOOKUP($A14,lsg_batting!$B:$N,COLUMN(O13)-11,FALSE),"")</f>
        <v>4</v>
      </c>
      <c r="P14" s="1">
        <f>IFERROR(VLOOKUP($A14,lsg_batting!$B:$N,COLUMN(P13)-11,FALSE),"")</f>
        <v>2</v>
      </c>
      <c r="Q14" s="1">
        <f>IFERROR(VLOOKUP($A14,lsg_batting!$B:$N,COLUMN(Q13)-11,FALSE),"")</f>
        <v>6</v>
      </c>
      <c r="R14" s="1">
        <f>IFERROR(VLOOKUP($A14,lsg_batting!$B:$N,COLUMN(R13)-11,FALSE),"")</f>
        <v>7</v>
      </c>
      <c r="S14" s="1">
        <f>IFERROR(VLOOKUP($A14,lsg_batting!$B:$N,COLUMN(S13)-11,FALSE),"")</f>
        <v>11</v>
      </c>
      <c r="T14" s="1">
        <f>IFERROR(VLOOKUP($A14,lsg_batting!$B:$N,COLUMN(T13)-11,FALSE),"")</f>
        <v>127.27</v>
      </c>
      <c r="U14" s="1">
        <f>IFERROR(VLOOKUP($A14,lsg_batting!$B:$N,COLUMN(U13)-11,FALSE),"")</f>
        <v>0</v>
      </c>
      <c r="V14" s="1">
        <f>IFERROR(VLOOKUP($A14,lsg_batting!$B:$N,COLUMN(V13)-11,FALSE),"")</f>
        <v>0</v>
      </c>
      <c r="W14" s="1">
        <f>IFERROR(VLOOKUP($A14,lsg_batting!$B:$N,COLUMN(W13)-11,FALSE),"")</f>
        <v>2</v>
      </c>
      <c r="X14" s="4">
        <f>IFERROR(VLOOKUP($A14,lsg_batting!$B:$N,COLUMN(X13)-11,FALSE),"")</f>
        <v>0</v>
      </c>
      <c r="Y14" s="3">
        <f>IFERROR(VLOOKUP($A14,lsg_bowling!$B:$M,COLUMN(Y13)-23,FALSE),"")</f>
        <v>12</v>
      </c>
      <c r="Z14" s="1">
        <f>IFERROR(VLOOKUP($A14,lsg_bowling!$B:$M,COLUMN(Z13)-23,FALSE),"")</f>
        <v>8</v>
      </c>
      <c r="AA14" s="1">
        <f>IFERROR(VLOOKUP($A14,lsg_bowling!$B:$M,COLUMN(AA13)-23,FALSE),"")</f>
        <v>8</v>
      </c>
      <c r="AB14" s="1">
        <f>IFERROR(VLOOKUP($A14,lsg_bowling!$B:$M,COLUMN(AB13)-23,FALSE),"")</f>
        <v>28</v>
      </c>
      <c r="AC14" s="1">
        <f>IFERROR(VLOOKUP($A14,lsg_bowling!$B:$M,COLUMN(AC13)-23,FALSE),"")</f>
        <v>308</v>
      </c>
      <c r="AD14" s="1" t="str">
        <f>IFERROR(VLOOKUP($A14,lsg_bowling!$B:$M,COLUMN(AD13)-23,FALSE),"")</f>
        <v>34/4</v>
      </c>
      <c r="AE14" s="1">
        <f>IFERROR(VLOOKUP($A14,lsg_bowling!$B:$M,COLUMN(AE13)-23,FALSE),"")</f>
        <v>25.66</v>
      </c>
      <c r="AF14" s="1">
        <f>IFERROR(VLOOKUP($A14,lsg_bowling!$B:$M,COLUMN(AF13)-23,FALSE),"")</f>
        <v>11</v>
      </c>
      <c r="AG14" s="1">
        <f>IFERROR(VLOOKUP($A14,lsg_bowling!$B:$M,COLUMN(AG13)-23,FALSE),"")</f>
        <v>14</v>
      </c>
      <c r="AH14" s="1">
        <f>IFERROR(VLOOKUP($A14,lsg_bowling!$B:$M,COLUMN(AH13)-23,FALSE),"")</f>
        <v>1</v>
      </c>
      <c r="AI14" s="1">
        <f>IFERROR(VLOOKUP($A14,lsg_bowling!$B:$M,COLUMN(AI13)-23,FALSE),"")</f>
        <v>0</v>
      </c>
      <c r="AJ14" s="23">
        <f t="shared" si="0"/>
        <v>2.6666666666666665</v>
      </c>
      <c r="AK14" s="22">
        <f t="shared" si="1"/>
        <v>1.5</v>
      </c>
      <c r="AL14" s="22">
        <f t="shared" si="2"/>
        <v>0.375</v>
      </c>
      <c r="AM14" s="22">
        <f t="shared" si="3"/>
        <v>45.791666666666664</v>
      </c>
      <c r="AN14" s="29">
        <f t="shared" si="4"/>
        <v>5</v>
      </c>
      <c r="AO14" s="20">
        <f t="shared" si="5"/>
        <v>3</v>
      </c>
      <c r="AP14" s="49" t="str">
        <f t="shared" si="6"/>
        <v>Shardul Thakur</v>
      </c>
      <c r="AQ14" s="1" t="s">
        <v>314</v>
      </c>
      <c r="AR14" s="1" t="s">
        <v>218</v>
      </c>
    </row>
    <row r="15" spans="1:45" x14ac:dyDescent="0.2">
      <c r="A15" s="3" t="s">
        <v>170</v>
      </c>
      <c r="B15" s="1" t="s">
        <v>159</v>
      </c>
      <c r="C15" s="4" t="s">
        <v>72</v>
      </c>
      <c r="D15" s="3">
        <f>IFERROR(VLOOKUP($A15,lsg_mvp!$B:$K,COLUMN(D14)-2,FALSE),"")</f>
        <v>134.5</v>
      </c>
      <c r="E15" s="1">
        <f>IFERROR(VLOOKUP($A15,lsg_mvp!$B:$K,COLUMN(E14)-2,FALSE),"")</f>
        <v>7</v>
      </c>
      <c r="F15" s="1">
        <f>IFERROR(VLOOKUP($A15,lsg_mvp!$B:$K,COLUMN(F14)-2,FALSE),"")</f>
        <v>0</v>
      </c>
      <c r="G15" s="1">
        <f>IFERROR(VLOOKUP($A15,lsg_mvp!$B:$K,COLUMN(G14)-2,FALSE),"")</f>
        <v>0</v>
      </c>
      <c r="H15" s="1">
        <f>IFERROR(VLOOKUP($A15,lsg_mvp!$B:$K,COLUMN(H14)-2,FALSE),"")</f>
        <v>30</v>
      </c>
      <c r="I15" s="1">
        <f>IFERROR(VLOOKUP($A15,lsg_mvp!$B:$K,COLUMN(I14)-2,FALSE),"")</f>
        <v>17</v>
      </c>
      <c r="J15" s="1">
        <f>IFERROR(VLOOKUP($A15,lsg_mvp!$B:$K,COLUMN(J14)-2,FALSE),"")</f>
        <v>0</v>
      </c>
      <c r="K15" s="1">
        <f>IFERROR(VLOOKUP($A15,lsg_mvp!$B:$K,COLUMN(K14)-2,FALSE),"")</f>
        <v>0</v>
      </c>
      <c r="L15" s="4">
        <f>IFERROR(VLOOKUP($A15,lsg_mvp!$B:$K,COLUMN(L14)-2,FALSE),"")</f>
        <v>0</v>
      </c>
      <c r="M15" s="3">
        <f>IFERROR(VLOOKUP($A15,lsg_batting!$B:$N,COLUMN(M14)-11,FALSE),"")</f>
        <v>299</v>
      </c>
      <c r="N15" s="1">
        <f>IFERROR(VLOOKUP($A15,lsg_batting!$B:$N,COLUMN(N14)-11,FALSE),"")</f>
        <v>7</v>
      </c>
      <c r="O15" s="1">
        <f>IFERROR(VLOOKUP($A15,lsg_batting!$B:$N,COLUMN(O14)-11,FALSE),"")</f>
        <v>7</v>
      </c>
      <c r="P15" s="1">
        <f>IFERROR(VLOOKUP($A15,lsg_batting!$B:$N,COLUMN(P14)-11,FALSE),"")</f>
        <v>0</v>
      </c>
      <c r="Q15" s="1">
        <f>IFERROR(VLOOKUP($A15,lsg_batting!$B:$N,COLUMN(Q14)-11,FALSE),"")</f>
        <v>81</v>
      </c>
      <c r="R15" s="1">
        <f>IFERROR(VLOOKUP($A15,lsg_batting!$B:$N,COLUMN(R14)-11,FALSE),"")</f>
        <v>42.71</v>
      </c>
      <c r="S15" s="1">
        <f>IFERROR(VLOOKUP($A15,lsg_batting!$B:$N,COLUMN(S14)-11,FALSE),"")</f>
        <v>178</v>
      </c>
      <c r="T15" s="1">
        <f>IFERROR(VLOOKUP($A15,lsg_batting!$B:$N,COLUMN(T14)-11,FALSE),"")</f>
        <v>167.97</v>
      </c>
      <c r="U15" s="1">
        <f>IFERROR(VLOOKUP($A15,lsg_batting!$B:$N,COLUMN(U14)-11,FALSE),"")</f>
        <v>0</v>
      </c>
      <c r="V15" s="1">
        <f>IFERROR(VLOOKUP($A15,lsg_batting!$B:$N,COLUMN(V14)-11,FALSE),"")</f>
        <v>4</v>
      </c>
      <c r="W15" s="1">
        <f>IFERROR(VLOOKUP($A15,lsg_batting!$B:$N,COLUMN(W14)-11,FALSE),"")</f>
        <v>30</v>
      </c>
      <c r="X15" s="4">
        <f>IFERROR(VLOOKUP($A15,lsg_batting!$B:$N,COLUMN(X14)-11,FALSE),"")</f>
        <v>17</v>
      </c>
      <c r="Y15" s="3" t="str">
        <f>IFERROR(VLOOKUP($A15,lsg_bowling!$B:$M,COLUMN(Y14)-23,FALSE),"")</f>
        <v/>
      </c>
      <c r="Z15" s="1" t="str">
        <f>IFERROR(VLOOKUP($A15,lsg_bowling!$B:$M,COLUMN(Z14)-23,FALSE),"")</f>
        <v/>
      </c>
      <c r="AA15" s="1" t="str">
        <f>IFERROR(VLOOKUP($A15,lsg_bowling!$B:$M,COLUMN(AA14)-23,FALSE),"")</f>
        <v/>
      </c>
      <c r="AB15" s="1" t="str">
        <f>IFERROR(VLOOKUP($A15,lsg_bowling!$B:$M,COLUMN(AB14)-23,FALSE),"")</f>
        <v/>
      </c>
      <c r="AC15" s="1" t="str">
        <f>IFERROR(VLOOKUP($A15,lsg_bowling!$B:$M,COLUMN(AC14)-23,FALSE),"")</f>
        <v/>
      </c>
      <c r="AD15" s="1" t="str">
        <f>IFERROR(VLOOKUP($A15,lsg_bowling!$B:$M,COLUMN(AD14)-23,FALSE),"")</f>
        <v/>
      </c>
      <c r="AE15" s="1" t="str">
        <f>IFERROR(VLOOKUP($A15,lsg_bowling!$B:$M,COLUMN(AE14)-23,FALSE),"")</f>
        <v/>
      </c>
      <c r="AF15" s="1" t="str">
        <f>IFERROR(VLOOKUP($A15,lsg_bowling!$B:$M,COLUMN(AF14)-23,FALSE),"")</f>
        <v/>
      </c>
      <c r="AG15" s="1" t="str">
        <f>IFERROR(VLOOKUP($A15,lsg_bowling!$B:$M,COLUMN(AG14)-23,FALSE),"")</f>
        <v/>
      </c>
      <c r="AH15" s="1" t="str">
        <f>IFERROR(VLOOKUP($A15,lsg_bowling!$B:$M,COLUMN(AH14)-23,FALSE),"")</f>
        <v/>
      </c>
      <c r="AI15" s="1" t="str">
        <f>IFERROR(VLOOKUP($A15,lsg_bowling!$B:$M,COLUMN(AI14)-23,FALSE),"")</f>
        <v/>
      </c>
      <c r="AJ15" s="23">
        <f t="shared" si="0"/>
        <v>36.333333333333336</v>
      </c>
      <c r="AK15" s="22">
        <f t="shared" si="1"/>
        <v>0</v>
      </c>
      <c r="AL15" s="22">
        <f t="shared" si="2"/>
        <v>0</v>
      </c>
      <c r="AM15" s="22">
        <f t="shared" si="3"/>
        <v>36.333333333333336</v>
      </c>
      <c r="AN15" s="29">
        <f t="shared" si="4"/>
        <v>7.666666666666667</v>
      </c>
      <c r="AO15" s="20">
        <f t="shared" si="5"/>
        <v>10</v>
      </c>
      <c r="AP15" s="49" t="str">
        <f t="shared" si="6"/>
        <v>Mitchell Marsh</v>
      </c>
      <c r="AQ15" s="1" t="s">
        <v>314</v>
      </c>
    </row>
    <row r="16" spans="1:45" x14ac:dyDescent="0.2">
      <c r="A16" s="3" t="s">
        <v>163</v>
      </c>
      <c r="B16" s="1" t="s">
        <v>159</v>
      </c>
      <c r="C16" s="4" t="s">
        <v>71</v>
      </c>
      <c r="D16" s="3">
        <f>IFERROR(VLOOKUP($A16,lsg_mvp!$B:$K,COLUMN(D15)-2,FALSE),"")</f>
        <v>79</v>
      </c>
      <c r="E16" s="1">
        <f>IFERROR(VLOOKUP($A16,lsg_mvp!$B:$K,COLUMN(E15)-2,FALSE),"")</f>
        <v>7</v>
      </c>
      <c r="F16" s="1">
        <f>IFERROR(VLOOKUP($A16,lsg_mvp!$B:$K,COLUMN(F15)-2,FALSE),"")</f>
        <v>8</v>
      </c>
      <c r="G16" s="1">
        <f>IFERROR(VLOOKUP($A16,lsg_mvp!$B:$K,COLUMN(G15)-2,FALSE),"")</f>
        <v>46</v>
      </c>
      <c r="H16" s="1">
        <f>IFERROR(VLOOKUP($A16,lsg_mvp!$B:$K,COLUMN(H15)-2,FALSE),"")</f>
        <v>0</v>
      </c>
      <c r="I16" s="1">
        <f>IFERROR(VLOOKUP($A16,lsg_mvp!$B:$K,COLUMN(I15)-2,FALSE),"")</f>
        <v>0</v>
      </c>
      <c r="J16" s="1">
        <f>IFERROR(VLOOKUP($A16,lsg_mvp!$B:$K,COLUMN(J15)-2,FALSE),"")</f>
        <v>2</v>
      </c>
      <c r="K16" s="1">
        <f>IFERROR(VLOOKUP($A16,lsg_mvp!$B:$K,COLUMN(K15)-2,FALSE),"")</f>
        <v>0</v>
      </c>
      <c r="L16" s="4">
        <f>IFERROR(VLOOKUP($A16,lsg_mvp!$B:$K,COLUMN(L15)-2,FALSE),"")</f>
        <v>0</v>
      </c>
      <c r="M16" s="3">
        <f>IFERROR(VLOOKUP($A16,lsg_batting!$B:$N,COLUMN(M15)-11,FALSE),"")</f>
        <v>2</v>
      </c>
      <c r="N16" s="1">
        <f>IFERROR(VLOOKUP($A16,lsg_batting!$B:$N,COLUMN(N15)-11,FALSE),"")</f>
        <v>7</v>
      </c>
      <c r="O16" s="1">
        <f>IFERROR(VLOOKUP($A16,lsg_batting!$B:$N,COLUMN(O15)-11,FALSE),"")</f>
        <v>2</v>
      </c>
      <c r="P16" s="1">
        <f>IFERROR(VLOOKUP($A16,lsg_batting!$B:$N,COLUMN(P15)-11,FALSE),"")</f>
        <v>2</v>
      </c>
      <c r="Q16" s="1" t="str">
        <f>IFERROR(VLOOKUP($A16,lsg_batting!$B:$N,COLUMN(Q15)-11,FALSE),"")</f>
        <v>2*</v>
      </c>
      <c r="R16" s="1" t="str">
        <f>IFERROR(VLOOKUP($A16,lsg_batting!$B:$N,COLUMN(R15)-11,FALSE),"")</f>
        <v>-</v>
      </c>
      <c r="S16" s="1">
        <f>IFERROR(VLOOKUP($A16,lsg_batting!$B:$N,COLUMN(S15)-11,FALSE),"")</f>
        <v>1</v>
      </c>
      <c r="T16" s="1">
        <f>IFERROR(VLOOKUP($A16,lsg_batting!$B:$N,COLUMN(T15)-11,FALSE),"")</f>
        <v>200</v>
      </c>
      <c r="U16" s="1">
        <f>IFERROR(VLOOKUP($A16,lsg_batting!$B:$N,COLUMN(U15)-11,FALSE),"")</f>
        <v>0</v>
      </c>
      <c r="V16" s="1">
        <f>IFERROR(VLOOKUP($A16,lsg_batting!$B:$N,COLUMN(V15)-11,FALSE),"")</f>
        <v>0</v>
      </c>
      <c r="W16" s="1">
        <f>IFERROR(VLOOKUP($A16,lsg_batting!$B:$N,COLUMN(W15)-11,FALSE),"")</f>
        <v>0</v>
      </c>
      <c r="X16" s="4">
        <f>IFERROR(VLOOKUP($A16,lsg_batting!$B:$N,COLUMN(X15)-11,FALSE),"")</f>
        <v>0</v>
      </c>
      <c r="Y16" s="3">
        <f>IFERROR(VLOOKUP($A16,lsg_bowling!$B:$M,COLUMN(Y15)-23,FALSE),"")</f>
        <v>8</v>
      </c>
      <c r="Z16" s="1">
        <f>IFERROR(VLOOKUP($A16,lsg_bowling!$B:$M,COLUMN(Z15)-23,FALSE),"")</f>
        <v>7</v>
      </c>
      <c r="AA16" s="1">
        <f>IFERROR(VLOOKUP($A16,lsg_bowling!$B:$M,COLUMN(AA15)-23,FALSE),"")</f>
        <v>7</v>
      </c>
      <c r="AB16" s="1">
        <f>IFERROR(VLOOKUP($A16,lsg_bowling!$B:$M,COLUMN(AB15)-23,FALSE),"")</f>
        <v>26.3</v>
      </c>
      <c r="AC16" s="1">
        <f>IFERROR(VLOOKUP($A16,lsg_bowling!$B:$M,COLUMN(AC15)-23,FALSE),"")</f>
        <v>261</v>
      </c>
      <c r="AD16" s="1" t="str">
        <f>IFERROR(VLOOKUP($A16,lsg_bowling!$B:$M,COLUMN(AD15)-23,FALSE),"")</f>
        <v>37/3</v>
      </c>
      <c r="AE16" s="1">
        <f>IFERROR(VLOOKUP($A16,lsg_bowling!$B:$M,COLUMN(AE15)-23,FALSE),"")</f>
        <v>32.619999999999997</v>
      </c>
      <c r="AF16" s="1">
        <f>IFERROR(VLOOKUP($A16,lsg_bowling!$B:$M,COLUMN(AF15)-23,FALSE),"")</f>
        <v>9.84</v>
      </c>
      <c r="AG16" s="1">
        <f>IFERROR(VLOOKUP($A16,lsg_bowling!$B:$M,COLUMN(AG15)-23,FALSE),"")</f>
        <v>19.87</v>
      </c>
      <c r="AH16" s="1">
        <f>IFERROR(VLOOKUP($A16,lsg_bowling!$B:$M,COLUMN(AH15)-23,FALSE),"")</f>
        <v>0</v>
      </c>
      <c r="AI16" s="1">
        <f>IFERROR(VLOOKUP($A16,lsg_bowling!$B:$M,COLUMN(AI15)-23,FALSE),"")</f>
        <v>0</v>
      </c>
      <c r="AJ16" s="23">
        <f t="shared" si="0"/>
        <v>0</v>
      </c>
      <c r="AK16" s="22">
        <f t="shared" si="1"/>
        <v>1.1428571428571428</v>
      </c>
      <c r="AL16" s="22">
        <f t="shared" si="2"/>
        <v>0.2857142857142857</v>
      </c>
      <c r="AM16" s="22">
        <f t="shared" si="3"/>
        <v>32.857142857142854</v>
      </c>
      <c r="AN16" s="29">
        <f t="shared" si="4"/>
        <v>6.333333333333333</v>
      </c>
      <c r="AO16" s="20">
        <f t="shared" si="5"/>
        <v>6</v>
      </c>
      <c r="AP16" s="49" t="str">
        <f t="shared" si="6"/>
        <v>Avesh Khan</v>
      </c>
    </row>
    <row r="17" spans="1:45" x14ac:dyDescent="0.2">
      <c r="A17" s="3" t="s">
        <v>172</v>
      </c>
      <c r="B17" s="1" t="s">
        <v>159</v>
      </c>
      <c r="C17" s="4" t="s">
        <v>71</v>
      </c>
      <c r="D17" s="3">
        <f>IFERROR(VLOOKUP($A17,lsg_mvp!$B:$K,COLUMN(D16)-2,FALSE),"")</f>
        <v>94</v>
      </c>
      <c r="E17" s="1">
        <f>IFERROR(VLOOKUP($A17,lsg_mvp!$B:$K,COLUMN(E16)-2,FALSE),"")</f>
        <v>8</v>
      </c>
      <c r="F17" s="1">
        <f>IFERROR(VLOOKUP($A17,lsg_mvp!$B:$K,COLUMN(F16)-2,FALSE),"")</f>
        <v>8</v>
      </c>
      <c r="G17" s="1">
        <f>IFERROR(VLOOKUP($A17,lsg_mvp!$B:$K,COLUMN(G16)-2,FALSE),"")</f>
        <v>56</v>
      </c>
      <c r="H17" s="1">
        <f>IFERROR(VLOOKUP($A17,lsg_mvp!$B:$K,COLUMN(H16)-2,FALSE),"")</f>
        <v>0</v>
      </c>
      <c r="I17" s="1">
        <f>IFERROR(VLOOKUP($A17,lsg_mvp!$B:$K,COLUMN(I16)-2,FALSE),"")</f>
        <v>0</v>
      </c>
      <c r="J17" s="1">
        <f>IFERROR(VLOOKUP($A17,lsg_mvp!$B:$K,COLUMN(J16)-2,FALSE),"")</f>
        <v>4</v>
      </c>
      <c r="K17" s="1">
        <f>IFERROR(VLOOKUP($A17,lsg_mvp!$B:$K,COLUMN(K16)-2,FALSE),"")</f>
        <v>0</v>
      </c>
      <c r="L17" s="4">
        <f>IFERROR(VLOOKUP($A17,lsg_mvp!$B:$K,COLUMN(L16)-2,FALSE),"")</f>
        <v>0</v>
      </c>
      <c r="M17" s="3" t="str">
        <f>IFERROR(VLOOKUP($A17,lsg_batting!$B:$N,COLUMN(M16)-11,FALSE),"")</f>
        <v/>
      </c>
      <c r="N17" s="1" t="str">
        <f>IFERROR(VLOOKUP($A17,lsg_batting!$B:$N,COLUMN(N16)-11,FALSE),"")</f>
        <v/>
      </c>
      <c r="O17" s="1" t="str">
        <f>IFERROR(VLOOKUP($A17,lsg_batting!$B:$N,COLUMN(O16)-11,FALSE),"")</f>
        <v/>
      </c>
      <c r="P17" s="1" t="str">
        <f>IFERROR(VLOOKUP($A17,lsg_batting!$B:$N,COLUMN(P16)-11,FALSE),"")</f>
        <v/>
      </c>
      <c r="Q17" s="1" t="str">
        <f>IFERROR(VLOOKUP($A17,lsg_batting!$B:$N,COLUMN(Q16)-11,FALSE),"")</f>
        <v/>
      </c>
      <c r="R17" s="1" t="str">
        <f>IFERROR(VLOOKUP($A17,lsg_batting!$B:$N,COLUMN(R16)-11,FALSE),"")</f>
        <v/>
      </c>
      <c r="S17" s="1" t="str">
        <f>IFERROR(VLOOKUP($A17,lsg_batting!$B:$N,COLUMN(S16)-11,FALSE),"")</f>
        <v/>
      </c>
      <c r="T17" s="1" t="str">
        <f>IFERROR(VLOOKUP($A17,lsg_batting!$B:$N,COLUMN(T16)-11,FALSE),"")</f>
        <v/>
      </c>
      <c r="U17" s="1" t="str">
        <f>IFERROR(VLOOKUP($A17,lsg_batting!$B:$N,COLUMN(U16)-11,FALSE),"")</f>
        <v/>
      </c>
      <c r="V17" s="1" t="str">
        <f>IFERROR(VLOOKUP($A17,lsg_batting!$B:$N,COLUMN(V16)-11,FALSE),"")</f>
        <v/>
      </c>
      <c r="W17" s="1" t="str">
        <f>IFERROR(VLOOKUP($A17,lsg_batting!$B:$N,COLUMN(W16)-11,FALSE),"")</f>
        <v/>
      </c>
      <c r="X17" s="4" t="str">
        <f>IFERROR(VLOOKUP($A17,lsg_batting!$B:$N,COLUMN(X16)-11,FALSE),"")</f>
        <v/>
      </c>
      <c r="Y17" s="3">
        <f>IFERROR(VLOOKUP($A17,lsg_bowling!$B:$M,COLUMN(Y16)-23,FALSE),"")</f>
        <v>8</v>
      </c>
      <c r="Z17" s="1">
        <f>IFERROR(VLOOKUP($A17,lsg_bowling!$B:$M,COLUMN(Z16)-23,FALSE),"")</f>
        <v>8</v>
      </c>
      <c r="AA17" s="1">
        <f>IFERROR(VLOOKUP($A17,lsg_bowling!$B:$M,COLUMN(AA16)-23,FALSE),"")</f>
        <v>8</v>
      </c>
      <c r="AB17" s="1">
        <f>IFERROR(VLOOKUP($A17,lsg_bowling!$B:$M,COLUMN(AB16)-23,FALSE),"")</f>
        <v>29</v>
      </c>
      <c r="AC17" s="1">
        <f>IFERROR(VLOOKUP($A17,lsg_bowling!$B:$M,COLUMN(AC16)-23,FALSE),"")</f>
        <v>298</v>
      </c>
      <c r="AD17" s="1">
        <f>IFERROR(VLOOKUP($A17,lsg_bowling!$B:$M,COLUMN(AD16)-23,FALSE),"")</f>
        <v>45706</v>
      </c>
      <c r="AE17" s="1">
        <f>IFERROR(VLOOKUP($A17,lsg_bowling!$B:$M,COLUMN(AE16)-23,FALSE),"")</f>
        <v>37.25</v>
      </c>
      <c r="AF17" s="1">
        <f>IFERROR(VLOOKUP($A17,lsg_bowling!$B:$M,COLUMN(AF16)-23,FALSE),"")</f>
        <v>10.27</v>
      </c>
      <c r="AG17" s="1">
        <f>IFERROR(VLOOKUP($A17,lsg_bowling!$B:$M,COLUMN(AG16)-23,FALSE),"")</f>
        <v>21.75</v>
      </c>
      <c r="AH17" s="1">
        <f>IFERROR(VLOOKUP($A17,lsg_bowling!$B:$M,COLUMN(AH16)-23,FALSE),"")</f>
        <v>0</v>
      </c>
      <c r="AI17" s="1">
        <f>IFERROR(VLOOKUP($A17,lsg_bowling!$B:$M,COLUMN(AI16)-23,FALSE),"")</f>
        <v>0</v>
      </c>
      <c r="AJ17" s="23">
        <f t="shared" si="0"/>
        <v>0</v>
      </c>
      <c r="AK17" s="22">
        <f t="shared" si="1"/>
        <v>1</v>
      </c>
      <c r="AL17" s="22">
        <f t="shared" si="2"/>
        <v>0.5</v>
      </c>
      <c r="AM17" s="22">
        <f t="shared" si="3"/>
        <v>32.5</v>
      </c>
      <c r="AN17" s="29">
        <f t="shared" si="4"/>
        <v>5.333333333333333</v>
      </c>
      <c r="AO17" s="20">
        <f t="shared" si="5"/>
        <v>4</v>
      </c>
      <c r="AP17" s="49" t="str">
        <f t="shared" si="6"/>
        <v>Ravi Bishnoi</v>
      </c>
      <c r="AS17" s="1" t="s">
        <v>218</v>
      </c>
    </row>
    <row r="18" spans="1:45" x14ac:dyDescent="0.2">
      <c r="A18" s="3" t="s">
        <v>201</v>
      </c>
      <c r="B18" s="1" t="s">
        <v>159</v>
      </c>
      <c r="C18" s="4" t="s">
        <v>71</v>
      </c>
      <c r="D18" s="3">
        <f>IFERROR(VLOOKUP($A18,lsg_mvp!$B:$K,COLUMN(D17)-2,FALSE),"")</f>
        <v>21.5</v>
      </c>
      <c r="E18" s="1">
        <f>IFERROR(VLOOKUP($A18,lsg_mvp!$B:$K,COLUMN(E17)-2,FALSE),"")</f>
        <v>2</v>
      </c>
      <c r="F18" s="1">
        <f>IFERROR(VLOOKUP($A18,lsg_mvp!$B:$K,COLUMN(F17)-2,FALSE),"")</f>
        <v>2</v>
      </c>
      <c r="G18" s="1">
        <f>IFERROR(VLOOKUP($A18,lsg_mvp!$B:$K,COLUMN(G17)-2,FALSE),"")</f>
        <v>12</v>
      </c>
      <c r="H18" s="1">
        <f>IFERROR(VLOOKUP($A18,lsg_mvp!$B:$K,COLUMN(H17)-2,FALSE),"")</f>
        <v>0</v>
      </c>
      <c r="I18" s="1">
        <f>IFERROR(VLOOKUP($A18,lsg_mvp!$B:$K,COLUMN(I17)-2,FALSE),"")</f>
        <v>0</v>
      </c>
      <c r="J18" s="1">
        <f>IFERROR(VLOOKUP($A18,lsg_mvp!$B:$K,COLUMN(J17)-2,FALSE),"")</f>
        <v>1</v>
      </c>
      <c r="K18" s="1">
        <f>IFERROR(VLOOKUP($A18,lsg_mvp!$B:$K,COLUMN(K17)-2,FALSE),"")</f>
        <v>0</v>
      </c>
      <c r="L18" s="4">
        <f>IFERROR(VLOOKUP($A18,lsg_mvp!$B:$K,COLUMN(L17)-2,FALSE),"")</f>
        <v>0</v>
      </c>
      <c r="M18" s="3" t="str">
        <f>IFERROR(VLOOKUP($A18,lsg_batting!$B:$N,COLUMN(M17)-11,FALSE),"")</f>
        <v/>
      </c>
      <c r="N18" s="1" t="str">
        <f>IFERROR(VLOOKUP($A18,lsg_batting!$B:$N,COLUMN(N17)-11,FALSE),"")</f>
        <v/>
      </c>
      <c r="O18" s="1" t="str">
        <f>IFERROR(VLOOKUP($A18,lsg_batting!$B:$N,COLUMN(O17)-11,FALSE),"")</f>
        <v/>
      </c>
      <c r="P18" s="1" t="str">
        <f>IFERROR(VLOOKUP($A18,lsg_batting!$B:$N,COLUMN(P17)-11,FALSE),"")</f>
        <v/>
      </c>
      <c r="Q18" s="1" t="str">
        <f>IFERROR(VLOOKUP($A18,lsg_batting!$B:$N,COLUMN(Q17)-11,FALSE),"")</f>
        <v/>
      </c>
      <c r="R18" s="1" t="str">
        <f>IFERROR(VLOOKUP($A18,lsg_batting!$B:$N,COLUMN(R17)-11,FALSE),"")</f>
        <v/>
      </c>
      <c r="S18" s="1" t="str">
        <f>IFERROR(VLOOKUP($A18,lsg_batting!$B:$N,COLUMN(S17)-11,FALSE),"")</f>
        <v/>
      </c>
      <c r="T18" s="1" t="str">
        <f>IFERROR(VLOOKUP($A18,lsg_batting!$B:$N,COLUMN(T17)-11,FALSE),"")</f>
        <v/>
      </c>
      <c r="U18" s="1" t="str">
        <f>IFERROR(VLOOKUP($A18,lsg_batting!$B:$N,COLUMN(U17)-11,FALSE),"")</f>
        <v/>
      </c>
      <c r="V18" s="1" t="str">
        <f>IFERROR(VLOOKUP($A18,lsg_batting!$B:$N,COLUMN(V17)-11,FALSE),"")</f>
        <v/>
      </c>
      <c r="W18" s="1" t="str">
        <f>IFERROR(VLOOKUP($A18,lsg_batting!$B:$N,COLUMN(W17)-11,FALSE),"")</f>
        <v/>
      </c>
      <c r="X18" s="4" t="str">
        <f>IFERROR(VLOOKUP($A18,lsg_batting!$B:$N,COLUMN(X17)-11,FALSE),"")</f>
        <v/>
      </c>
      <c r="Y18" s="3">
        <f>IFERROR(VLOOKUP($A18,lsg_bowling!$B:$M,COLUMN(Y17)-23,FALSE),"")</f>
        <v>2</v>
      </c>
      <c r="Z18" s="1">
        <f>IFERROR(VLOOKUP($A18,lsg_bowling!$B:$M,COLUMN(Z17)-23,FALSE),"")</f>
        <v>2</v>
      </c>
      <c r="AA18" s="1">
        <f>IFERROR(VLOOKUP($A18,lsg_bowling!$B:$M,COLUMN(AA17)-23,FALSE),"")</f>
        <v>2</v>
      </c>
      <c r="AB18" s="1">
        <f>IFERROR(VLOOKUP($A18,lsg_bowling!$B:$M,COLUMN(AB17)-23,FALSE),"")</f>
        <v>7</v>
      </c>
      <c r="AC18" s="1">
        <f>IFERROR(VLOOKUP($A18,lsg_bowling!$B:$M,COLUMN(AC17)-23,FALSE),"")</f>
        <v>67</v>
      </c>
      <c r="AD18" s="1" t="str">
        <f>IFERROR(VLOOKUP($A18,lsg_bowling!$B:$M,COLUMN(AD17)-23,FALSE),"")</f>
        <v>39/2</v>
      </c>
      <c r="AE18" s="1">
        <f>IFERROR(VLOOKUP($A18,lsg_bowling!$B:$M,COLUMN(AE17)-23,FALSE),"")</f>
        <v>33.5</v>
      </c>
      <c r="AF18" s="1">
        <f>IFERROR(VLOOKUP($A18,lsg_bowling!$B:$M,COLUMN(AF17)-23,FALSE),"")</f>
        <v>9.57</v>
      </c>
      <c r="AG18" s="1">
        <f>IFERROR(VLOOKUP($A18,lsg_bowling!$B:$M,COLUMN(AG17)-23,FALSE),"")</f>
        <v>21</v>
      </c>
      <c r="AH18" s="1">
        <f>IFERROR(VLOOKUP($A18,lsg_bowling!$B:$M,COLUMN(AH17)-23,FALSE),"")</f>
        <v>0</v>
      </c>
      <c r="AI18" s="1">
        <f>IFERROR(VLOOKUP($A18,lsg_bowling!$B:$M,COLUMN(AI17)-23,FALSE),"")</f>
        <v>0</v>
      </c>
      <c r="AJ18" s="23">
        <f t="shared" si="0"/>
        <v>0</v>
      </c>
      <c r="AK18" s="22">
        <f t="shared" si="1"/>
        <v>1</v>
      </c>
      <c r="AL18" s="22">
        <f t="shared" si="2"/>
        <v>0.5</v>
      </c>
      <c r="AM18" s="22">
        <f t="shared" si="3"/>
        <v>32.5</v>
      </c>
      <c r="AN18" s="29">
        <f t="shared" si="4"/>
        <v>5.333333333333333</v>
      </c>
      <c r="AO18" s="20">
        <f t="shared" si="5"/>
        <v>4</v>
      </c>
      <c r="AP18" s="49" t="str">
        <f t="shared" si="6"/>
        <v>M Siddharth</v>
      </c>
    </row>
    <row r="19" spans="1:45" x14ac:dyDescent="0.2">
      <c r="A19" s="3" t="s">
        <v>184</v>
      </c>
      <c r="B19" s="1" t="s">
        <v>159</v>
      </c>
      <c r="C19" s="4" t="s">
        <v>71</v>
      </c>
      <c r="D19" s="3">
        <f>IFERROR(VLOOKUP($A19,lsg_mvp!$B:$K,COLUMN(D18)-2,FALSE),"")</f>
        <v>100</v>
      </c>
      <c r="E19" s="1">
        <f>IFERROR(VLOOKUP($A19,lsg_mvp!$B:$K,COLUMN(E18)-2,FALSE),"")</f>
        <v>8</v>
      </c>
      <c r="F19" s="1">
        <f>IFERROR(VLOOKUP($A19,lsg_mvp!$B:$K,COLUMN(F18)-2,FALSE),"")</f>
        <v>9</v>
      </c>
      <c r="G19" s="1">
        <f>IFERROR(VLOOKUP($A19,lsg_mvp!$B:$K,COLUMN(G18)-2,FALSE),"")</f>
        <v>66</v>
      </c>
      <c r="H19" s="1">
        <f>IFERROR(VLOOKUP($A19,lsg_mvp!$B:$K,COLUMN(H18)-2,FALSE),"")</f>
        <v>0</v>
      </c>
      <c r="I19" s="1">
        <f>IFERROR(VLOOKUP($A19,lsg_mvp!$B:$K,COLUMN(I18)-2,FALSE),"")</f>
        <v>0</v>
      </c>
      <c r="J19" s="1">
        <f>IFERROR(VLOOKUP($A19,lsg_mvp!$B:$K,COLUMN(J18)-2,FALSE),"")</f>
        <v>1</v>
      </c>
      <c r="K19" s="1">
        <f>IFERROR(VLOOKUP($A19,lsg_mvp!$B:$K,COLUMN(K18)-2,FALSE),"")</f>
        <v>0</v>
      </c>
      <c r="L19" s="4">
        <f>IFERROR(VLOOKUP($A19,lsg_mvp!$B:$K,COLUMN(L18)-2,FALSE),"")</f>
        <v>0</v>
      </c>
      <c r="M19" s="3" t="str">
        <f>IFERROR(VLOOKUP($A19,lsg_batting!$B:$N,COLUMN(M18)-11,FALSE),"")</f>
        <v/>
      </c>
      <c r="N19" s="1" t="str">
        <f>IFERROR(VLOOKUP($A19,lsg_batting!$B:$N,COLUMN(N18)-11,FALSE),"")</f>
        <v/>
      </c>
      <c r="O19" s="1" t="str">
        <f>IFERROR(VLOOKUP($A19,lsg_batting!$B:$N,COLUMN(O18)-11,FALSE),"")</f>
        <v/>
      </c>
      <c r="P19" s="1" t="str">
        <f>IFERROR(VLOOKUP($A19,lsg_batting!$B:$N,COLUMN(P18)-11,FALSE),"")</f>
        <v/>
      </c>
      <c r="Q19" s="1" t="str">
        <f>IFERROR(VLOOKUP($A19,lsg_batting!$B:$N,COLUMN(Q18)-11,FALSE),"")</f>
        <v/>
      </c>
      <c r="R19" s="1" t="str">
        <f>IFERROR(VLOOKUP($A19,lsg_batting!$B:$N,COLUMN(R18)-11,FALSE),"")</f>
        <v/>
      </c>
      <c r="S19" s="1" t="str">
        <f>IFERROR(VLOOKUP($A19,lsg_batting!$B:$N,COLUMN(S18)-11,FALSE),"")</f>
        <v/>
      </c>
      <c r="T19" s="1" t="str">
        <f>IFERROR(VLOOKUP($A19,lsg_batting!$B:$N,COLUMN(T18)-11,FALSE),"")</f>
        <v/>
      </c>
      <c r="U19" s="1" t="str">
        <f>IFERROR(VLOOKUP($A19,lsg_batting!$B:$N,COLUMN(U18)-11,FALSE),"")</f>
        <v/>
      </c>
      <c r="V19" s="1" t="str">
        <f>IFERROR(VLOOKUP($A19,lsg_batting!$B:$N,COLUMN(V18)-11,FALSE),"")</f>
        <v/>
      </c>
      <c r="W19" s="1" t="str">
        <f>IFERROR(VLOOKUP($A19,lsg_batting!$B:$N,COLUMN(W18)-11,FALSE),"")</f>
        <v/>
      </c>
      <c r="X19" s="4" t="str">
        <f>IFERROR(VLOOKUP($A19,lsg_batting!$B:$N,COLUMN(X18)-11,FALSE),"")</f>
        <v/>
      </c>
      <c r="Y19" s="3">
        <f>IFERROR(VLOOKUP($A19,lsg_bowling!$B:$M,COLUMN(Y18)-23,FALSE),"")</f>
        <v>9</v>
      </c>
      <c r="Z19" s="1">
        <f>IFERROR(VLOOKUP($A19,lsg_bowling!$B:$M,COLUMN(Z18)-23,FALSE),"")</f>
        <v>8</v>
      </c>
      <c r="AA19" s="1">
        <f>IFERROR(VLOOKUP($A19,lsg_bowling!$B:$M,COLUMN(AA18)-23,FALSE),"")</f>
        <v>8</v>
      </c>
      <c r="AB19" s="1">
        <f>IFERROR(VLOOKUP($A19,lsg_bowling!$B:$M,COLUMN(AB18)-23,FALSE),"")</f>
        <v>32</v>
      </c>
      <c r="AC19" s="1">
        <f>IFERROR(VLOOKUP($A19,lsg_bowling!$B:$M,COLUMN(AC18)-23,FALSE),"")</f>
        <v>238</v>
      </c>
      <c r="AD19" s="1" t="str">
        <f>IFERROR(VLOOKUP($A19,lsg_bowling!$B:$M,COLUMN(AD18)-23,FALSE),"")</f>
        <v>30/2</v>
      </c>
      <c r="AE19" s="1">
        <f>IFERROR(VLOOKUP($A19,lsg_bowling!$B:$M,COLUMN(AE18)-23,FALSE),"")</f>
        <v>26.44</v>
      </c>
      <c r="AF19" s="1">
        <f>IFERROR(VLOOKUP($A19,lsg_bowling!$B:$M,COLUMN(AF18)-23,FALSE),"")</f>
        <v>7.43</v>
      </c>
      <c r="AG19" s="1">
        <f>IFERROR(VLOOKUP($A19,lsg_bowling!$B:$M,COLUMN(AG18)-23,FALSE),"")</f>
        <v>21.33</v>
      </c>
      <c r="AH19" s="1">
        <f>IFERROR(VLOOKUP($A19,lsg_bowling!$B:$M,COLUMN(AH18)-23,FALSE),"")</f>
        <v>0</v>
      </c>
      <c r="AI19" s="1">
        <f>IFERROR(VLOOKUP($A19,lsg_bowling!$B:$M,COLUMN(AI18)-23,FALSE),"")</f>
        <v>0</v>
      </c>
      <c r="AJ19" s="23">
        <f t="shared" si="0"/>
        <v>0</v>
      </c>
      <c r="AK19" s="22">
        <f t="shared" si="1"/>
        <v>1.125</v>
      </c>
      <c r="AL19" s="22">
        <f t="shared" si="2"/>
        <v>0.125</v>
      </c>
      <c r="AM19" s="22">
        <f t="shared" si="3"/>
        <v>30</v>
      </c>
      <c r="AN19" s="29">
        <f t="shared" si="4"/>
        <v>7.666666666666667</v>
      </c>
      <c r="AO19" s="20">
        <f t="shared" si="5"/>
        <v>10</v>
      </c>
      <c r="AP19" s="49" t="str">
        <f t="shared" si="6"/>
        <v>Digvesh Singh</v>
      </c>
    </row>
    <row r="20" spans="1:45" x14ac:dyDescent="0.2">
      <c r="A20" s="3" t="s">
        <v>173</v>
      </c>
      <c r="B20" s="1" t="s">
        <v>159</v>
      </c>
      <c r="C20" s="4" t="s">
        <v>72</v>
      </c>
      <c r="D20" s="3">
        <f>IFERROR(VLOOKUP($A20,lsg_mvp!$B:$K,COLUMN(D19)-2,FALSE),"")</f>
        <v>64.5</v>
      </c>
      <c r="E20" s="1">
        <f>IFERROR(VLOOKUP($A20,lsg_mvp!$B:$K,COLUMN(E19)-2,FALSE),"")</f>
        <v>8</v>
      </c>
      <c r="F20" s="1">
        <f>IFERROR(VLOOKUP($A20,lsg_mvp!$B:$K,COLUMN(F19)-2,FALSE),"")</f>
        <v>0</v>
      </c>
      <c r="G20" s="1">
        <f>IFERROR(VLOOKUP($A20,lsg_mvp!$B:$K,COLUMN(G19)-2,FALSE),"")</f>
        <v>0</v>
      </c>
      <c r="H20" s="1">
        <f>IFERROR(VLOOKUP($A20,lsg_mvp!$B:$K,COLUMN(H19)-2,FALSE),"")</f>
        <v>14</v>
      </c>
      <c r="I20" s="1">
        <f>IFERROR(VLOOKUP($A20,lsg_mvp!$B:$K,COLUMN(I19)-2,FALSE),"")</f>
        <v>7</v>
      </c>
      <c r="J20" s="1">
        <f>IFERROR(VLOOKUP($A20,lsg_mvp!$B:$K,COLUMN(J19)-2,FALSE),"")</f>
        <v>2</v>
      </c>
      <c r="K20" s="1">
        <f>IFERROR(VLOOKUP($A20,lsg_mvp!$B:$K,COLUMN(K19)-2,FALSE),"")</f>
        <v>0</v>
      </c>
      <c r="L20" s="4">
        <f>IFERROR(VLOOKUP($A20,lsg_mvp!$B:$K,COLUMN(L19)-2,FALSE),"")</f>
        <v>0</v>
      </c>
      <c r="M20" s="3">
        <f>IFERROR(VLOOKUP($A20,lsg_batting!$B:$N,COLUMN(M19)-11,FALSE),"")</f>
        <v>181</v>
      </c>
      <c r="N20" s="1">
        <f>IFERROR(VLOOKUP($A20,lsg_batting!$B:$N,COLUMN(N19)-11,FALSE),"")</f>
        <v>8</v>
      </c>
      <c r="O20" s="1">
        <f>IFERROR(VLOOKUP($A20,lsg_batting!$B:$N,COLUMN(O19)-11,FALSE),"")</f>
        <v>7</v>
      </c>
      <c r="P20" s="1">
        <f>IFERROR(VLOOKUP($A20,lsg_batting!$B:$N,COLUMN(P19)-11,FALSE),"")</f>
        <v>1</v>
      </c>
      <c r="Q20" s="1">
        <f>IFERROR(VLOOKUP($A20,lsg_batting!$B:$N,COLUMN(Q19)-11,FALSE),"")</f>
        <v>50</v>
      </c>
      <c r="R20" s="1">
        <f>IFERROR(VLOOKUP($A20,lsg_batting!$B:$N,COLUMN(R19)-11,FALSE),"")</f>
        <v>30.17</v>
      </c>
      <c r="S20" s="1">
        <f>IFERROR(VLOOKUP($A20,lsg_batting!$B:$N,COLUMN(S19)-11,FALSE),"")</f>
        <v>134</v>
      </c>
      <c r="T20" s="1">
        <f>IFERROR(VLOOKUP($A20,lsg_batting!$B:$N,COLUMN(T19)-11,FALSE),"")</f>
        <v>135.07</v>
      </c>
      <c r="U20" s="1">
        <f>IFERROR(VLOOKUP($A20,lsg_batting!$B:$N,COLUMN(U19)-11,FALSE),"")</f>
        <v>0</v>
      </c>
      <c r="V20" s="1">
        <f>IFERROR(VLOOKUP($A20,lsg_batting!$B:$N,COLUMN(V19)-11,FALSE),"")</f>
        <v>1</v>
      </c>
      <c r="W20" s="1">
        <f>IFERROR(VLOOKUP($A20,lsg_batting!$B:$N,COLUMN(W19)-11,FALSE),"")</f>
        <v>14</v>
      </c>
      <c r="X20" s="4">
        <f>IFERROR(VLOOKUP($A20,lsg_batting!$B:$N,COLUMN(X19)-11,FALSE),"")</f>
        <v>7</v>
      </c>
      <c r="Y20" s="3" t="str">
        <f>IFERROR(VLOOKUP($A20,lsg_bowling!$B:$M,COLUMN(Y19)-23,FALSE),"")</f>
        <v/>
      </c>
      <c r="Z20" s="1" t="str">
        <f>IFERROR(VLOOKUP($A20,lsg_bowling!$B:$M,COLUMN(Z19)-23,FALSE),"")</f>
        <v/>
      </c>
      <c r="AA20" s="1" t="str">
        <f>IFERROR(VLOOKUP($A20,lsg_bowling!$B:$M,COLUMN(AA19)-23,FALSE),"")</f>
        <v/>
      </c>
      <c r="AB20" s="1" t="str">
        <f>IFERROR(VLOOKUP($A20,lsg_bowling!$B:$M,COLUMN(AB19)-23,FALSE),"")</f>
        <v/>
      </c>
      <c r="AC20" s="1" t="str">
        <f>IFERROR(VLOOKUP($A20,lsg_bowling!$B:$M,COLUMN(AC19)-23,FALSE),"")</f>
        <v/>
      </c>
      <c r="AD20" s="1" t="str">
        <f>IFERROR(VLOOKUP($A20,lsg_bowling!$B:$M,COLUMN(AD19)-23,FALSE),"")</f>
        <v/>
      </c>
      <c r="AE20" s="1" t="str">
        <f>IFERROR(VLOOKUP($A20,lsg_bowling!$B:$M,COLUMN(AE19)-23,FALSE),"")</f>
        <v/>
      </c>
      <c r="AF20" s="1" t="str">
        <f>IFERROR(VLOOKUP($A20,lsg_bowling!$B:$M,COLUMN(AF19)-23,FALSE),"")</f>
        <v/>
      </c>
      <c r="AG20" s="1" t="str">
        <f>IFERROR(VLOOKUP($A20,lsg_bowling!$B:$M,COLUMN(AG19)-23,FALSE),"")</f>
        <v/>
      </c>
      <c r="AH20" s="1" t="str">
        <f>IFERROR(VLOOKUP($A20,lsg_bowling!$B:$M,COLUMN(AH19)-23,FALSE),"")</f>
        <v/>
      </c>
      <c r="AI20" s="1" t="str">
        <f>IFERROR(VLOOKUP($A20,lsg_bowling!$B:$M,COLUMN(AI19)-23,FALSE),"")</f>
        <v/>
      </c>
      <c r="AJ20" s="23">
        <f t="shared" si="0"/>
        <v>21.833333333333332</v>
      </c>
      <c r="AK20" s="22">
        <f t="shared" si="1"/>
        <v>0</v>
      </c>
      <c r="AL20" s="22">
        <f t="shared" si="2"/>
        <v>0.25</v>
      </c>
      <c r="AM20" s="22">
        <f t="shared" si="3"/>
        <v>25.583333333333332</v>
      </c>
      <c r="AN20" s="29">
        <f t="shared" si="4"/>
        <v>7.666666666666667</v>
      </c>
      <c r="AO20" s="20">
        <f t="shared" si="5"/>
        <v>10</v>
      </c>
      <c r="AP20" s="49" t="str">
        <f t="shared" si="6"/>
        <v>Ayush Badoni</v>
      </c>
      <c r="AS20" s="1" t="s">
        <v>315</v>
      </c>
    </row>
    <row r="21" spans="1:45" x14ac:dyDescent="0.2">
      <c r="A21" s="3" t="s">
        <v>179</v>
      </c>
      <c r="B21" s="1" t="s">
        <v>159</v>
      </c>
      <c r="C21" s="4" t="s">
        <v>71</v>
      </c>
      <c r="D21" s="3">
        <f>IFERROR(VLOOKUP($A21,lsg_mvp!$B:$K,COLUMN(D20)-2,FALSE),"")</f>
        <v>32.5</v>
      </c>
      <c r="E21" s="1">
        <f>IFERROR(VLOOKUP($A21,lsg_mvp!$B:$K,COLUMN(E20)-2,FALSE),"")</f>
        <v>4</v>
      </c>
      <c r="F21" s="1">
        <f>IFERROR(VLOOKUP($A21,lsg_mvp!$B:$K,COLUMN(F20)-2,FALSE),"")</f>
        <v>3</v>
      </c>
      <c r="G21" s="1">
        <f>IFERROR(VLOOKUP($A21,lsg_mvp!$B:$K,COLUMN(G20)-2,FALSE),"")</f>
        <v>22</v>
      </c>
      <c r="H21" s="1">
        <f>IFERROR(VLOOKUP($A21,lsg_mvp!$B:$K,COLUMN(H20)-2,FALSE),"")</f>
        <v>0</v>
      </c>
      <c r="I21" s="1">
        <f>IFERROR(VLOOKUP($A21,lsg_mvp!$B:$K,COLUMN(I20)-2,FALSE),"")</f>
        <v>0</v>
      </c>
      <c r="J21" s="1">
        <f>IFERROR(VLOOKUP($A21,lsg_mvp!$B:$K,COLUMN(J20)-2,FALSE),"")</f>
        <v>0</v>
      </c>
      <c r="K21" s="1">
        <f>IFERROR(VLOOKUP($A21,lsg_mvp!$B:$K,COLUMN(K20)-2,FALSE),"")</f>
        <v>0</v>
      </c>
      <c r="L21" s="4">
        <f>IFERROR(VLOOKUP($A21,lsg_mvp!$B:$K,COLUMN(L20)-2,FALSE),"")</f>
        <v>0</v>
      </c>
      <c r="M21" s="3" t="str">
        <f>IFERROR(VLOOKUP($A21,lsg_batting!$B:$N,COLUMN(M20)-11,FALSE),"")</f>
        <v/>
      </c>
      <c r="N21" s="1" t="str">
        <f>IFERROR(VLOOKUP($A21,lsg_batting!$B:$N,COLUMN(N20)-11,FALSE),"")</f>
        <v/>
      </c>
      <c r="O21" s="1" t="str">
        <f>IFERROR(VLOOKUP($A21,lsg_batting!$B:$N,COLUMN(O20)-11,FALSE),"")</f>
        <v/>
      </c>
      <c r="P21" s="1" t="str">
        <f>IFERROR(VLOOKUP($A21,lsg_batting!$B:$N,COLUMN(P20)-11,FALSE),"")</f>
        <v/>
      </c>
      <c r="Q21" s="1" t="str">
        <f>IFERROR(VLOOKUP($A21,lsg_batting!$B:$N,COLUMN(Q20)-11,FALSE),"")</f>
        <v/>
      </c>
      <c r="R21" s="1" t="str">
        <f>IFERROR(VLOOKUP($A21,lsg_batting!$B:$N,COLUMN(R20)-11,FALSE),"")</f>
        <v/>
      </c>
      <c r="S21" s="1" t="str">
        <f>IFERROR(VLOOKUP($A21,lsg_batting!$B:$N,COLUMN(S20)-11,FALSE),"")</f>
        <v/>
      </c>
      <c r="T21" s="1" t="str">
        <f>IFERROR(VLOOKUP($A21,lsg_batting!$B:$N,COLUMN(T20)-11,FALSE),"")</f>
        <v/>
      </c>
      <c r="U21" s="1" t="str">
        <f>IFERROR(VLOOKUP($A21,lsg_batting!$B:$N,COLUMN(U20)-11,FALSE),"")</f>
        <v/>
      </c>
      <c r="V21" s="1" t="str">
        <f>IFERROR(VLOOKUP($A21,lsg_batting!$B:$N,COLUMN(V20)-11,FALSE),"")</f>
        <v/>
      </c>
      <c r="W21" s="1" t="str">
        <f>IFERROR(VLOOKUP($A21,lsg_batting!$B:$N,COLUMN(W20)-11,FALSE),"")</f>
        <v/>
      </c>
      <c r="X21" s="4" t="str">
        <f>IFERROR(VLOOKUP($A21,lsg_batting!$B:$N,COLUMN(X20)-11,FALSE),"")</f>
        <v/>
      </c>
      <c r="Y21" s="3">
        <f>IFERROR(VLOOKUP($A21,lsg_bowling!$B:$M,COLUMN(Y20)-23,FALSE),"")</f>
        <v>3</v>
      </c>
      <c r="Z21" s="1">
        <f>IFERROR(VLOOKUP($A21,lsg_bowling!$B:$M,COLUMN(Z20)-23,FALSE),"")</f>
        <v>4</v>
      </c>
      <c r="AA21" s="1">
        <f>IFERROR(VLOOKUP($A21,lsg_bowling!$B:$M,COLUMN(AA20)-23,FALSE),"")</f>
        <v>4</v>
      </c>
      <c r="AB21" s="1">
        <f>IFERROR(VLOOKUP($A21,lsg_bowling!$B:$M,COLUMN(AB20)-23,FALSE),"")</f>
        <v>12</v>
      </c>
      <c r="AC21" s="1">
        <f>IFERROR(VLOOKUP($A21,lsg_bowling!$B:$M,COLUMN(AC20)-23,FALSE),"")</f>
        <v>147</v>
      </c>
      <c r="AD21" s="1" t="str">
        <f>IFERROR(VLOOKUP($A21,lsg_bowling!$B:$M,COLUMN(AD20)-23,FALSE),"")</f>
        <v>55/2</v>
      </c>
      <c r="AE21" s="1">
        <f>IFERROR(VLOOKUP($A21,lsg_bowling!$B:$M,COLUMN(AE20)-23,FALSE),"")</f>
        <v>49</v>
      </c>
      <c r="AF21" s="1">
        <f>IFERROR(VLOOKUP($A21,lsg_bowling!$B:$M,COLUMN(AF20)-23,FALSE),"")</f>
        <v>12.25</v>
      </c>
      <c r="AG21" s="1">
        <f>IFERROR(VLOOKUP($A21,lsg_bowling!$B:$M,COLUMN(AG20)-23,FALSE),"")</f>
        <v>24</v>
      </c>
      <c r="AH21" s="1">
        <f>IFERROR(VLOOKUP($A21,lsg_bowling!$B:$M,COLUMN(AH20)-23,FALSE),"")</f>
        <v>0</v>
      </c>
      <c r="AI21" s="1">
        <f>IFERROR(VLOOKUP($A21,lsg_bowling!$B:$M,COLUMN(AI20)-23,FALSE),"")</f>
        <v>0</v>
      </c>
      <c r="AJ21" s="23">
        <f t="shared" si="0"/>
        <v>0</v>
      </c>
      <c r="AK21" s="22">
        <f t="shared" si="1"/>
        <v>0.75</v>
      </c>
      <c r="AL21" s="22">
        <f t="shared" si="2"/>
        <v>0</v>
      </c>
      <c r="AM21" s="22">
        <f t="shared" si="3"/>
        <v>18.75</v>
      </c>
      <c r="AN21" s="29">
        <f t="shared" si="4"/>
        <v>9</v>
      </c>
      <c r="AO21" s="20">
        <f t="shared" si="5"/>
        <v>13</v>
      </c>
      <c r="AP21" s="49" t="str">
        <f t="shared" si="6"/>
        <v>Akash Deep</v>
      </c>
    </row>
    <row r="22" spans="1:45" x14ac:dyDescent="0.2">
      <c r="A22" s="3" t="s">
        <v>177</v>
      </c>
      <c r="B22" s="1" t="s">
        <v>159</v>
      </c>
      <c r="C22" s="4" t="s">
        <v>72</v>
      </c>
      <c r="D22" s="3">
        <f>IFERROR(VLOOKUP($A22,lsg_mvp!$B:$K,COLUMN(D21)-2,FALSE),"")</f>
        <v>56</v>
      </c>
      <c r="E22" s="1">
        <f>IFERROR(VLOOKUP($A22,lsg_mvp!$B:$K,COLUMN(E21)-2,FALSE),"")</f>
        <v>7</v>
      </c>
      <c r="F22" s="1">
        <f>IFERROR(VLOOKUP($A22,lsg_mvp!$B:$K,COLUMN(F21)-2,FALSE),"")</f>
        <v>0</v>
      </c>
      <c r="G22" s="1">
        <f>IFERROR(VLOOKUP($A22,lsg_mvp!$B:$K,COLUMN(G21)-2,FALSE),"")</f>
        <v>1</v>
      </c>
      <c r="H22" s="1">
        <f>IFERROR(VLOOKUP($A22,lsg_mvp!$B:$K,COLUMN(H21)-2,FALSE),"")</f>
        <v>6</v>
      </c>
      <c r="I22" s="1">
        <f>IFERROR(VLOOKUP($A22,lsg_mvp!$B:$K,COLUMN(I21)-2,FALSE),"")</f>
        <v>10</v>
      </c>
      <c r="J22" s="1">
        <f>IFERROR(VLOOKUP($A22,lsg_mvp!$B:$K,COLUMN(J21)-2,FALSE),"")</f>
        <v>2</v>
      </c>
      <c r="K22" s="1">
        <f>IFERROR(VLOOKUP($A22,lsg_mvp!$B:$K,COLUMN(K21)-2,FALSE),"")</f>
        <v>0</v>
      </c>
      <c r="L22" s="4">
        <f>IFERROR(VLOOKUP($A22,lsg_mvp!$B:$K,COLUMN(L21)-2,FALSE),"")</f>
        <v>0</v>
      </c>
      <c r="M22" s="3">
        <f>IFERROR(VLOOKUP($A22,lsg_batting!$B:$N,COLUMN(M21)-11,FALSE),"")</f>
        <v>111</v>
      </c>
      <c r="N22" s="1">
        <f>IFERROR(VLOOKUP($A22,lsg_batting!$B:$N,COLUMN(N21)-11,FALSE),"")</f>
        <v>7</v>
      </c>
      <c r="O22" s="1">
        <f>IFERROR(VLOOKUP($A22,lsg_batting!$B:$N,COLUMN(O21)-11,FALSE),"")</f>
        <v>7</v>
      </c>
      <c r="P22" s="1">
        <f>IFERROR(VLOOKUP($A22,lsg_batting!$B:$N,COLUMN(P21)-11,FALSE),"")</f>
        <v>3</v>
      </c>
      <c r="Q22" s="1" t="str">
        <f>IFERROR(VLOOKUP($A22,lsg_batting!$B:$N,COLUMN(Q21)-11,FALSE),"")</f>
        <v>30*</v>
      </c>
      <c r="R22" s="1">
        <f>IFERROR(VLOOKUP($A22,lsg_batting!$B:$N,COLUMN(R21)-11,FALSE),"")</f>
        <v>27.75</v>
      </c>
      <c r="S22" s="1">
        <f>IFERROR(VLOOKUP($A22,lsg_batting!$B:$N,COLUMN(S21)-11,FALSE),"")</f>
        <v>50</v>
      </c>
      <c r="T22" s="1">
        <f>IFERROR(VLOOKUP($A22,lsg_batting!$B:$N,COLUMN(T21)-11,FALSE),"")</f>
        <v>222</v>
      </c>
      <c r="U22" s="1">
        <f>IFERROR(VLOOKUP($A22,lsg_batting!$B:$N,COLUMN(U21)-11,FALSE),"")</f>
        <v>0</v>
      </c>
      <c r="V22" s="1">
        <f>IFERROR(VLOOKUP($A22,lsg_batting!$B:$N,COLUMN(V21)-11,FALSE),"")</f>
        <v>0</v>
      </c>
      <c r="W22" s="1">
        <f>IFERROR(VLOOKUP($A22,lsg_batting!$B:$N,COLUMN(W21)-11,FALSE),"")</f>
        <v>6</v>
      </c>
      <c r="X22" s="4">
        <f>IFERROR(VLOOKUP($A22,lsg_batting!$B:$N,COLUMN(X21)-11,FALSE),"")</f>
        <v>10</v>
      </c>
      <c r="Y22" s="3" t="str">
        <f>IFERROR(VLOOKUP($A22,lsg_bowling!$B:$M,COLUMN(Y21)-23,FALSE),"")</f>
        <v/>
      </c>
      <c r="Z22" s="1" t="str">
        <f>IFERROR(VLOOKUP($A22,lsg_bowling!$B:$M,COLUMN(Z21)-23,FALSE),"")</f>
        <v/>
      </c>
      <c r="AA22" s="1" t="str">
        <f>IFERROR(VLOOKUP($A22,lsg_bowling!$B:$M,COLUMN(AA21)-23,FALSE),"")</f>
        <v/>
      </c>
      <c r="AB22" s="1" t="str">
        <f>IFERROR(VLOOKUP($A22,lsg_bowling!$B:$M,COLUMN(AB21)-23,FALSE),"")</f>
        <v/>
      </c>
      <c r="AC22" s="1" t="str">
        <f>IFERROR(VLOOKUP($A22,lsg_bowling!$B:$M,COLUMN(AC21)-23,FALSE),"")</f>
        <v/>
      </c>
      <c r="AD22" s="1" t="str">
        <f>IFERROR(VLOOKUP($A22,lsg_bowling!$B:$M,COLUMN(AD21)-23,FALSE),"")</f>
        <v/>
      </c>
      <c r="AE22" s="1" t="str">
        <f>IFERROR(VLOOKUP($A22,lsg_bowling!$B:$M,COLUMN(AE21)-23,FALSE),"")</f>
        <v/>
      </c>
      <c r="AF22" s="1" t="str">
        <f>IFERROR(VLOOKUP($A22,lsg_bowling!$B:$M,COLUMN(AF21)-23,FALSE),"")</f>
        <v/>
      </c>
      <c r="AG22" s="1" t="str">
        <f>IFERROR(VLOOKUP($A22,lsg_bowling!$B:$M,COLUMN(AG21)-23,FALSE),"")</f>
        <v/>
      </c>
      <c r="AH22" s="1" t="str">
        <f>IFERROR(VLOOKUP($A22,lsg_bowling!$B:$M,COLUMN(AH21)-23,FALSE),"")</f>
        <v/>
      </c>
      <c r="AI22" s="1" t="str">
        <f>IFERROR(VLOOKUP($A22,lsg_bowling!$B:$M,COLUMN(AI21)-23,FALSE),"")</f>
        <v/>
      </c>
      <c r="AJ22" s="23">
        <f t="shared" si="0"/>
        <v>13.5</v>
      </c>
      <c r="AK22" s="22">
        <f t="shared" si="1"/>
        <v>0</v>
      </c>
      <c r="AL22" s="22">
        <f t="shared" si="2"/>
        <v>0.2857142857142857</v>
      </c>
      <c r="AM22" s="22">
        <f t="shared" si="3"/>
        <v>17.785714285714285</v>
      </c>
      <c r="AN22" s="29">
        <f t="shared" si="4"/>
        <v>7.333333333333333</v>
      </c>
      <c r="AO22" s="20">
        <f t="shared" si="5"/>
        <v>9</v>
      </c>
      <c r="AP22" s="49" t="str">
        <f t="shared" si="6"/>
        <v>Abdul Samad</v>
      </c>
    </row>
    <row r="23" spans="1:45" x14ac:dyDescent="0.2">
      <c r="A23" s="3" t="s">
        <v>162</v>
      </c>
      <c r="B23" s="1" t="s">
        <v>159</v>
      </c>
      <c r="C23" s="4" t="s">
        <v>70</v>
      </c>
      <c r="D23" s="3">
        <f>IFERROR(VLOOKUP($A23,lsg_mvp!$B:$K,COLUMN(D22)-2,FALSE),"")</f>
        <v>40.5</v>
      </c>
      <c r="E23" s="1">
        <f>IFERROR(VLOOKUP($A23,lsg_mvp!$B:$K,COLUMN(E22)-2,FALSE),"")</f>
        <v>8</v>
      </c>
      <c r="F23" s="1">
        <f>IFERROR(VLOOKUP($A23,lsg_mvp!$B:$K,COLUMN(F22)-2,FALSE),"")</f>
        <v>0</v>
      </c>
      <c r="G23" s="1">
        <f>IFERROR(VLOOKUP($A23,lsg_mvp!$B:$K,COLUMN(G22)-2,FALSE),"")</f>
        <v>0</v>
      </c>
      <c r="H23" s="1">
        <f>IFERROR(VLOOKUP($A23,lsg_mvp!$B:$K,COLUMN(H22)-2,FALSE),"")</f>
        <v>9</v>
      </c>
      <c r="I23" s="1">
        <f>IFERROR(VLOOKUP($A23,lsg_mvp!$B:$K,COLUMN(I22)-2,FALSE),"")</f>
        <v>3</v>
      </c>
      <c r="J23" s="1">
        <f>IFERROR(VLOOKUP($A23,lsg_mvp!$B:$K,COLUMN(J22)-2,FALSE),"")</f>
        <v>3</v>
      </c>
      <c r="K23" s="1">
        <f>IFERROR(VLOOKUP($A23,lsg_mvp!$B:$K,COLUMN(K22)-2,FALSE),"")</f>
        <v>0</v>
      </c>
      <c r="L23" s="4">
        <f>IFERROR(VLOOKUP($A23,lsg_mvp!$B:$K,COLUMN(L22)-2,FALSE),"")</f>
        <v>0</v>
      </c>
      <c r="M23" s="3">
        <f>IFERROR(VLOOKUP($A23,lsg_batting!$B:$N,COLUMN(M22)-11,FALSE),"")</f>
        <v>104</v>
      </c>
      <c r="N23" s="1">
        <f>IFERROR(VLOOKUP($A23,lsg_batting!$B:$N,COLUMN(N22)-11,FALSE),"")</f>
        <v>8</v>
      </c>
      <c r="O23" s="1">
        <f>IFERROR(VLOOKUP($A23,lsg_batting!$B:$N,COLUMN(O22)-11,FALSE),"")</f>
        <v>8</v>
      </c>
      <c r="P23" s="1">
        <f>IFERROR(VLOOKUP($A23,lsg_batting!$B:$N,COLUMN(P22)-11,FALSE),"")</f>
        <v>5</v>
      </c>
      <c r="Q23" s="1" t="str">
        <f>IFERROR(VLOOKUP($A23,lsg_batting!$B:$N,COLUMN(Q22)-11,FALSE),"")</f>
        <v>27*</v>
      </c>
      <c r="R23" s="1">
        <f>IFERROR(VLOOKUP($A23,lsg_batting!$B:$N,COLUMN(R22)-11,FALSE),"")</f>
        <v>34.67</v>
      </c>
      <c r="S23" s="1">
        <f>IFERROR(VLOOKUP($A23,lsg_batting!$B:$N,COLUMN(S22)-11,FALSE),"")</f>
        <v>81</v>
      </c>
      <c r="T23" s="1">
        <f>IFERROR(VLOOKUP($A23,lsg_batting!$B:$N,COLUMN(T22)-11,FALSE),"")</f>
        <v>128.38999999999999</v>
      </c>
      <c r="U23" s="1">
        <f>IFERROR(VLOOKUP($A23,lsg_batting!$B:$N,COLUMN(U22)-11,FALSE),"")</f>
        <v>0</v>
      </c>
      <c r="V23" s="1">
        <f>IFERROR(VLOOKUP($A23,lsg_batting!$B:$N,COLUMN(V22)-11,FALSE),"")</f>
        <v>0</v>
      </c>
      <c r="W23" s="1">
        <f>IFERROR(VLOOKUP($A23,lsg_batting!$B:$N,COLUMN(W22)-11,FALSE),"")</f>
        <v>9</v>
      </c>
      <c r="X23" s="4">
        <f>IFERROR(VLOOKUP($A23,lsg_batting!$B:$N,COLUMN(X22)-11,FALSE),"")</f>
        <v>3</v>
      </c>
      <c r="Y23" s="3" t="str">
        <f>IFERROR(VLOOKUP($A23,lsg_bowling!$B:$M,COLUMN(Y22)-23,FALSE),"")</f>
        <v/>
      </c>
      <c r="Z23" s="1" t="str">
        <f>IFERROR(VLOOKUP($A23,lsg_bowling!$B:$M,COLUMN(Z22)-23,FALSE),"")</f>
        <v/>
      </c>
      <c r="AA23" s="1" t="str">
        <f>IFERROR(VLOOKUP($A23,lsg_bowling!$B:$M,COLUMN(AA22)-23,FALSE),"")</f>
        <v/>
      </c>
      <c r="AB23" s="1" t="str">
        <f>IFERROR(VLOOKUP($A23,lsg_bowling!$B:$M,COLUMN(AB22)-23,FALSE),"")</f>
        <v/>
      </c>
      <c r="AC23" s="1" t="str">
        <f>IFERROR(VLOOKUP($A23,lsg_bowling!$B:$M,COLUMN(AC22)-23,FALSE),"")</f>
        <v/>
      </c>
      <c r="AD23" s="1" t="str">
        <f>IFERROR(VLOOKUP($A23,lsg_bowling!$B:$M,COLUMN(AD22)-23,FALSE),"")</f>
        <v/>
      </c>
      <c r="AE23" s="1" t="str">
        <f>IFERROR(VLOOKUP($A23,lsg_bowling!$B:$M,COLUMN(AE22)-23,FALSE),"")</f>
        <v/>
      </c>
      <c r="AF23" s="1" t="str">
        <f>IFERROR(VLOOKUP($A23,lsg_bowling!$B:$M,COLUMN(AF22)-23,FALSE),"")</f>
        <v/>
      </c>
      <c r="AG23" s="1" t="str">
        <f>IFERROR(VLOOKUP($A23,lsg_bowling!$B:$M,COLUMN(AG22)-23,FALSE),"")</f>
        <v/>
      </c>
      <c r="AH23" s="1" t="str">
        <f>IFERROR(VLOOKUP($A23,lsg_bowling!$B:$M,COLUMN(AH22)-23,FALSE),"")</f>
        <v/>
      </c>
      <c r="AI23" s="1" t="str">
        <f>IFERROR(VLOOKUP($A23,lsg_bowling!$B:$M,COLUMN(AI22)-23,FALSE),"")</f>
        <v/>
      </c>
      <c r="AJ23" s="23">
        <f t="shared" si="0"/>
        <v>11</v>
      </c>
      <c r="AK23" s="22">
        <f t="shared" si="1"/>
        <v>0</v>
      </c>
      <c r="AL23" s="22">
        <f t="shared" si="2"/>
        <v>0.375</v>
      </c>
      <c r="AM23" s="22">
        <f t="shared" si="3"/>
        <v>16.625</v>
      </c>
      <c r="AN23" s="29">
        <f t="shared" si="4"/>
        <v>7</v>
      </c>
      <c r="AO23" s="20">
        <f t="shared" si="5"/>
        <v>8</v>
      </c>
      <c r="AP23" s="49" t="str">
        <f t="shared" si="6"/>
        <v>David Miller</v>
      </c>
    </row>
    <row r="24" spans="1:45" x14ac:dyDescent="0.2">
      <c r="A24" s="3" t="s">
        <v>161</v>
      </c>
      <c r="B24" s="1" t="s">
        <v>159</v>
      </c>
      <c r="C24" s="4" t="s">
        <v>70</v>
      </c>
      <c r="D24" s="3">
        <f>IFERROR(VLOOKUP($A24,lsg_mvp!$B:$K,COLUMN(D23)-2,FALSE),"")</f>
        <v>51.5</v>
      </c>
      <c r="E24" s="1">
        <f>IFERROR(VLOOKUP($A24,lsg_mvp!$B:$K,COLUMN(E23)-2,FALSE),"")</f>
        <v>8</v>
      </c>
      <c r="F24" s="1">
        <f>IFERROR(VLOOKUP($A24,lsg_mvp!$B:$K,COLUMN(F23)-2,FALSE),"")</f>
        <v>0</v>
      </c>
      <c r="G24" s="1">
        <f>IFERROR(VLOOKUP($A24,lsg_mvp!$B:$K,COLUMN(G23)-2,FALSE),"")</f>
        <v>0</v>
      </c>
      <c r="H24" s="1">
        <f>IFERROR(VLOOKUP($A24,lsg_mvp!$B:$K,COLUMN(H23)-2,FALSE),"")</f>
        <v>8</v>
      </c>
      <c r="I24" s="1">
        <f>IFERROR(VLOOKUP($A24,lsg_mvp!$B:$K,COLUMN(I23)-2,FALSE),"")</f>
        <v>5</v>
      </c>
      <c r="J24" s="1">
        <f>IFERROR(VLOOKUP($A24,lsg_mvp!$B:$K,COLUMN(J23)-2,FALSE),"")</f>
        <v>4</v>
      </c>
      <c r="K24" s="1">
        <f>IFERROR(VLOOKUP($A24,lsg_mvp!$B:$K,COLUMN(K23)-2,FALSE),"")</f>
        <v>1.5</v>
      </c>
      <c r="L24" s="4">
        <f>IFERROR(VLOOKUP($A24,lsg_mvp!$B:$K,COLUMN(L23)-2,FALSE),"")</f>
        <v>1</v>
      </c>
      <c r="M24" s="3">
        <f>IFERROR(VLOOKUP($A24,lsg_batting!$B:$N,COLUMN(M23)-11,FALSE),"")</f>
        <v>106</v>
      </c>
      <c r="N24" s="1">
        <f>IFERROR(VLOOKUP($A24,lsg_batting!$B:$N,COLUMN(N23)-11,FALSE),"")</f>
        <v>8</v>
      </c>
      <c r="O24" s="1">
        <f>IFERROR(VLOOKUP($A24,lsg_batting!$B:$N,COLUMN(O23)-11,FALSE),"")</f>
        <v>7</v>
      </c>
      <c r="P24" s="1">
        <f>IFERROR(VLOOKUP($A24,lsg_batting!$B:$N,COLUMN(P23)-11,FALSE),"")</f>
        <v>0</v>
      </c>
      <c r="Q24" s="1">
        <f>IFERROR(VLOOKUP($A24,lsg_batting!$B:$N,COLUMN(Q23)-11,FALSE),"")</f>
        <v>63</v>
      </c>
      <c r="R24" s="1">
        <f>IFERROR(VLOOKUP($A24,lsg_batting!$B:$N,COLUMN(R23)-11,FALSE),"")</f>
        <v>15.14</v>
      </c>
      <c r="S24" s="1">
        <f>IFERROR(VLOOKUP($A24,lsg_batting!$B:$N,COLUMN(S23)-11,FALSE),"")</f>
        <v>108</v>
      </c>
      <c r="T24" s="1">
        <f>IFERROR(VLOOKUP($A24,lsg_batting!$B:$N,COLUMN(T23)-11,FALSE),"")</f>
        <v>98.14</v>
      </c>
      <c r="U24" s="1">
        <f>IFERROR(VLOOKUP($A24,lsg_batting!$B:$N,COLUMN(U23)-11,FALSE),"")</f>
        <v>0</v>
      </c>
      <c r="V24" s="1">
        <f>IFERROR(VLOOKUP($A24,lsg_batting!$B:$N,COLUMN(V23)-11,FALSE),"")</f>
        <v>1</v>
      </c>
      <c r="W24" s="1">
        <f>IFERROR(VLOOKUP($A24,lsg_batting!$B:$N,COLUMN(W23)-11,FALSE),"")</f>
        <v>8</v>
      </c>
      <c r="X24" s="4">
        <f>IFERROR(VLOOKUP($A24,lsg_batting!$B:$N,COLUMN(X23)-11,FALSE),"")</f>
        <v>5</v>
      </c>
      <c r="Y24" s="3" t="str">
        <f>IFERROR(VLOOKUP($A24,lsg_bowling!$B:$M,COLUMN(Y23)-23,FALSE),"")</f>
        <v/>
      </c>
      <c r="Z24" s="1" t="str">
        <f>IFERROR(VLOOKUP($A24,lsg_bowling!$B:$M,COLUMN(Z23)-23,FALSE),"")</f>
        <v/>
      </c>
      <c r="AA24" s="1" t="str">
        <f>IFERROR(VLOOKUP($A24,lsg_bowling!$B:$M,COLUMN(AA23)-23,FALSE),"")</f>
        <v/>
      </c>
      <c r="AB24" s="1" t="str">
        <f>IFERROR(VLOOKUP($A24,lsg_bowling!$B:$M,COLUMN(AB23)-23,FALSE),"")</f>
        <v/>
      </c>
      <c r="AC24" s="1" t="str">
        <f>IFERROR(VLOOKUP($A24,lsg_bowling!$B:$M,COLUMN(AC23)-23,FALSE),"")</f>
        <v/>
      </c>
      <c r="AD24" s="1" t="str">
        <f>IFERROR(VLOOKUP($A24,lsg_bowling!$B:$M,COLUMN(AD23)-23,FALSE),"")</f>
        <v/>
      </c>
      <c r="AE24" s="1" t="str">
        <f>IFERROR(VLOOKUP($A24,lsg_bowling!$B:$M,COLUMN(AE23)-23,FALSE),"")</f>
        <v/>
      </c>
      <c r="AF24" s="1" t="str">
        <f>IFERROR(VLOOKUP($A24,lsg_bowling!$B:$M,COLUMN(AF23)-23,FALSE),"")</f>
        <v/>
      </c>
      <c r="AG24" s="1" t="str">
        <f>IFERROR(VLOOKUP($A24,lsg_bowling!$B:$M,COLUMN(AG23)-23,FALSE),"")</f>
        <v/>
      </c>
      <c r="AH24" s="1" t="str">
        <f>IFERROR(VLOOKUP($A24,lsg_bowling!$B:$M,COLUMN(AH23)-23,FALSE),"")</f>
        <v/>
      </c>
      <c r="AI24" s="1" t="str">
        <f>IFERROR(VLOOKUP($A24,lsg_bowling!$B:$M,COLUMN(AI23)-23,FALSE),"")</f>
        <v/>
      </c>
      <c r="AJ24" s="23">
        <f t="shared" si="0"/>
        <v>7.166666666666667</v>
      </c>
      <c r="AK24" s="22">
        <f t="shared" si="1"/>
        <v>0</v>
      </c>
      <c r="AL24" s="22">
        <f t="shared" si="2"/>
        <v>0.5</v>
      </c>
      <c r="AM24" s="22">
        <f t="shared" si="3"/>
        <v>14.666666666666668</v>
      </c>
      <c r="AN24" s="29">
        <f t="shared" si="4"/>
        <v>6.333333333333333</v>
      </c>
      <c r="AO24" s="20">
        <f t="shared" si="5"/>
        <v>6</v>
      </c>
      <c r="AP24" s="49" t="str">
        <f t="shared" si="6"/>
        <v>Rishabh Pant</v>
      </c>
    </row>
    <row r="25" spans="1:45" x14ac:dyDescent="0.2">
      <c r="A25" s="3" t="s">
        <v>194</v>
      </c>
      <c r="B25" s="1" t="s">
        <v>159</v>
      </c>
      <c r="C25" s="4" t="s">
        <v>71</v>
      </c>
      <c r="D25" s="3">
        <f>IFERROR(VLOOKUP($A25,lsg_mvp!$B:$K,COLUMN(D24)-2,FALSE),"")</f>
        <v>30</v>
      </c>
      <c r="E25" s="1">
        <f>IFERROR(VLOOKUP($A25,lsg_mvp!$B:$K,COLUMN(E24)-2,FALSE),"")</f>
        <v>3</v>
      </c>
      <c r="F25" s="1">
        <f>IFERROR(VLOOKUP($A25,lsg_mvp!$B:$K,COLUMN(F24)-2,FALSE),"")</f>
        <v>1</v>
      </c>
      <c r="G25" s="1">
        <f>IFERROR(VLOOKUP($A25,lsg_mvp!$B:$K,COLUMN(G24)-2,FALSE),"")</f>
        <v>22</v>
      </c>
      <c r="H25" s="1">
        <f>IFERROR(VLOOKUP($A25,lsg_mvp!$B:$K,COLUMN(H24)-2,FALSE),"")</f>
        <v>0</v>
      </c>
      <c r="I25" s="1">
        <f>IFERROR(VLOOKUP($A25,lsg_mvp!$B:$K,COLUMN(I24)-2,FALSE),"")</f>
        <v>0</v>
      </c>
      <c r="J25" s="1">
        <f>IFERROR(VLOOKUP($A25,lsg_mvp!$B:$K,COLUMN(J24)-2,FALSE),"")</f>
        <v>0</v>
      </c>
      <c r="K25" s="1">
        <f>IFERROR(VLOOKUP($A25,lsg_mvp!$B:$K,COLUMN(K24)-2,FALSE),"")</f>
        <v>4.5</v>
      </c>
      <c r="L25" s="4">
        <f>IFERROR(VLOOKUP($A25,lsg_mvp!$B:$K,COLUMN(L24)-2,FALSE),"")</f>
        <v>0</v>
      </c>
      <c r="M25" s="3" t="str">
        <f>IFERROR(VLOOKUP($A25,lsg_batting!$B:$N,COLUMN(M24)-11,FALSE),"")</f>
        <v/>
      </c>
      <c r="N25" s="1" t="str">
        <f>IFERROR(VLOOKUP($A25,lsg_batting!$B:$N,COLUMN(N24)-11,FALSE),"")</f>
        <v/>
      </c>
      <c r="O25" s="1" t="str">
        <f>IFERROR(VLOOKUP($A25,lsg_batting!$B:$N,COLUMN(O24)-11,FALSE),"")</f>
        <v/>
      </c>
      <c r="P25" s="1" t="str">
        <f>IFERROR(VLOOKUP($A25,lsg_batting!$B:$N,COLUMN(P24)-11,FALSE),"")</f>
        <v/>
      </c>
      <c r="Q25" s="1" t="str">
        <f>IFERROR(VLOOKUP($A25,lsg_batting!$B:$N,COLUMN(Q24)-11,FALSE),"")</f>
        <v/>
      </c>
      <c r="R25" s="1" t="str">
        <f>IFERROR(VLOOKUP($A25,lsg_batting!$B:$N,COLUMN(R24)-11,FALSE),"")</f>
        <v/>
      </c>
      <c r="S25" s="1" t="str">
        <f>IFERROR(VLOOKUP($A25,lsg_batting!$B:$N,COLUMN(S24)-11,FALSE),"")</f>
        <v/>
      </c>
      <c r="T25" s="1" t="str">
        <f>IFERROR(VLOOKUP($A25,lsg_batting!$B:$N,COLUMN(T24)-11,FALSE),"")</f>
        <v/>
      </c>
      <c r="U25" s="1" t="str">
        <f>IFERROR(VLOOKUP($A25,lsg_batting!$B:$N,COLUMN(U24)-11,FALSE),"")</f>
        <v/>
      </c>
      <c r="V25" s="1" t="str">
        <f>IFERROR(VLOOKUP($A25,lsg_batting!$B:$N,COLUMN(V24)-11,FALSE),"")</f>
        <v/>
      </c>
      <c r="W25" s="1" t="str">
        <f>IFERROR(VLOOKUP($A25,lsg_batting!$B:$N,COLUMN(W24)-11,FALSE),"")</f>
        <v/>
      </c>
      <c r="X25" s="4" t="str">
        <f>IFERROR(VLOOKUP($A25,lsg_batting!$B:$N,COLUMN(X24)-11,FALSE),"")</f>
        <v/>
      </c>
      <c r="Y25" s="3">
        <f>IFERROR(VLOOKUP($A25,lsg_bowling!$B:$M,COLUMN(Y24)-23,FALSE),"")</f>
        <v>1</v>
      </c>
      <c r="Z25" s="1">
        <f>IFERROR(VLOOKUP($A25,lsg_bowling!$B:$M,COLUMN(Z24)-23,FALSE),"")</f>
        <v>3</v>
      </c>
      <c r="AA25" s="1">
        <f>IFERROR(VLOOKUP($A25,lsg_bowling!$B:$M,COLUMN(AA24)-23,FALSE),"")</f>
        <v>3</v>
      </c>
      <c r="AB25" s="1">
        <f>IFERROR(VLOOKUP($A25,lsg_bowling!$B:$M,COLUMN(AB24)-23,FALSE),"")</f>
        <v>12</v>
      </c>
      <c r="AC25" s="1">
        <f>IFERROR(VLOOKUP($A25,lsg_bowling!$B:$M,COLUMN(AC24)-23,FALSE),"")</f>
        <v>115</v>
      </c>
      <c r="AD25" s="1">
        <f>IFERROR(VLOOKUP($A25,lsg_bowling!$B:$M,COLUMN(AD24)-23,FALSE),"")</f>
        <v>45686</v>
      </c>
      <c r="AE25" s="1">
        <f>IFERROR(VLOOKUP($A25,lsg_bowling!$B:$M,COLUMN(AE24)-23,FALSE),"")</f>
        <v>115</v>
      </c>
      <c r="AF25" s="1">
        <f>IFERROR(VLOOKUP($A25,lsg_bowling!$B:$M,COLUMN(AF24)-23,FALSE),"")</f>
        <v>9.58</v>
      </c>
      <c r="AG25" s="1">
        <f>IFERROR(VLOOKUP($A25,lsg_bowling!$B:$M,COLUMN(AG24)-23,FALSE),"")</f>
        <v>72</v>
      </c>
      <c r="AH25" s="1">
        <f>IFERROR(VLOOKUP($A25,lsg_bowling!$B:$M,COLUMN(AH24)-23,FALSE),"")</f>
        <v>0</v>
      </c>
      <c r="AI25" s="1">
        <f>IFERROR(VLOOKUP($A25,lsg_bowling!$B:$M,COLUMN(AI24)-23,FALSE),"")</f>
        <v>0</v>
      </c>
      <c r="AJ25" s="23">
        <f t="shared" si="0"/>
        <v>0</v>
      </c>
      <c r="AK25" s="22">
        <f t="shared" si="1"/>
        <v>0.33333333333333331</v>
      </c>
      <c r="AL25" s="22">
        <f t="shared" si="2"/>
        <v>0</v>
      </c>
      <c r="AM25" s="22">
        <f t="shared" si="3"/>
        <v>8.3333333333333321</v>
      </c>
      <c r="AN25" s="29">
        <f t="shared" si="4"/>
        <v>9.3333333333333339</v>
      </c>
      <c r="AO25" s="20">
        <f t="shared" si="5"/>
        <v>14</v>
      </c>
      <c r="AP25" s="49" t="str">
        <f t="shared" si="6"/>
        <v>Prince Yadav</v>
      </c>
    </row>
    <row r="26" spans="1:45" ht="12.75" thickBot="1" x14ac:dyDescent="0.25">
      <c r="A26" s="5" t="s">
        <v>185</v>
      </c>
      <c r="B26" s="6" t="s">
        <v>159</v>
      </c>
      <c r="C26" s="7" t="s">
        <v>72</v>
      </c>
      <c r="D26" s="5">
        <f>IFERROR(VLOOKUP($A26,lsg_mvp!$B:$K,COLUMN(D25)-2,FALSE),"")</f>
        <v>3.5</v>
      </c>
      <c r="E26" s="6">
        <f>IFERROR(VLOOKUP($A26,lsg_mvp!$B:$K,COLUMN(E25)-2,FALSE),"")</f>
        <v>1</v>
      </c>
      <c r="F26" s="6">
        <f>IFERROR(VLOOKUP($A26,lsg_mvp!$B:$K,COLUMN(F25)-2,FALSE),"")</f>
        <v>0</v>
      </c>
      <c r="G26" s="6">
        <f>IFERROR(VLOOKUP($A26,lsg_mvp!$B:$K,COLUMN(G25)-2,FALSE),"")</f>
        <v>1</v>
      </c>
      <c r="H26" s="6">
        <f>IFERROR(VLOOKUP($A26,lsg_mvp!$B:$K,COLUMN(H25)-2,FALSE),"")</f>
        <v>1</v>
      </c>
      <c r="I26" s="6">
        <f>IFERROR(VLOOKUP($A26,lsg_mvp!$B:$K,COLUMN(I25)-2,FALSE),"")</f>
        <v>0</v>
      </c>
      <c r="J26" s="6">
        <f>IFERROR(VLOOKUP($A26,lsg_mvp!$B:$K,COLUMN(J25)-2,FALSE),"")</f>
        <v>0</v>
      </c>
      <c r="K26" s="6">
        <f>IFERROR(VLOOKUP($A26,lsg_mvp!$B:$K,COLUMN(K25)-2,FALSE),"")</f>
        <v>0</v>
      </c>
      <c r="L26" s="7">
        <f>IFERROR(VLOOKUP($A26,lsg_mvp!$B:$K,COLUMN(L25)-2,FALSE),"")</f>
        <v>0</v>
      </c>
      <c r="M26" s="5">
        <f>IFERROR(VLOOKUP($A26,lsg_batting!$B:$N,COLUMN(M25)-11,FALSE),"")</f>
        <v>9</v>
      </c>
      <c r="N26" s="6">
        <f>IFERROR(VLOOKUP($A26,lsg_batting!$B:$N,COLUMN(N25)-11,FALSE),"")</f>
        <v>1</v>
      </c>
      <c r="O26" s="6">
        <f>IFERROR(VLOOKUP($A26,lsg_batting!$B:$N,COLUMN(O25)-11,FALSE),"")</f>
        <v>1</v>
      </c>
      <c r="P26" s="6">
        <f>IFERROR(VLOOKUP($A26,lsg_batting!$B:$N,COLUMN(P25)-11,FALSE),"")</f>
        <v>0</v>
      </c>
      <c r="Q26" s="6">
        <f>IFERROR(VLOOKUP($A26,lsg_batting!$B:$N,COLUMN(Q25)-11,FALSE),"")</f>
        <v>9</v>
      </c>
      <c r="R26" s="6">
        <f>IFERROR(VLOOKUP($A26,lsg_batting!$B:$N,COLUMN(R25)-11,FALSE),"")</f>
        <v>9</v>
      </c>
      <c r="S26" s="6">
        <f>IFERROR(VLOOKUP($A26,lsg_batting!$B:$N,COLUMN(S25)-11,FALSE),"")</f>
        <v>8</v>
      </c>
      <c r="T26" s="6">
        <f>IFERROR(VLOOKUP($A26,lsg_batting!$B:$N,COLUMN(T25)-11,FALSE),"")</f>
        <v>112.5</v>
      </c>
      <c r="U26" s="6">
        <f>IFERROR(VLOOKUP($A26,lsg_batting!$B:$N,COLUMN(U25)-11,FALSE),"")</f>
        <v>0</v>
      </c>
      <c r="V26" s="6">
        <f>IFERROR(VLOOKUP($A26,lsg_batting!$B:$N,COLUMN(V25)-11,FALSE),"")</f>
        <v>0</v>
      </c>
      <c r="W26" s="6">
        <f>IFERROR(VLOOKUP($A26,lsg_batting!$B:$N,COLUMN(W25)-11,FALSE),"")</f>
        <v>1</v>
      </c>
      <c r="X26" s="7">
        <f>IFERROR(VLOOKUP($A26,lsg_batting!$B:$N,COLUMN(X25)-11,FALSE),"")</f>
        <v>0</v>
      </c>
      <c r="Y26" s="5" t="str">
        <f>IFERROR(VLOOKUP($A26,lsg_bowling!$B:$M,COLUMN(Y25)-23,FALSE),"")</f>
        <v/>
      </c>
      <c r="Z26" s="6" t="str">
        <f>IFERROR(VLOOKUP($A26,lsg_bowling!$B:$M,COLUMN(Z25)-23,FALSE),"")</f>
        <v/>
      </c>
      <c r="AA26" s="6" t="str">
        <f>IFERROR(VLOOKUP($A26,lsg_bowling!$B:$M,COLUMN(AA25)-23,FALSE),"")</f>
        <v/>
      </c>
      <c r="AB26" s="6" t="str">
        <f>IFERROR(VLOOKUP($A26,lsg_bowling!$B:$M,COLUMN(AB25)-23,FALSE),"")</f>
        <v/>
      </c>
      <c r="AC26" s="6" t="str">
        <f>IFERROR(VLOOKUP($A26,lsg_bowling!$B:$M,COLUMN(AC25)-23,FALSE),"")</f>
        <v/>
      </c>
      <c r="AD26" s="6" t="str">
        <f>IFERROR(VLOOKUP($A26,lsg_bowling!$B:$M,COLUMN(AD25)-23,FALSE),"")</f>
        <v/>
      </c>
      <c r="AE26" s="6" t="str">
        <f>IFERROR(VLOOKUP($A26,lsg_bowling!$B:$M,COLUMN(AE25)-23,FALSE),"")</f>
        <v/>
      </c>
      <c r="AF26" s="6" t="str">
        <f>IFERROR(VLOOKUP($A26,lsg_bowling!$B:$M,COLUMN(AF25)-23,FALSE),"")</f>
        <v/>
      </c>
      <c r="AG26" s="6" t="str">
        <f>IFERROR(VLOOKUP($A26,lsg_bowling!$B:$M,COLUMN(AG25)-23,FALSE),"")</f>
        <v/>
      </c>
      <c r="AH26" s="6" t="str">
        <f>IFERROR(VLOOKUP($A26,lsg_bowling!$B:$M,COLUMN(AH25)-23,FALSE),"")</f>
        <v/>
      </c>
      <c r="AI26" s="6" t="str">
        <f>IFERROR(VLOOKUP($A26,lsg_bowling!$B:$M,COLUMN(AI25)-23,FALSE),"")</f>
        <v/>
      </c>
      <c r="AJ26" s="24">
        <f t="shared" si="0"/>
        <v>0</v>
      </c>
      <c r="AK26" s="25">
        <f t="shared" si="1"/>
        <v>0</v>
      </c>
      <c r="AL26" s="25">
        <f t="shared" si="2"/>
        <v>0</v>
      </c>
      <c r="AM26" s="25">
        <f t="shared" si="3"/>
        <v>0</v>
      </c>
      <c r="AN26" s="30">
        <f t="shared" si="4"/>
        <v>10</v>
      </c>
      <c r="AO26" s="21">
        <f t="shared" si="5"/>
        <v>15</v>
      </c>
      <c r="AP26" s="49" t="str">
        <f t="shared" si="6"/>
        <v>Shahbaz Ahmed</v>
      </c>
    </row>
    <row r="30" spans="1:45" x14ac:dyDescent="0.2">
      <c r="D30" s="52" t="s">
        <v>213</v>
      </c>
    </row>
    <row r="31" spans="1:45" x14ac:dyDescent="0.2">
      <c r="D31" s="51" t="s">
        <v>214</v>
      </c>
      <c r="E31" s="51">
        <f>SUM(D2:L26)-SUM(lsg_mvp!C:K)</f>
        <v>0</v>
      </c>
    </row>
    <row r="32" spans="1:45" x14ac:dyDescent="0.2">
      <c r="D32" s="51" t="s">
        <v>215</v>
      </c>
      <c r="E32" s="51">
        <f>SUM(M2:X26)-SUM(lsg_batting!C2:N100)</f>
        <v>0</v>
      </c>
    </row>
    <row r="33" spans="4:5" x14ac:dyDescent="0.2">
      <c r="D33" s="51" t="s">
        <v>216</v>
      </c>
      <c r="E33" s="51">
        <f>SUM(Y2:AI26)-SUM(lsg_bowling!C:M)</f>
        <v>0</v>
      </c>
    </row>
  </sheetData>
  <conditionalFormatting sqref="D2:D26">
    <cfRule type="containsBlanks" dxfId="208" priority="13">
      <formula>LEN(TRIM(D2))=0</formula>
    </cfRule>
  </conditionalFormatting>
  <conditionalFormatting sqref="E31:E33">
    <cfRule type="cellIs" dxfId="207" priority="1" operator="notEqual">
      <formula>0</formula>
    </cfRule>
  </conditionalFormatting>
  <conditionalFormatting sqref="J2:J26">
    <cfRule type="colorScale" priority="36">
      <colorScale>
        <cfvo type="min"/>
        <cfvo type="max"/>
        <color rgb="FFFCFCFF"/>
        <color rgb="FF63BE7B"/>
      </colorScale>
    </cfRule>
  </conditionalFormatting>
  <conditionalFormatting sqref="K2:K26">
    <cfRule type="cellIs" dxfId="206" priority="9" operator="greaterThanOrEqual">
      <formula>1</formula>
    </cfRule>
  </conditionalFormatting>
  <conditionalFormatting sqref="M2:M26">
    <cfRule type="colorScale" priority="37">
      <colorScale>
        <cfvo type="min"/>
        <cfvo type="max"/>
        <color rgb="FFFCFCFF"/>
        <color rgb="FF63BE7B"/>
      </colorScale>
    </cfRule>
  </conditionalFormatting>
  <conditionalFormatting sqref="Y2:Y26">
    <cfRule type="colorScale" priority="38">
      <colorScale>
        <cfvo type="min"/>
        <cfvo type="max"/>
        <color rgb="FFFCFCFF"/>
        <color rgb="FF63BE7B"/>
      </colorScale>
    </cfRule>
  </conditionalFormatting>
  <conditionalFormatting sqref="AJ2:AJ26">
    <cfRule type="colorScale" priority="39">
      <colorScale>
        <cfvo type="min"/>
        <cfvo type="max"/>
        <color rgb="FFFCFCFF"/>
        <color rgb="FF63BE7B"/>
      </colorScale>
    </cfRule>
  </conditionalFormatting>
  <conditionalFormatting sqref="AK2:AK26">
    <cfRule type="colorScale" priority="40">
      <colorScale>
        <cfvo type="min"/>
        <cfvo type="max"/>
        <color rgb="FFFCFCFF"/>
        <color rgb="FF63BE7B"/>
      </colorScale>
    </cfRule>
  </conditionalFormatting>
  <conditionalFormatting sqref="AL2:AL26">
    <cfRule type="colorScale" priority="41">
      <colorScale>
        <cfvo type="min"/>
        <cfvo type="max"/>
        <color rgb="FFFCFCFF"/>
        <color rgb="FF63BE7B"/>
      </colorScale>
    </cfRule>
  </conditionalFormatting>
  <conditionalFormatting sqref="AM2:AM26">
    <cfRule type="colorScale" priority="42">
      <colorScale>
        <cfvo type="min"/>
        <cfvo type="max"/>
        <color rgb="FFFCFCFF"/>
        <color rgb="FF63BE7B"/>
      </colorScale>
    </cfRule>
  </conditionalFormatting>
  <conditionalFormatting sqref="AN2:AN26">
    <cfRule type="colorScale" priority="43">
      <colorScale>
        <cfvo type="min"/>
        <cfvo type="percentile" val="50"/>
        <cfvo type="max"/>
        <color rgb="FF63BE7B"/>
        <color rgb="FFFCFCFF"/>
        <color rgb="FFF8696B"/>
      </colorScale>
    </cfRule>
    <cfRule type="colorScale" priority="44">
      <colorScale>
        <cfvo type="min"/>
        <cfvo type="max"/>
        <color rgb="FF63BE7B"/>
        <color rgb="FFFFEF9C"/>
      </colorScale>
    </cfRule>
  </conditionalFormatting>
  <conditionalFormatting sqref="AO2:AO26">
    <cfRule type="iconSet" priority="45">
      <iconSet iconSet="3Symbols2" reverse="1">
        <cfvo type="percent" val="0"/>
        <cfvo type="num" val="5"/>
        <cfvo type="num" val="8"/>
      </iconSet>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0805-5830-421F-911D-4DF1643A57FE}">
  <dimension ref="A1:K16"/>
  <sheetViews>
    <sheetView workbookViewId="0">
      <selection activeCell="H31" sqref="H31"/>
    </sheetView>
  </sheetViews>
  <sheetFormatPr defaultRowHeight="12" x14ac:dyDescent="0.2"/>
  <cols>
    <col min="1" max="1" width="3.85546875" style="1" bestFit="1" customWidth="1"/>
    <col min="2" max="2" width="14.5703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158</v>
      </c>
      <c r="C2" s="1">
        <v>198.5</v>
      </c>
      <c r="D2" s="1">
        <v>8</v>
      </c>
      <c r="E2" s="1">
        <v>0</v>
      </c>
      <c r="F2" s="1">
        <v>0</v>
      </c>
      <c r="G2" s="1">
        <v>30</v>
      </c>
      <c r="H2" s="1">
        <v>31</v>
      </c>
      <c r="I2" s="1">
        <v>6</v>
      </c>
      <c r="J2" s="1">
        <v>0</v>
      </c>
      <c r="K2" s="1">
        <v>0</v>
      </c>
    </row>
    <row r="3" spans="1:11" x14ac:dyDescent="0.2">
      <c r="A3" s="1">
        <v>9</v>
      </c>
      <c r="B3" s="1" t="s">
        <v>174</v>
      </c>
      <c r="C3" s="1">
        <v>139</v>
      </c>
      <c r="D3" s="1">
        <v>8</v>
      </c>
      <c r="E3" s="1">
        <v>2</v>
      </c>
      <c r="F3" s="1">
        <v>10</v>
      </c>
      <c r="G3" s="1">
        <v>26</v>
      </c>
      <c r="H3" s="1">
        <v>12</v>
      </c>
      <c r="I3" s="1">
        <v>6</v>
      </c>
      <c r="J3" s="1">
        <v>0</v>
      </c>
      <c r="K3" s="1">
        <v>0</v>
      </c>
    </row>
    <row r="4" spans="1:11" x14ac:dyDescent="0.2">
      <c r="A4" s="1">
        <v>11</v>
      </c>
      <c r="B4" s="1" t="s">
        <v>170</v>
      </c>
      <c r="C4" s="1">
        <v>134.5</v>
      </c>
      <c r="D4" s="1">
        <v>7</v>
      </c>
      <c r="E4" s="1">
        <v>0</v>
      </c>
      <c r="F4" s="1">
        <v>0</v>
      </c>
      <c r="G4" s="1">
        <v>30</v>
      </c>
      <c r="H4" s="1">
        <v>17</v>
      </c>
      <c r="I4" s="1">
        <v>0</v>
      </c>
      <c r="J4" s="1">
        <v>0</v>
      </c>
      <c r="K4" s="1">
        <v>0</v>
      </c>
    </row>
    <row r="5" spans="1:11" x14ac:dyDescent="0.2">
      <c r="A5" s="1">
        <v>32</v>
      </c>
      <c r="B5" s="1" t="s">
        <v>200</v>
      </c>
      <c r="C5" s="1">
        <v>109.5</v>
      </c>
      <c r="D5" s="1">
        <v>8</v>
      </c>
      <c r="E5" s="1">
        <v>12</v>
      </c>
      <c r="F5" s="1">
        <v>55</v>
      </c>
      <c r="G5" s="1">
        <v>2</v>
      </c>
      <c r="H5" s="1">
        <v>0</v>
      </c>
      <c r="I5" s="1">
        <v>3</v>
      </c>
      <c r="J5" s="1">
        <v>0</v>
      </c>
      <c r="K5" s="1">
        <v>0</v>
      </c>
    </row>
    <row r="6" spans="1:11" x14ac:dyDescent="0.2">
      <c r="A6" s="1">
        <v>38</v>
      </c>
      <c r="B6" s="1" t="s">
        <v>184</v>
      </c>
      <c r="C6" s="1">
        <v>100</v>
      </c>
      <c r="D6" s="1">
        <v>8</v>
      </c>
      <c r="E6" s="1">
        <v>9</v>
      </c>
      <c r="F6" s="1">
        <v>66</v>
      </c>
      <c r="G6" s="1">
        <v>0</v>
      </c>
      <c r="H6" s="1">
        <v>0</v>
      </c>
      <c r="I6" s="1">
        <v>1</v>
      </c>
      <c r="J6" s="1">
        <v>0</v>
      </c>
      <c r="K6" s="1">
        <v>0</v>
      </c>
    </row>
    <row r="7" spans="1:11" x14ac:dyDescent="0.2">
      <c r="A7" s="1">
        <v>44</v>
      </c>
      <c r="B7" s="1" t="s">
        <v>172</v>
      </c>
      <c r="C7" s="1">
        <v>94</v>
      </c>
      <c r="D7" s="1">
        <v>8</v>
      </c>
      <c r="E7" s="1">
        <v>8</v>
      </c>
      <c r="F7" s="1">
        <v>56</v>
      </c>
      <c r="G7" s="1">
        <v>0</v>
      </c>
      <c r="H7" s="1">
        <v>0</v>
      </c>
      <c r="I7" s="1">
        <v>4</v>
      </c>
      <c r="J7" s="1">
        <v>0</v>
      </c>
      <c r="K7" s="1">
        <v>0</v>
      </c>
    </row>
    <row r="8" spans="1:11" x14ac:dyDescent="0.2">
      <c r="A8" s="1">
        <v>62</v>
      </c>
      <c r="B8" s="1" t="s">
        <v>163</v>
      </c>
      <c r="C8" s="1">
        <v>79</v>
      </c>
      <c r="D8" s="1">
        <v>7</v>
      </c>
      <c r="E8" s="1">
        <v>8</v>
      </c>
      <c r="F8" s="1">
        <v>46</v>
      </c>
      <c r="G8" s="1">
        <v>0</v>
      </c>
      <c r="H8" s="1">
        <v>0</v>
      </c>
      <c r="I8" s="1">
        <v>2</v>
      </c>
      <c r="J8" s="1">
        <v>0</v>
      </c>
      <c r="K8" s="1">
        <v>0</v>
      </c>
    </row>
    <row r="9" spans="1:11" x14ac:dyDescent="0.2">
      <c r="A9" s="1">
        <v>84</v>
      </c>
      <c r="B9" s="1" t="s">
        <v>173</v>
      </c>
      <c r="C9" s="1">
        <v>64.5</v>
      </c>
      <c r="D9" s="1">
        <v>8</v>
      </c>
      <c r="E9" s="1">
        <v>0</v>
      </c>
      <c r="F9" s="1">
        <v>0</v>
      </c>
      <c r="G9" s="1">
        <v>14</v>
      </c>
      <c r="H9" s="1">
        <v>7</v>
      </c>
      <c r="I9" s="1">
        <v>2</v>
      </c>
      <c r="J9" s="1">
        <v>0</v>
      </c>
      <c r="K9" s="1">
        <v>0</v>
      </c>
    </row>
    <row r="10" spans="1:11" x14ac:dyDescent="0.2">
      <c r="A10" s="1">
        <v>95</v>
      </c>
      <c r="B10" s="1" t="s">
        <v>177</v>
      </c>
      <c r="C10" s="1">
        <v>56</v>
      </c>
      <c r="D10" s="1">
        <v>7</v>
      </c>
      <c r="E10" s="1">
        <v>0</v>
      </c>
      <c r="F10" s="1">
        <v>1</v>
      </c>
      <c r="G10" s="1">
        <v>6</v>
      </c>
      <c r="H10" s="1">
        <v>10</v>
      </c>
      <c r="I10" s="1">
        <v>2</v>
      </c>
      <c r="J10" s="1">
        <v>0</v>
      </c>
      <c r="K10" s="1">
        <v>0</v>
      </c>
    </row>
    <row r="11" spans="1:11" x14ac:dyDescent="0.2">
      <c r="A11" s="1">
        <v>97</v>
      </c>
      <c r="B11" s="1" t="s">
        <v>161</v>
      </c>
      <c r="C11" s="1">
        <v>51.5</v>
      </c>
      <c r="D11" s="1">
        <v>8</v>
      </c>
      <c r="E11" s="1">
        <v>0</v>
      </c>
      <c r="F11" s="1">
        <v>0</v>
      </c>
      <c r="G11" s="1">
        <v>8</v>
      </c>
      <c r="H11" s="1">
        <v>5</v>
      </c>
      <c r="I11" s="1">
        <v>4</v>
      </c>
      <c r="J11" s="1">
        <v>1.5</v>
      </c>
      <c r="K11" s="1">
        <v>1</v>
      </c>
    </row>
    <row r="12" spans="1:11" x14ac:dyDescent="0.2">
      <c r="A12" s="1">
        <v>107</v>
      </c>
      <c r="B12" s="1" t="s">
        <v>162</v>
      </c>
      <c r="C12" s="1">
        <v>40.5</v>
      </c>
      <c r="D12" s="1">
        <v>8</v>
      </c>
      <c r="E12" s="1">
        <v>0</v>
      </c>
      <c r="F12" s="1">
        <v>0</v>
      </c>
      <c r="G12" s="1">
        <v>9</v>
      </c>
      <c r="H12" s="1">
        <v>3</v>
      </c>
      <c r="I12" s="1">
        <v>3</v>
      </c>
      <c r="J12" s="1">
        <v>0</v>
      </c>
      <c r="K12" s="1">
        <v>0</v>
      </c>
    </row>
    <row r="13" spans="1:11" x14ac:dyDescent="0.2">
      <c r="A13" s="1">
        <v>115</v>
      </c>
      <c r="B13" s="1" t="s">
        <v>179</v>
      </c>
      <c r="C13" s="1">
        <v>32.5</v>
      </c>
      <c r="D13" s="1">
        <v>4</v>
      </c>
      <c r="E13" s="1">
        <v>3</v>
      </c>
      <c r="F13" s="1">
        <v>22</v>
      </c>
      <c r="G13" s="1">
        <v>0</v>
      </c>
      <c r="H13" s="1">
        <v>0</v>
      </c>
      <c r="I13" s="1">
        <v>0</v>
      </c>
      <c r="J13" s="1">
        <v>0</v>
      </c>
      <c r="K13" s="1">
        <v>0</v>
      </c>
    </row>
    <row r="14" spans="1:11" x14ac:dyDescent="0.2">
      <c r="A14" s="1">
        <v>120</v>
      </c>
      <c r="B14" s="1" t="s">
        <v>194</v>
      </c>
      <c r="C14" s="1">
        <v>30</v>
      </c>
      <c r="D14" s="1">
        <v>3</v>
      </c>
      <c r="E14" s="1">
        <v>1</v>
      </c>
      <c r="F14" s="1">
        <v>22</v>
      </c>
      <c r="G14" s="1">
        <v>0</v>
      </c>
      <c r="H14" s="1">
        <v>0</v>
      </c>
      <c r="I14" s="1">
        <v>0</v>
      </c>
      <c r="J14" s="1">
        <v>4.5</v>
      </c>
      <c r="K14" s="1">
        <v>0</v>
      </c>
    </row>
    <row r="15" spans="1:11" x14ac:dyDescent="0.2">
      <c r="A15" s="1">
        <v>127</v>
      </c>
      <c r="B15" s="1" t="s">
        <v>201</v>
      </c>
      <c r="C15" s="1">
        <v>21.5</v>
      </c>
      <c r="D15" s="1">
        <v>2</v>
      </c>
      <c r="E15" s="1">
        <v>2</v>
      </c>
      <c r="F15" s="1">
        <v>12</v>
      </c>
      <c r="G15" s="1">
        <v>0</v>
      </c>
      <c r="H15" s="1">
        <v>0</v>
      </c>
      <c r="I15" s="1">
        <v>1</v>
      </c>
      <c r="J15" s="1">
        <v>0</v>
      </c>
      <c r="K15" s="1">
        <v>0</v>
      </c>
    </row>
    <row r="16" spans="1:11" x14ac:dyDescent="0.2">
      <c r="A16" s="1">
        <v>159</v>
      </c>
      <c r="B16" s="1" t="s">
        <v>185</v>
      </c>
      <c r="C16" s="1">
        <v>3.5</v>
      </c>
      <c r="D16" s="1">
        <v>1</v>
      </c>
      <c r="E16" s="1">
        <v>0</v>
      </c>
      <c r="F16" s="1">
        <v>1</v>
      </c>
      <c r="G16" s="1">
        <v>1</v>
      </c>
      <c r="H16" s="1">
        <v>0</v>
      </c>
      <c r="I16" s="1">
        <v>0</v>
      </c>
      <c r="J16" s="1">
        <v>0</v>
      </c>
      <c r="K16" s="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14A1-2A05-4779-907B-1A2D42E05B87}">
  <dimension ref="A1:N11"/>
  <sheetViews>
    <sheetView workbookViewId="0">
      <selection activeCell="M20" sqref="M20"/>
    </sheetView>
  </sheetViews>
  <sheetFormatPr defaultRowHeight="12" x14ac:dyDescent="0.2"/>
  <cols>
    <col min="1" max="1" width="3.85546875" style="1" bestFit="1" customWidth="1"/>
    <col min="2" max="2" width="13.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2</v>
      </c>
      <c r="B2" s="1" t="s">
        <v>158</v>
      </c>
      <c r="C2" s="1">
        <v>368</v>
      </c>
      <c r="D2" s="1">
        <v>8</v>
      </c>
      <c r="E2" s="1">
        <v>8</v>
      </c>
      <c r="F2" s="1">
        <v>1</v>
      </c>
      <c r="G2" s="1" t="s">
        <v>204</v>
      </c>
      <c r="H2" s="1">
        <v>52.57</v>
      </c>
      <c r="I2" s="1">
        <v>179</v>
      </c>
      <c r="J2" s="1">
        <v>205.58</v>
      </c>
      <c r="K2" s="1">
        <v>0</v>
      </c>
      <c r="L2" s="1">
        <v>4</v>
      </c>
      <c r="M2" s="1">
        <v>30</v>
      </c>
      <c r="N2" s="1">
        <v>31</v>
      </c>
    </row>
    <row r="3" spans="1:14" x14ac:dyDescent="0.2">
      <c r="A3" s="1">
        <v>8</v>
      </c>
      <c r="B3" s="1" t="s">
        <v>170</v>
      </c>
      <c r="C3" s="1">
        <v>299</v>
      </c>
      <c r="D3" s="1">
        <v>7</v>
      </c>
      <c r="E3" s="1">
        <v>7</v>
      </c>
      <c r="F3" s="1">
        <v>0</v>
      </c>
      <c r="G3" s="1">
        <v>81</v>
      </c>
      <c r="H3" s="1">
        <v>42.71</v>
      </c>
      <c r="I3" s="1">
        <v>178</v>
      </c>
      <c r="J3" s="1">
        <v>167.97</v>
      </c>
      <c r="K3" s="1">
        <v>0</v>
      </c>
      <c r="L3" s="1">
        <v>4</v>
      </c>
      <c r="M3" s="1">
        <v>30</v>
      </c>
      <c r="N3" s="1">
        <v>17</v>
      </c>
    </row>
    <row r="4" spans="1:14" x14ac:dyDescent="0.2">
      <c r="A4" s="1">
        <v>9</v>
      </c>
      <c r="B4" s="1" t="s">
        <v>174</v>
      </c>
      <c r="C4" s="1">
        <v>274</v>
      </c>
      <c r="D4" s="1">
        <v>8</v>
      </c>
      <c r="E4" s="1">
        <v>8</v>
      </c>
      <c r="F4" s="1">
        <v>0</v>
      </c>
      <c r="G4" s="1">
        <v>66</v>
      </c>
      <c r="H4" s="1">
        <v>34.25</v>
      </c>
      <c r="I4" s="1">
        <v>183</v>
      </c>
      <c r="J4" s="1">
        <v>149.72</v>
      </c>
      <c r="K4" s="1">
        <v>0</v>
      </c>
      <c r="L4" s="1">
        <v>3</v>
      </c>
      <c r="M4" s="1">
        <v>26</v>
      </c>
      <c r="N4" s="1">
        <v>12</v>
      </c>
    </row>
    <row r="5" spans="1:14" x14ac:dyDescent="0.2">
      <c r="A5" s="1">
        <v>31</v>
      </c>
      <c r="B5" s="1" t="s">
        <v>173</v>
      </c>
      <c r="C5" s="1">
        <v>181</v>
      </c>
      <c r="D5" s="1">
        <v>8</v>
      </c>
      <c r="E5" s="1">
        <v>7</v>
      </c>
      <c r="F5" s="1">
        <v>1</v>
      </c>
      <c r="G5" s="1">
        <v>50</v>
      </c>
      <c r="H5" s="1">
        <v>30.17</v>
      </c>
      <c r="I5" s="1">
        <v>134</v>
      </c>
      <c r="J5" s="1">
        <v>135.07</v>
      </c>
      <c r="K5" s="1">
        <v>0</v>
      </c>
      <c r="L5" s="1">
        <v>1</v>
      </c>
      <c r="M5" s="1">
        <v>14</v>
      </c>
      <c r="N5" s="1">
        <v>7</v>
      </c>
    </row>
    <row r="6" spans="1:14" x14ac:dyDescent="0.2">
      <c r="A6" s="1">
        <v>54</v>
      </c>
      <c r="B6" s="1" t="s">
        <v>177</v>
      </c>
      <c r="C6" s="1">
        <v>111</v>
      </c>
      <c r="D6" s="1">
        <v>7</v>
      </c>
      <c r="E6" s="1">
        <v>7</v>
      </c>
      <c r="F6" s="1">
        <v>3</v>
      </c>
      <c r="G6" s="1" t="s">
        <v>281</v>
      </c>
      <c r="H6" s="1">
        <v>27.75</v>
      </c>
      <c r="I6" s="1">
        <v>50</v>
      </c>
      <c r="J6" s="1">
        <v>222</v>
      </c>
      <c r="K6" s="1">
        <v>0</v>
      </c>
      <c r="L6" s="1">
        <v>0</v>
      </c>
      <c r="M6" s="1">
        <v>6</v>
      </c>
      <c r="N6" s="1">
        <v>10</v>
      </c>
    </row>
    <row r="7" spans="1:14" x14ac:dyDescent="0.2">
      <c r="A7" s="1">
        <v>55</v>
      </c>
      <c r="B7" s="1" t="s">
        <v>161</v>
      </c>
      <c r="C7" s="1">
        <v>106</v>
      </c>
      <c r="D7" s="1">
        <v>8</v>
      </c>
      <c r="E7" s="1">
        <v>7</v>
      </c>
      <c r="F7" s="1">
        <v>0</v>
      </c>
      <c r="G7" s="1">
        <v>63</v>
      </c>
      <c r="H7" s="1">
        <v>15.14</v>
      </c>
      <c r="I7" s="1">
        <v>108</v>
      </c>
      <c r="J7" s="1">
        <v>98.14</v>
      </c>
      <c r="K7" s="1">
        <v>0</v>
      </c>
      <c r="L7" s="1">
        <v>1</v>
      </c>
      <c r="M7" s="1">
        <v>8</v>
      </c>
      <c r="N7" s="1">
        <v>5</v>
      </c>
    </row>
    <row r="8" spans="1:14" x14ac:dyDescent="0.2">
      <c r="A8" s="1">
        <v>57</v>
      </c>
      <c r="B8" s="1" t="s">
        <v>162</v>
      </c>
      <c r="C8" s="1">
        <v>104</v>
      </c>
      <c r="D8" s="1">
        <v>8</v>
      </c>
      <c r="E8" s="1">
        <v>8</v>
      </c>
      <c r="F8" s="1">
        <v>5</v>
      </c>
      <c r="G8" s="1" t="s">
        <v>205</v>
      </c>
      <c r="H8" s="1">
        <v>34.67</v>
      </c>
      <c r="I8" s="1">
        <v>81</v>
      </c>
      <c r="J8" s="1">
        <v>128.38999999999999</v>
      </c>
      <c r="K8" s="1">
        <v>0</v>
      </c>
      <c r="L8" s="1">
        <v>0</v>
      </c>
      <c r="M8" s="1">
        <v>9</v>
      </c>
      <c r="N8" s="1">
        <v>3</v>
      </c>
    </row>
    <row r="9" spans="1:14" x14ac:dyDescent="0.2">
      <c r="A9" s="1">
        <v>92</v>
      </c>
      <c r="B9" s="1" t="s">
        <v>200</v>
      </c>
      <c r="C9" s="1">
        <v>14</v>
      </c>
      <c r="D9" s="1">
        <v>8</v>
      </c>
      <c r="E9" s="1">
        <v>4</v>
      </c>
      <c r="F9" s="1">
        <v>2</v>
      </c>
      <c r="G9" s="1">
        <v>6</v>
      </c>
      <c r="H9" s="1">
        <v>7</v>
      </c>
      <c r="I9" s="1">
        <v>11</v>
      </c>
      <c r="J9" s="1">
        <v>127.27</v>
      </c>
      <c r="K9" s="1">
        <v>0</v>
      </c>
      <c r="L9" s="1">
        <v>0</v>
      </c>
      <c r="M9" s="1">
        <v>2</v>
      </c>
      <c r="N9" s="1">
        <v>0</v>
      </c>
    </row>
    <row r="10" spans="1:14" x14ac:dyDescent="0.2">
      <c r="A10" s="1">
        <v>99</v>
      </c>
      <c r="B10" s="1" t="s">
        <v>185</v>
      </c>
      <c r="C10" s="1">
        <v>9</v>
      </c>
      <c r="D10" s="1">
        <v>1</v>
      </c>
      <c r="E10" s="1">
        <v>1</v>
      </c>
      <c r="F10" s="1">
        <v>0</v>
      </c>
      <c r="G10" s="1">
        <v>9</v>
      </c>
      <c r="H10" s="1">
        <v>9</v>
      </c>
      <c r="I10" s="1">
        <v>8</v>
      </c>
      <c r="J10" s="1">
        <v>112.5</v>
      </c>
      <c r="K10" s="1">
        <v>0</v>
      </c>
      <c r="L10" s="1">
        <v>0</v>
      </c>
      <c r="M10" s="1">
        <v>1</v>
      </c>
      <c r="N10" s="1">
        <v>0</v>
      </c>
    </row>
    <row r="11" spans="1:14" x14ac:dyDescent="0.2">
      <c r="A11" s="1">
        <v>115</v>
      </c>
      <c r="B11" s="1" t="s">
        <v>163</v>
      </c>
      <c r="C11" s="1">
        <v>2</v>
      </c>
      <c r="D11" s="1">
        <v>7</v>
      </c>
      <c r="E11" s="1">
        <v>2</v>
      </c>
      <c r="F11" s="1">
        <v>2</v>
      </c>
      <c r="G11" s="1" t="s">
        <v>206</v>
      </c>
      <c r="H11" s="1" t="s">
        <v>52</v>
      </c>
      <c r="I11" s="1">
        <v>1</v>
      </c>
      <c r="J11" s="1">
        <v>200</v>
      </c>
      <c r="K11" s="1">
        <v>0</v>
      </c>
      <c r="L11" s="1">
        <v>0</v>
      </c>
      <c r="M11" s="1">
        <v>0</v>
      </c>
      <c r="N11"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C68C-1B68-40D2-B953-B053576EE501}">
  <dimension ref="A1:M9"/>
  <sheetViews>
    <sheetView workbookViewId="0">
      <selection activeCell="J42" sqref="J42"/>
    </sheetView>
  </sheetViews>
  <sheetFormatPr defaultRowHeight="12" x14ac:dyDescent="0.2"/>
  <cols>
    <col min="1" max="1" width="3.85546875" style="1" bestFit="1" customWidth="1"/>
    <col min="2" max="2" width="14.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11</v>
      </c>
      <c r="B2" s="1" t="s">
        <v>28</v>
      </c>
      <c r="C2" s="1">
        <v>10</v>
      </c>
      <c r="D2" s="1">
        <v>7</v>
      </c>
      <c r="E2" s="1">
        <v>7</v>
      </c>
      <c r="F2" s="1">
        <v>26</v>
      </c>
      <c r="G2" s="1">
        <v>224</v>
      </c>
      <c r="H2" s="1" t="s">
        <v>64</v>
      </c>
      <c r="I2" s="1">
        <v>22.4</v>
      </c>
      <c r="J2" s="1">
        <v>8.61</v>
      </c>
      <c r="K2" s="1">
        <v>15.6</v>
      </c>
      <c r="L2" s="1">
        <v>0</v>
      </c>
      <c r="M2" s="1">
        <v>0</v>
      </c>
    </row>
    <row r="3" spans="1:13" x14ac:dyDescent="0.2">
      <c r="A3" s="1">
        <v>19</v>
      </c>
      <c r="B3" s="1" t="s">
        <v>33</v>
      </c>
      <c r="C3" s="1">
        <v>8</v>
      </c>
      <c r="D3" s="1">
        <v>7</v>
      </c>
      <c r="E3" s="1">
        <v>7</v>
      </c>
      <c r="F3" s="1">
        <v>22</v>
      </c>
      <c r="G3" s="1">
        <v>206</v>
      </c>
      <c r="H3" s="2">
        <v>45775</v>
      </c>
      <c r="I3" s="1">
        <v>25.75</v>
      </c>
      <c r="J3" s="1">
        <v>9.36</v>
      </c>
      <c r="K3" s="1">
        <v>16.5</v>
      </c>
      <c r="L3" s="1">
        <v>1</v>
      </c>
      <c r="M3" s="1">
        <v>0</v>
      </c>
    </row>
    <row r="4" spans="1:13" x14ac:dyDescent="0.2">
      <c r="A4" s="1">
        <v>21</v>
      </c>
      <c r="B4" s="1" t="s">
        <v>30</v>
      </c>
      <c r="C4" s="1">
        <v>8</v>
      </c>
      <c r="D4" s="1">
        <v>7</v>
      </c>
      <c r="E4" s="1">
        <v>7</v>
      </c>
      <c r="F4" s="1">
        <v>24.1</v>
      </c>
      <c r="G4" s="1">
        <v>231</v>
      </c>
      <c r="H4" s="2">
        <v>45733</v>
      </c>
      <c r="I4" s="1">
        <v>28.87</v>
      </c>
      <c r="J4" s="1">
        <v>9.5500000000000007</v>
      </c>
      <c r="K4" s="1">
        <v>18.12</v>
      </c>
      <c r="L4" s="1">
        <v>0</v>
      </c>
      <c r="M4" s="1">
        <v>0</v>
      </c>
    </row>
    <row r="5" spans="1:13" x14ac:dyDescent="0.2">
      <c r="A5" s="1">
        <v>35</v>
      </c>
      <c r="B5" s="1" t="s">
        <v>35</v>
      </c>
      <c r="C5" s="1">
        <v>5</v>
      </c>
      <c r="D5" s="1">
        <v>4</v>
      </c>
      <c r="E5" s="1">
        <v>4</v>
      </c>
      <c r="F5" s="1">
        <v>11.2</v>
      </c>
      <c r="G5" s="1">
        <v>104</v>
      </c>
      <c r="H5" s="1" t="s">
        <v>65</v>
      </c>
      <c r="I5" s="1">
        <v>20.8</v>
      </c>
      <c r="J5" s="1">
        <v>9.17</v>
      </c>
      <c r="K5" s="1">
        <v>13.6</v>
      </c>
      <c r="L5" s="1">
        <v>0</v>
      </c>
      <c r="M5" s="1">
        <v>0</v>
      </c>
    </row>
    <row r="6" spans="1:13" x14ac:dyDescent="0.2">
      <c r="A6" s="1">
        <v>42</v>
      </c>
      <c r="B6" s="1" t="s">
        <v>31</v>
      </c>
      <c r="C6" s="1">
        <v>4</v>
      </c>
      <c r="D6" s="1">
        <v>6</v>
      </c>
      <c r="E6" s="1">
        <v>6</v>
      </c>
      <c r="F6" s="1">
        <v>13</v>
      </c>
      <c r="G6" s="1">
        <v>110</v>
      </c>
      <c r="H6" s="2">
        <v>45662</v>
      </c>
      <c r="I6" s="1">
        <v>27.5</v>
      </c>
      <c r="J6" s="1">
        <v>8.4600000000000009</v>
      </c>
      <c r="K6" s="1">
        <v>19.5</v>
      </c>
      <c r="L6" s="1">
        <v>0</v>
      </c>
      <c r="M6" s="1">
        <v>0</v>
      </c>
    </row>
    <row r="7" spans="1:13" x14ac:dyDescent="0.2">
      <c r="A7" s="1">
        <v>58</v>
      </c>
      <c r="B7" s="1" t="s">
        <v>37</v>
      </c>
      <c r="C7" s="1">
        <v>2</v>
      </c>
      <c r="D7" s="1">
        <v>2</v>
      </c>
      <c r="E7" s="1">
        <v>2</v>
      </c>
      <c r="F7" s="1">
        <v>6</v>
      </c>
      <c r="G7" s="1">
        <v>56</v>
      </c>
      <c r="H7" s="2">
        <v>45683</v>
      </c>
      <c r="I7" s="1">
        <v>28</v>
      </c>
      <c r="J7" s="1">
        <v>9.33</v>
      </c>
      <c r="K7" s="1">
        <v>18</v>
      </c>
      <c r="L7" s="1">
        <v>0</v>
      </c>
      <c r="M7" s="1">
        <v>0</v>
      </c>
    </row>
    <row r="8" spans="1:13" x14ac:dyDescent="0.2">
      <c r="A8" s="1">
        <v>65</v>
      </c>
      <c r="B8" s="1" t="s">
        <v>74</v>
      </c>
      <c r="C8" s="1">
        <v>2</v>
      </c>
      <c r="D8" s="1">
        <v>1</v>
      </c>
      <c r="E8" s="1">
        <v>1</v>
      </c>
      <c r="F8" s="1">
        <v>2</v>
      </c>
      <c r="G8" s="1">
        <v>25</v>
      </c>
      <c r="H8" s="1">
        <v>45713</v>
      </c>
      <c r="I8" s="1">
        <v>12.5</v>
      </c>
      <c r="J8" s="1">
        <v>12.5</v>
      </c>
      <c r="K8" s="1">
        <v>6</v>
      </c>
      <c r="L8" s="1">
        <v>0</v>
      </c>
      <c r="M8" s="1">
        <v>0</v>
      </c>
    </row>
    <row r="9" spans="1:13" x14ac:dyDescent="0.2">
      <c r="A9" s="1">
        <v>77</v>
      </c>
      <c r="B9" s="1" t="s">
        <v>38</v>
      </c>
      <c r="C9" s="1">
        <v>1</v>
      </c>
      <c r="D9" s="1">
        <v>2</v>
      </c>
      <c r="E9" s="1">
        <v>2</v>
      </c>
      <c r="F9" s="1">
        <v>6.3</v>
      </c>
      <c r="G9" s="1">
        <v>79</v>
      </c>
      <c r="H9" s="1" t="s">
        <v>66</v>
      </c>
      <c r="I9" s="1">
        <v>79</v>
      </c>
      <c r="J9" s="1">
        <v>12.15</v>
      </c>
      <c r="K9" s="1">
        <v>39</v>
      </c>
      <c r="L9" s="1">
        <v>0</v>
      </c>
      <c r="M9" s="1">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15BD-2D20-49A3-88E1-2E271614956A}">
  <dimension ref="A1:M9"/>
  <sheetViews>
    <sheetView workbookViewId="0">
      <selection activeCell="A2" sqref="A2:M9"/>
    </sheetView>
  </sheetViews>
  <sheetFormatPr defaultRowHeight="12" x14ac:dyDescent="0.2"/>
  <cols>
    <col min="1" max="1" width="3.85546875" style="1" bestFit="1" customWidth="1"/>
    <col min="2" max="2" width="12.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7</v>
      </c>
      <c r="B2" s="1" t="s">
        <v>200</v>
      </c>
      <c r="C2" s="1">
        <v>12</v>
      </c>
      <c r="D2" s="1">
        <v>8</v>
      </c>
      <c r="E2" s="1">
        <v>8</v>
      </c>
      <c r="F2" s="1">
        <v>28</v>
      </c>
      <c r="G2" s="1">
        <v>308</v>
      </c>
      <c r="H2" s="1" t="s">
        <v>207</v>
      </c>
      <c r="I2" s="1">
        <v>25.66</v>
      </c>
      <c r="J2" s="1">
        <v>11</v>
      </c>
      <c r="K2" s="1">
        <v>14</v>
      </c>
      <c r="L2" s="1">
        <v>1</v>
      </c>
      <c r="M2" s="1">
        <v>0</v>
      </c>
    </row>
    <row r="3" spans="1:13" x14ac:dyDescent="0.2">
      <c r="A3" s="1">
        <v>15</v>
      </c>
      <c r="B3" s="1" t="s">
        <v>184</v>
      </c>
      <c r="C3" s="1">
        <v>9</v>
      </c>
      <c r="D3" s="1">
        <v>8</v>
      </c>
      <c r="E3" s="1">
        <v>8</v>
      </c>
      <c r="F3" s="1">
        <v>32</v>
      </c>
      <c r="G3" s="1">
        <v>238</v>
      </c>
      <c r="H3" s="1" t="s">
        <v>208</v>
      </c>
      <c r="I3" s="1">
        <v>26.44</v>
      </c>
      <c r="J3" s="1">
        <v>7.43</v>
      </c>
      <c r="K3" s="1">
        <v>21.33</v>
      </c>
      <c r="L3" s="1">
        <v>0</v>
      </c>
      <c r="M3" s="1">
        <v>0</v>
      </c>
    </row>
    <row r="4" spans="1:13" x14ac:dyDescent="0.2">
      <c r="A4" s="1">
        <v>23</v>
      </c>
      <c r="B4" s="1" t="s">
        <v>163</v>
      </c>
      <c r="C4" s="1">
        <v>8</v>
      </c>
      <c r="D4" s="1">
        <v>7</v>
      </c>
      <c r="E4" s="1">
        <v>7</v>
      </c>
      <c r="F4" s="1">
        <v>26.3</v>
      </c>
      <c r="G4" s="1">
        <v>261</v>
      </c>
      <c r="H4" s="2" t="s">
        <v>312</v>
      </c>
      <c r="I4" s="1">
        <v>32.619999999999997</v>
      </c>
      <c r="J4" s="1">
        <v>9.84</v>
      </c>
      <c r="K4" s="1">
        <v>19.87</v>
      </c>
      <c r="L4" s="1">
        <v>0</v>
      </c>
      <c r="M4" s="1">
        <v>0</v>
      </c>
    </row>
    <row r="5" spans="1:13" x14ac:dyDescent="0.2">
      <c r="A5" s="1">
        <v>24</v>
      </c>
      <c r="B5" s="1" t="s">
        <v>172</v>
      </c>
      <c r="C5" s="1">
        <v>8</v>
      </c>
      <c r="D5" s="1">
        <v>8</v>
      </c>
      <c r="E5" s="1">
        <v>8</v>
      </c>
      <c r="F5" s="1">
        <v>29</v>
      </c>
      <c r="G5" s="1">
        <v>298</v>
      </c>
      <c r="H5" s="1">
        <v>45706</v>
      </c>
      <c r="I5" s="1">
        <v>37.25</v>
      </c>
      <c r="J5" s="1">
        <v>10.27</v>
      </c>
      <c r="K5" s="1">
        <v>21.75</v>
      </c>
      <c r="L5" s="1">
        <v>0</v>
      </c>
      <c r="M5" s="1">
        <v>0</v>
      </c>
    </row>
    <row r="6" spans="1:13" x14ac:dyDescent="0.2">
      <c r="A6" s="1">
        <v>56</v>
      </c>
      <c r="B6" s="1" t="s">
        <v>179</v>
      </c>
      <c r="C6" s="1">
        <v>3</v>
      </c>
      <c r="D6" s="1">
        <v>4</v>
      </c>
      <c r="E6" s="1">
        <v>4</v>
      </c>
      <c r="F6" s="1">
        <v>12</v>
      </c>
      <c r="G6" s="1">
        <v>147</v>
      </c>
      <c r="H6" s="1" t="s">
        <v>209</v>
      </c>
      <c r="I6" s="1">
        <v>49</v>
      </c>
      <c r="J6" s="1">
        <v>12.25</v>
      </c>
      <c r="K6" s="1">
        <v>24</v>
      </c>
      <c r="L6" s="1">
        <v>0</v>
      </c>
      <c r="M6" s="1">
        <v>0</v>
      </c>
    </row>
    <row r="7" spans="1:13" x14ac:dyDescent="0.2">
      <c r="A7" s="1">
        <v>58</v>
      </c>
      <c r="B7" s="1" t="s">
        <v>174</v>
      </c>
      <c r="C7" s="1">
        <v>2</v>
      </c>
      <c r="D7" s="1">
        <v>8</v>
      </c>
      <c r="E7" s="1">
        <v>3</v>
      </c>
      <c r="F7" s="1">
        <v>7</v>
      </c>
      <c r="G7" s="1">
        <v>58</v>
      </c>
      <c r="H7" s="1">
        <v>45675</v>
      </c>
      <c r="I7" s="1">
        <v>29</v>
      </c>
      <c r="J7" s="1">
        <v>8.2799999999999994</v>
      </c>
      <c r="K7" s="1">
        <v>21</v>
      </c>
      <c r="L7" s="1">
        <v>0</v>
      </c>
      <c r="M7" s="1">
        <v>0</v>
      </c>
    </row>
    <row r="8" spans="1:13" x14ac:dyDescent="0.2">
      <c r="A8" s="1">
        <v>63</v>
      </c>
      <c r="B8" s="1" t="s">
        <v>201</v>
      </c>
      <c r="C8" s="1">
        <v>2</v>
      </c>
      <c r="D8" s="1">
        <v>2</v>
      </c>
      <c r="E8" s="1">
        <v>2</v>
      </c>
      <c r="F8" s="1">
        <v>7</v>
      </c>
      <c r="G8" s="1">
        <v>67</v>
      </c>
      <c r="H8" s="2" t="s">
        <v>210</v>
      </c>
      <c r="I8" s="1">
        <v>33.5</v>
      </c>
      <c r="J8" s="1">
        <v>9.57</v>
      </c>
      <c r="K8" s="1">
        <v>21</v>
      </c>
      <c r="L8" s="1">
        <v>0</v>
      </c>
      <c r="M8" s="1">
        <v>0</v>
      </c>
    </row>
    <row r="9" spans="1:13" x14ac:dyDescent="0.2">
      <c r="A9" s="1">
        <v>73</v>
      </c>
      <c r="B9" s="1" t="s">
        <v>194</v>
      </c>
      <c r="C9" s="1">
        <v>1</v>
      </c>
      <c r="D9" s="1">
        <v>3</v>
      </c>
      <c r="E9" s="1">
        <v>3</v>
      </c>
      <c r="F9" s="1">
        <v>12</v>
      </c>
      <c r="G9" s="1">
        <v>115</v>
      </c>
      <c r="H9" s="2">
        <v>45686</v>
      </c>
      <c r="I9" s="1">
        <v>115</v>
      </c>
      <c r="J9" s="1">
        <v>9.58</v>
      </c>
      <c r="K9" s="1">
        <v>72</v>
      </c>
      <c r="L9" s="1">
        <v>0</v>
      </c>
      <c r="M9" s="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F82C-4B7A-454F-803E-A559A90956F6}">
  <sheetPr>
    <tabColor theme="9" tint="0.59999389629810485"/>
  </sheetPr>
  <dimension ref="A1:AS33"/>
  <sheetViews>
    <sheetView zoomScale="90" zoomScaleNormal="90" workbookViewId="0">
      <pane xSplit="3" topLeftCell="N1" activePane="topRight" state="frozen"/>
      <selection activeCell="AM1" sqref="AM1"/>
      <selection pane="topRight" activeCell="AA7" sqref="AA7"/>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19.5703125" style="1" bestFit="1" customWidth="1"/>
    <col min="43" max="16384" width="9.140625" style="1"/>
  </cols>
  <sheetData>
    <row r="1" spans="1:45"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5" x14ac:dyDescent="0.2">
      <c r="A2" s="3" t="s">
        <v>139</v>
      </c>
      <c r="B2" s="1" t="s">
        <v>112</v>
      </c>
      <c r="C2" s="4" t="s">
        <v>71</v>
      </c>
      <c r="D2" s="3" t="str">
        <f>IFERROR(VLOOKUP($A2,dc_mvp!$B:$K,COLUMN(D1)-2,FALSE),"")</f>
        <v/>
      </c>
      <c r="E2" s="1" t="str">
        <f>IFERROR(VLOOKUP($A2,dc_mvp!$B:$K,COLUMN(E1)-2,FALSE),"")</f>
        <v/>
      </c>
      <c r="F2" s="1" t="str">
        <f>IFERROR(VLOOKUP($A2,dc_mvp!$B:$K,COLUMN(F1)-2,FALSE),"")</f>
        <v/>
      </c>
      <c r="G2" s="1" t="str">
        <f>IFERROR(VLOOKUP($A2,dc_mvp!$B:$K,COLUMN(G1)-2,FALSE),"")</f>
        <v/>
      </c>
      <c r="H2" s="1" t="str">
        <f>IFERROR(VLOOKUP($A2,dc_mvp!$B:$K,COLUMN(H1)-2,FALSE),"")</f>
        <v/>
      </c>
      <c r="I2" s="1" t="str">
        <f>IFERROR(VLOOKUP($A2,dc_mvp!$B:$K,COLUMN(I1)-2,FALSE),"")</f>
        <v/>
      </c>
      <c r="J2" s="1" t="str">
        <f>IFERROR(VLOOKUP($A2,dc_mvp!$B:$K,COLUMN(J1)-2,FALSE),"")</f>
        <v/>
      </c>
      <c r="K2" s="1" t="str">
        <f>IFERROR(VLOOKUP($A2,dc_mvp!$B:$K,COLUMN(K1)-2,FALSE),"")</f>
        <v/>
      </c>
      <c r="L2" s="4" t="str">
        <f>IFERROR(VLOOKUP($A2,dc_mvp!$B:$K,COLUMN(L1)-2,FALSE),"")</f>
        <v/>
      </c>
      <c r="M2" s="3" t="str">
        <f>IFERROR(VLOOKUP($A2,dc_batting!$B:$N,COLUMN(M1)-11,FALSE),"")</f>
        <v/>
      </c>
      <c r="N2" s="1" t="str">
        <f>IFERROR(VLOOKUP($A2,dc_batting!$B:$N,COLUMN(N1)-11,FALSE),"")</f>
        <v/>
      </c>
      <c r="O2" s="1" t="str">
        <f>IFERROR(VLOOKUP($A2,dc_batting!$B:$N,COLUMN(O1)-11,FALSE),"")</f>
        <v/>
      </c>
      <c r="P2" s="1" t="str">
        <f>IFERROR(VLOOKUP($A2,dc_batting!$B:$N,COLUMN(P1)-11,FALSE),"")</f>
        <v/>
      </c>
      <c r="Q2" s="1" t="str">
        <f>IFERROR(VLOOKUP($A2,dc_batting!$B:$N,COLUMN(Q1)-11,FALSE),"")</f>
        <v/>
      </c>
      <c r="R2" s="1" t="str">
        <f>IFERROR(VLOOKUP($A2,dc_batting!$B:$N,COLUMN(R1)-11,FALSE),"")</f>
        <v/>
      </c>
      <c r="S2" s="1" t="str">
        <f>IFERROR(VLOOKUP($A2,dc_batting!$B:$N,COLUMN(S1)-11,FALSE),"")</f>
        <v/>
      </c>
      <c r="T2" s="1" t="str">
        <f>IFERROR(VLOOKUP($A2,dc_batting!$B:$N,COLUMN(T1)-11,FALSE),"")</f>
        <v/>
      </c>
      <c r="U2" s="1" t="str">
        <f>IFERROR(VLOOKUP($A2,dc_batting!$B:$N,COLUMN(U1)-11,FALSE),"")</f>
        <v/>
      </c>
      <c r="V2" s="1" t="str">
        <f>IFERROR(VLOOKUP($A2,dc_batting!$B:$N,COLUMN(V1)-11,FALSE),"")</f>
        <v/>
      </c>
      <c r="W2" s="1" t="str">
        <f>IFERROR(VLOOKUP($A2,dc_batting!$B:$N,COLUMN(W1)-11,FALSE),"")</f>
        <v/>
      </c>
      <c r="X2" s="4" t="str">
        <f>IFERROR(VLOOKUP($A2,dc_batting!$B:$N,COLUMN(X1)-11,FALSE),"")</f>
        <v/>
      </c>
      <c r="Y2" s="3" t="str">
        <f>IFERROR(VLOOKUP($A2,dc_bowling!$B:$M,COLUMN(Y1)-23,FALSE),"")</f>
        <v/>
      </c>
      <c r="Z2" s="1" t="str">
        <f>IFERROR(VLOOKUP($A2,dc_bowling!$B:$M,COLUMN(Z1)-23,FALSE),"")</f>
        <v/>
      </c>
      <c r="AA2" s="1" t="str">
        <f>IFERROR(VLOOKUP($A2,dc_bowling!$B:$M,COLUMN(AA1)-23,FALSE),"")</f>
        <v/>
      </c>
      <c r="AB2" s="1" t="str">
        <f>IFERROR(VLOOKUP($A2,dc_bowling!$B:$M,COLUMN(AB1)-23,FALSE),"")</f>
        <v/>
      </c>
      <c r="AC2" s="1" t="str">
        <f>IFERROR(VLOOKUP($A2,dc_bowling!$B:$M,COLUMN(AC1)-23,FALSE),"")</f>
        <v/>
      </c>
      <c r="AD2" s="1" t="str">
        <f>IFERROR(VLOOKUP($A2,dc_bowling!$B:$M,COLUMN(AD1)-23,FALSE),"")</f>
        <v/>
      </c>
      <c r="AE2" s="1" t="str">
        <f>IFERROR(VLOOKUP($A2,dc_bowling!$B:$M,COLUMN(AE1)-23,FALSE),"")</f>
        <v/>
      </c>
      <c r="AF2" s="1" t="str">
        <f>IFERROR(VLOOKUP($A2,dc_bowling!$B:$M,COLUMN(AF1)-23,FALSE),"")</f>
        <v/>
      </c>
      <c r="AG2" s="1" t="str">
        <f>IFERROR(VLOOKUP($A2,dc_bowling!$B:$M,COLUMN(AG1)-23,FALSE),"")</f>
        <v/>
      </c>
      <c r="AH2" s="1" t="str">
        <f>IFERROR(VLOOKUP($A2,dc_bowling!$B:$M,COLUMN(AH1)-23,FALSE),"")</f>
        <v/>
      </c>
      <c r="AI2" s="1" t="str">
        <f>IFERROR(VLOOKUP($A2,dc_bowling!$B:$M,COLUMN(AI1)-23,FALSE),"")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9" t="str">
        <f t="shared" ref="AN2:AN23" si="4">IFERROR(AVERAGE(RANK(AJ2,$AJ$2:$AJ$23),RANK(AK2,$AK$2:$AK$23),RANK(AL2,$AL$2:$AL$23)),"")</f>
        <v/>
      </c>
      <c r="AO2" s="19" t="str">
        <f t="shared" ref="AO2:AO23" si="5">IFERROR(RANK(AN2,$AN$2:$AN$23,1),"")</f>
        <v/>
      </c>
      <c r="AP2" s="49" t="str">
        <f t="shared" ref="AP2:AP23" si="6">A2</f>
        <v>T Natarajan</v>
      </c>
    </row>
    <row r="3" spans="1:45" x14ac:dyDescent="0.2">
      <c r="A3" s="3" t="s">
        <v>144</v>
      </c>
      <c r="B3" s="1" t="s">
        <v>112</v>
      </c>
      <c r="C3" s="4" t="s">
        <v>70</v>
      </c>
      <c r="D3" s="3" t="str">
        <f>IFERROR(VLOOKUP($A3,dc_mvp!$B:$K,COLUMN(D2)-2,FALSE),"")</f>
        <v/>
      </c>
      <c r="E3" s="1" t="str">
        <f>IFERROR(VLOOKUP($A3,dc_mvp!$B:$K,COLUMN(E2)-2,FALSE),"")</f>
        <v/>
      </c>
      <c r="F3" s="1" t="str">
        <f>IFERROR(VLOOKUP($A3,dc_mvp!$B:$K,COLUMN(F2)-2,FALSE),"")</f>
        <v/>
      </c>
      <c r="G3" s="1" t="str">
        <f>IFERROR(VLOOKUP($A3,dc_mvp!$B:$K,COLUMN(G2)-2,FALSE),"")</f>
        <v/>
      </c>
      <c r="H3" s="1" t="str">
        <f>IFERROR(VLOOKUP($A3,dc_mvp!$B:$K,COLUMN(H2)-2,FALSE),"")</f>
        <v/>
      </c>
      <c r="I3" s="1" t="str">
        <f>IFERROR(VLOOKUP($A3,dc_mvp!$B:$K,COLUMN(I2)-2,FALSE),"")</f>
        <v/>
      </c>
      <c r="J3" s="1" t="str">
        <f>IFERROR(VLOOKUP($A3,dc_mvp!$B:$K,COLUMN(J2)-2,FALSE),"")</f>
        <v/>
      </c>
      <c r="K3" s="1" t="str">
        <f>IFERROR(VLOOKUP($A3,dc_mvp!$B:$K,COLUMN(K2)-2,FALSE),"")</f>
        <v/>
      </c>
      <c r="L3" s="4" t="str">
        <f>IFERROR(VLOOKUP($A3,dc_mvp!$B:$K,COLUMN(L2)-2,FALSE),"")</f>
        <v/>
      </c>
      <c r="M3" s="3">
        <f>IFERROR(VLOOKUP($A3,dc_batting!$B:$N,COLUMN(M2)-11,FALSE),"")</f>
        <v>1</v>
      </c>
      <c r="N3" s="1">
        <f>IFERROR(VLOOKUP($A3,dc_batting!$B:$N,COLUMN(N2)-11,FALSE),"")</f>
        <v>1</v>
      </c>
      <c r="O3" s="1">
        <f>IFERROR(VLOOKUP($A3,dc_batting!$B:$N,COLUMN(O2)-11,FALSE),"")</f>
        <v>1</v>
      </c>
      <c r="P3" s="1">
        <f>IFERROR(VLOOKUP($A3,dc_batting!$B:$N,COLUMN(P2)-11,FALSE),"")</f>
        <v>0</v>
      </c>
      <c r="Q3" s="1">
        <f>IFERROR(VLOOKUP($A3,dc_batting!$B:$N,COLUMN(Q2)-11,FALSE),"")</f>
        <v>1</v>
      </c>
      <c r="R3" s="1">
        <f>IFERROR(VLOOKUP($A3,dc_batting!$B:$N,COLUMN(R2)-11,FALSE),"")</f>
        <v>1</v>
      </c>
      <c r="S3" s="1">
        <f>IFERROR(VLOOKUP($A3,dc_batting!$B:$N,COLUMN(S2)-11,FALSE),"")</f>
        <v>3</v>
      </c>
      <c r="T3" s="1">
        <f>IFERROR(VLOOKUP($A3,dc_batting!$B:$N,COLUMN(T2)-11,FALSE),"")</f>
        <v>33.33</v>
      </c>
      <c r="U3" s="1">
        <f>IFERROR(VLOOKUP($A3,dc_batting!$B:$N,COLUMN(U2)-11,FALSE),"")</f>
        <v>0</v>
      </c>
      <c r="V3" s="1">
        <f>IFERROR(VLOOKUP($A3,dc_batting!$B:$N,COLUMN(V2)-11,FALSE),"")</f>
        <v>0</v>
      </c>
      <c r="W3" s="1">
        <f>IFERROR(VLOOKUP($A3,dc_batting!$B:$N,COLUMN(W2)-11,FALSE),"")</f>
        <v>0</v>
      </c>
      <c r="X3" s="4">
        <f>IFERROR(VLOOKUP($A3,dc_batting!$B:$N,COLUMN(X2)-11,FALSE),"")</f>
        <v>0</v>
      </c>
      <c r="Y3" s="3" t="str">
        <f>IFERROR(VLOOKUP($A3,dc_bowling!$B:$M,COLUMN(Y2)-23,FALSE),"")</f>
        <v/>
      </c>
      <c r="Z3" s="1" t="str">
        <f>IFERROR(VLOOKUP($A3,dc_bowling!$B:$M,COLUMN(Z2)-23,FALSE),"")</f>
        <v/>
      </c>
      <c r="AA3" s="1" t="str">
        <f>IFERROR(VLOOKUP($A3,dc_bowling!$B:$M,COLUMN(AA2)-23,FALSE),"")</f>
        <v/>
      </c>
      <c r="AB3" s="1" t="str">
        <f>IFERROR(VLOOKUP($A3,dc_bowling!$B:$M,COLUMN(AB2)-23,FALSE),"")</f>
        <v/>
      </c>
      <c r="AC3" s="1" t="str">
        <f>IFERROR(VLOOKUP($A3,dc_bowling!$B:$M,COLUMN(AC2)-23,FALSE),"")</f>
        <v/>
      </c>
      <c r="AD3" s="1" t="str">
        <f>IFERROR(VLOOKUP($A3,dc_bowling!$B:$M,COLUMN(AD2)-23,FALSE),"")</f>
        <v/>
      </c>
      <c r="AE3" s="1" t="str">
        <f>IFERROR(VLOOKUP($A3,dc_bowling!$B:$M,COLUMN(AE2)-23,FALSE),"")</f>
        <v/>
      </c>
      <c r="AF3" s="1" t="str">
        <f>IFERROR(VLOOKUP($A3,dc_bowling!$B:$M,COLUMN(AF2)-23,FALSE),"")</f>
        <v/>
      </c>
      <c r="AG3" s="1" t="str">
        <f>IFERROR(VLOOKUP($A3,dc_bowling!$B:$M,COLUMN(AG2)-23,FALSE),"")</f>
        <v/>
      </c>
      <c r="AH3" s="1" t="str">
        <f>IFERROR(VLOOKUP($A3,dc_bowling!$B:$M,COLUMN(AH2)-23,FALSE),"")</f>
        <v/>
      </c>
      <c r="AI3" s="1" t="str">
        <f>IFERROR(VLOOKUP($A3,dc_bowling!$B:$M,COLUMN(AI2)-23,FALSE),"")</f>
        <v/>
      </c>
      <c r="AJ3" s="23">
        <f t="shared" si="0"/>
        <v>0</v>
      </c>
      <c r="AK3" s="22" t="str">
        <f t="shared" si="1"/>
        <v/>
      </c>
      <c r="AL3" s="22" t="str">
        <f t="shared" si="2"/>
        <v/>
      </c>
      <c r="AM3" s="22" t="str">
        <f t="shared" si="3"/>
        <v/>
      </c>
      <c r="AN3" s="29" t="str">
        <f t="shared" si="4"/>
        <v/>
      </c>
      <c r="AO3" s="20" t="str">
        <f t="shared" si="5"/>
        <v/>
      </c>
      <c r="AP3" s="49" t="str">
        <f t="shared" si="6"/>
        <v>Donovan Ferreira</v>
      </c>
    </row>
    <row r="4" spans="1:45" x14ac:dyDescent="0.2">
      <c r="A4" s="3" t="s">
        <v>146</v>
      </c>
      <c r="B4" s="1" t="s">
        <v>112</v>
      </c>
      <c r="C4" s="4" t="s">
        <v>72</v>
      </c>
      <c r="D4" s="3" t="str">
        <f>IFERROR(VLOOKUP($A4,dc_mvp!$B:$K,COLUMN(D3)-2,FALSE),"")</f>
        <v/>
      </c>
      <c r="E4" s="1" t="str">
        <f>IFERROR(VLOOKUP($A4,dc_mvp!$B:$K,COLUMN(E3)-2,FALSE),"")</f>
        <v/>
      </c>
      <c r="F4" s="1" t="str">
        <f>IFERROR(VLOOKUP($A4,dc_mvp!$B:$K,COLUMN(F3)-2,FALSE),"")</f>
        <v/>
      </c>
      <c r="G4" s="1" t="str">
        <f>IFERROR(VLOOKUP($A4,dc_mvp!$B:$K,COLUMN(G3)-2,FALSE),"")</f>
        <v/>
      </c>
      <c r="H4" s="1" t="str">
        <f>IFERROR(VLOOKUP($A4,dc_mvp!$B:$K,COLUMN(H3)-2,FALSE),"")</f>
        <v/>
      </c>
      <c r="I4" s="1" t="str">
        <f>IFERROR(VLOOKUP($A4,dc_mvp!$B:$K,COLUMN(I3)-2,FALSE),"")</f>
        <v/>
      </c>
      <c r="J4" s="1" t="str">
        <f>IFERROR(VLOOKUP($A4,dc_mvp!$B:$K,COLUMN(J3)-2,FALSE),"")</f>
        <v/>
      </c>
      <c r="K4" s="1" t="str">
        <f>IFERROR(VLOOKUP($A4,dc_mvp!$B:$K,COLUMN(K3)-2,FALSE),"")</f>
        <v/>
      </c>
      <c r="L4" s="4" t="str">
        <f>IFERROR(VLOOKUP($A4,dc_mvp!$B:$K,COLUMN(L3)-2,FALSE),"")</f>
        <v/>
      </c>
      <c r="M4" s="3" t="str">
        <f>IFERROR(VLOOKUP($A4,dc_batting!$B:$N,COLUMN(M3)-11,FALSE),"")</f>
        <v/>
      </c>
      <c r="N4" s="1" t="str">
        <f>IFERROR(VLOOKUP($A4,dc_batting!$B:$N,COLUMN(N3)-11,FALSE),"")</f>
        <v/>
      </c>
      <c r="O4" s="1" t="str">
        <f>IFERROR(VLOOKUP($A4,dc_batting!$B:$N,COLUMN(O3)-11,FALSE),"")</f>
        <v/>
      </c>
      <c r="P4" s="1" t="str">
        <f>IFERROR(VLOOKUP($A4,dc_batting!$B:$N,COLUMN(P3)-11,FALSE),"")</f>
        <v/>
      </c>
      <c r="Q4" s="1" t="str">
        <f>IFERROR(VLOOKUP($A4,dc_batting!$B:$N,COLUMN(Q3)-11,FALSE),"")</f>
        <v/>
      </c>
      <c r="R4" s="1" t="str">
        <f>IFERROR(VLOOKUP($A4,dc_batting!$B:$N,COLUMN(R3)-11,FALSE),"")</f>
        <v/>
      </c>
      <c r="S4" s="1" t="str">
        <f>IFERROR(VLOOKUP($A4,dc_batting!$B:$N,COLUMN(S3)-11,FALSE),"")</f>
        <v/>
      </c>
      <c r="T4" s="1" t="str">
        <f>IFERROR(VLOOKUP($A4,dc_batting!$B:$N,COLUMN(T3)-11,FALSE),"")</f>
        <v/>
      </c>
      <c r="U4" s="1" t="str">
        <f>IFERROR(VLOOKUP($A4,dc_batting!$B:$N,COLUMN(U3)-11,FALSE),"")</f>
        <v/>
      </c>
      <c r="V4" s="1" t="str">
        <f>IFERROR(VLOOKUP($A4,dc_batting!$B:$N,COLUMN(V3)-11,FALSE),"")</f>
        <v/>
      </c>
      <c r="W4" s="1" t="str">
        <f>IFERROR(VLOOKUP($A4,dc_batting!$B:$N,COLUMN(W3)-11,FALSE),"")</f>
        <v/>
      </c>
      <c r="X4" s="4" t="str">
        <f>IFERROR(VLOOKUP($A4,dc_batting!$B:$N,COLUMN(X3)-11,FALSE),"")</f>
        <v/>
      </c>
      <c r="Y4" s="3" t="str">
        <f>IFERROR(VLOOKUP($A4,dc_bowling!$B:$M,COLUMN(Y3)-23,FALSE),"")</f>
        <v/>
      </c>
      <c r="Z4" s="1" t="str">
        <f>IFERROR(VLOOKUP($A4,dc_bowling!$B:$M,COLUMN(Z3)-23,FALSE),"")</f>
        <v/>
      </c>
      <c r="AA4" s="1" t="str">
        <f>IFERROR(VLOOKUP($A4,dc_bowling!$B:$M,COLUMN(AA3)-23,FALSE),"")</f>
        <v/>
      </c>
      <c r="AB4" s="1" t="str">
        <f>IFERROR(VLOOKUP($A4,dc_bowling!$B:$M,COLUMN(AB3)-23,FALSE),"")</f>
        <v/>
      </c>
      <c r="AC4" s="1" t="str">
        <f>IFERROR(VLOOKUP($A4,dc_bowling!$B:$M,COLUMN(AC3)-23,FALSE),"")</f>
        <v/>
      </c>
      <c r="AD4" s="1" t="str">
        <f>IFERROR(VLOOKUP($A4,dc_bowling!$B:$M,COLUMN(AD3)-23,FALSE),"")</f>
        <v/>
      </c>
      <c r="AE4" s="1" t="str">
        <f>IFERROR(VLOOKUP($A4,dc_bowling!$B:$M,COLUMN(AE3)-23,FALSE),"")</f>
        <v/>
      </c>
      <c r="AF4" s="1" t="str">
        <f>IFERROR(VLOOKUP($A4,dc_bowling!$B:$M,COLUMN(AF3)-23,FALSE),"")</f>
        <v/>
      </c>
      <c r="AG4" s="1" t="str">
        <f>IFERROR(VLOOKUP($A4,dc_bowling!$B:$M,COLUMN(AG3)-23,FALSE),"")</f>
        <v/>
      </c>
      <c r="AH4" s="1" t="str">
        <f>IFERROR(VLOOKUP($A4,dc_bowling!$B:$M,COLUMN(AH3)-23,FALSE),"")</f>
        <v/>
      </c>
      <c r="AI4" s="1" t="str">
        <f>IFERROR(VLOOKUP($A4,dc_bowling!$B:$M,COLUMN(AI3)-23,FALSE),"")</f>
        <v/>
      </c>
      <c r="AJ4" s="23">
        <f t="shared" si="0"/>
        <v>0</v>
      </c>
      <c r="AK4" s="22" t="str">
        <f t="shared" si="1"/>
        <v/>
      </c>
      <c r="AL4" s="22" t="str">
        <f t="shared" si="2"/>
        <v/>
      </c>
      <c r="AM4" s="22" t="str">
        <f t="shared" si="3"/>
        <v/>
      </c>
      <c r="AN4" s="29" t="str">
        <f t="shared" si="4"/>
        <v/>
      </c>
      <c r="AO4" s="20" t="str">
        <f t="shared" si="5"/>
        <v/>
      </c>
      <c r="AP4" s="49" t="str">
        <f t="shared" si="6"/>
        <v>Darshan Nalkande</v>
      </c>
    </row>
    <row r="5" spans="1:45" x14ac:dyDescent="0.2">
      <c r="A5" s="3" t="s">
        <v>149</v>
      </c>
      <c r="B5" s="1" t="s">
        <v>112</v>
      </c>
      <c r="C5" s="4" t="s">
        <v>72</v>
      </c>
      <c r="D5" s="3" t="str">
        <f>IFERROR(VLOOKUP($A5,dc_mvp!$B:$K,COLUMN(D4)-2,FALSE),"")</f>
        <v/>
      </c>
      <c r="E5" s="1" t="str">
        <f>IFERROR(VLOOKUP($A5,dc_mvp!$B:$K,COLUMN(E4)-2,FALSE),"")</f>
        <v/>
      </c>
      <c r="F5" s="1" t="str">
        <f>IFERROR(VLOOKUP($A5,dc_mvp!$B:$K,COLUMN(F4)-2,FALSE),"")</f>
        <v/>
      </c>
      <c r="G5" s="1" t="str">
        <f>IFERROR(VLOOKUP($A5,dc_mvp!$B:$K,COLUMN(G4)-2,FALSE),"")</f>
        <v/>
      </c>
      <c r="H5" s="1" t="str">
        <f>IFERROR(VLOOKUP($A5,dc_mvp!$B:$K,COLUMN(H4)-2,FALSE),"")</f>
        <v/>
      </c>
      <c r="I5" s="1" t="str">
        <f>IFERROR(VLOOKUP($A5,dc_mvp!$B:$K,COLUMN(I4)-2,FALSE),"")</f>
        <v/>
      </c>
      <c r="J5" s="1" t="str">
        <f>IFERROR(VLOOKUP($A5,dc_mvp!$B:$K,COLUMN(J4)-2,FALSE),"")</f>
        <v/>
      </c>
      <c r="K5" s="1" t="str">
        <f>IFERROR(VLOOKUP($A5,dc_mvp!$B:$K,COLUMN(K4)-2,FALSE),"")</f>
        <v/>
      </c>
      <c r="L5" s="4" t="str">
        <f>IFERROR(VLOOKUP($A5,dc_mvp!$B:$K,COLUMN(L4)-2,FALSE),"")</f>
        <v/>
      </c>
      <c r="M5" s="3" t="str">
        <f>IFERROR(VLOOKUP($A5,dc_batting!$B:$N,COLUMN(M4)-11,FALSE),"")</f>
        <v/>
      </c>
      <c r="N5" s="1" t="str">
        <f>IFERROR(VLOOKUP($A5,dc_batting!$B:$N,COLUMN(N4)-11,FALSE),"")</f>
        <v/>
      </c>
      <c r="O5" s="1" t="str">
        <f>IFERROR(VLOOKUP($A5,dc_batting!$B:$N,COLUMN(O4)-11,FALSE),"")</f>
        <v/>
      </c>
      <c r="P5" s="1" t="str">
        <f>IFERROR(VLOOKUP($A5,dc_batting!$B:$N,COLUMN(P4)-11,FALSE),"")</f>
        <v/>
      </c>
      <c r="Q5" s="1" t="str">
        <f>IFERROR(VLOOKUP($A5,dc_batting!$B:$N,COLUMN(Q4)-11,FALSE),"")</f>
        <v/>
      </c>
      <c r="R5" s="1" t="str">
        <f>IFERROR(VLOOKUP($A5,dc_batting!$B:$N,COLUMN(R4)-11,FALSE),"")</f>
        <v/>
      </c>
      <c r="S5" s="1" t="str">
        <f>IFERROR(VLOOKUP($A5,dc_batting!$B:$N,COLUMN(S4)-11,FALSE),"")</f>
        <v/>
      </c>
      <c r="T5" s="1" t="str">
        <f>IFERROR(VLOOKUP($A5,dc_batting!$B:$N,COLUMN(T4)-11,FALSE),"")</f>
        <v/>
      </c>
      <c r="U5" s="1" t="str">
        <f>IFERROR(VLOOKUP($A5,dc_batting!$B:$N,COLUMN(U4)-11,FALSE),"")</f>
        <v/>
      </c>
      <c r="V5" s="1" t="str">
        <f>IFERROR(VLOOKUP($A5,dc_batting!$B:$N,COLUMN(V4)-11,FALSE),"")</f>
        <v/>
      </c>
      <c r="W5" s="1" t="str">
        <f>IFERROR(VLOOKUP($A5,dc_batting!$B:$N,COLUMN(W4)-11,FALSE),"")</f>
        <v/>
      </c>
      <c r="X5" s="4" t="str">
        <f>IFERROR(VLOOKUP($A5,dc_batting!$B:$N,COLUMN(X4)-11,FALSE),"")</f>
        <v/>
      </c>
      <c r="Y5" s="3" t="str">
        <f>IFERROR(VLOOKUP($A5,dc_bowling!$B:$M,COLUMN(Y4)-23,FALSE),"")</f>
        <v/>
      </c>
      <c r="Z5" s="1" t="str">
        <f>IFERROR(VLOOKUP($A5,dc_bowling!$B:$M,COLUMN(Z4)-23,FALSE),"")</f>
        <v/>
      </c>
      <c r="AA5" s="1" t="str">
        <f>IFERROR(VLOOKUP($A5,dc_bowling!$B:$M,COLUMN(AA4)-23,FALSE),"")</f>
        <v/>
      </c>
      <c r="AB5" s="1" t="str">
        <f>IFERROR(VLOOKUP($A5,dc_bowling!$B:$M,COLUMN(AB4)-23,FALSE),"")</f>
        <v/>
      </c>
      <c r="AC5" s="1" t="str">
        <f>IFERROR(VLOOKUP($A5,dc_bowling!$B:$M,COLUMN(AC4)-23,FALSE),"")</f>
        <v/>
      </c>
      <c r="AD5" s="1" t="str">
        <f>IFERROR(VLOOKUP($A5,dc_bowling!$B:$M,COLUMN(AD4)-23,FALSE),"")</f>
        <v/>
      </c>
      <c r="AE5" s="1" t="str">
        <f>IFERROR(VLOOKUP($A5,dc_bowling!$B:$M,COLUMN(AE4)-23,FALSE),"")</f>
        <v/>
      </c>
      <c r="AF5" s="1" t="str">
        <f>IFERROR(VLOOKUP($A5,dc_bowling!$B:$M,COLUMN(AF4)-23,FALSE),"")</f>
        <v/>
      </c>
      <c r="AG5" s="1" t="str">
        <f>IFERROR(VLOOKUP($A5,dc_bowling!$B:$M,COLUMN(AG4)-23,FALSE),"")</f>
        <v/>
      </c>
      <c r="AH5" s="1" t="str">
        <f>IFERROR(VLOOKUP($A5,dc_bowling!$B:$M,COLUMN(AH4)-23,FALSE),"")</f>
        <v/>
      </c>
      <c r="AI5" s="1" t="str">
        <f>IFERROR(VLOOKUP($A5,dc_bowling!$B:$M,COLUMN(AI4)-23,FALSE),"")</f>
        <v/>
      </c>
      <c r="AJ5" s="23">
        <f t="shared" si="0"/>
        <v>0</v>
      </c>
      <c r="AK5" s="22" t="str">
        <f t="shared" si="1"/>
        <v/>
      </c>
      <c r="AL5" s="22" t="str">
        <f t="shared" si="2"/>
        <v/>
      </c>
      <c r="AM5" s="22" t="str">
        <f t="shared" si="3"/>
        <v/>
      </c>
      <c r="AN5" s="29" t="str">
        <f t="shared" si="4"/>
        <v/>
      </c>
      <c r="AO5" s="20" t="str">
        <f t="shared" si="5"/>
        <v/>
      </c>
      <c r="AP5" s="49" t="str">
        <f t="shared" si="6"/>
        <v>Ajay Mandal</v>
      </c>
    </row>
    <row r="6" spans="1:45" x14ac:dyDescent="0.2">
      <c r="A6" s="3" t="s">
        <v>150</v>
      </c>
      <c r="B6" s="1" t="s">
        <v>112</v>
      </c>
      <c r="C6" s="4" t="s">
        <v>71</v>
      </c>
      <c r="D6" s="3" t="str">
        <f>IFERROR(VLOOKUP($A6,dc_mvp!$B:$K,COLUMN(D5)-2,FALSE),"")</f>
        <v/>
      </c>
      <c r="E6" s="1" t="str">
        <f>IFERROR(VLOOKUP($A6,dc_mvp!$B:$K,COLUMN(E5)-2,FALSE),"")</f>
        <v/>
      </c>
      <c r="F6" s="1" t="str">
        <f>IFERROR(VLOOKUP($A6,dc_mvp!$B:$K,COLUMN(F5)-2,FALSE),"")</f>
        <v/>
      </c>
      <c r="G6" s="1" t="str">
        <f>IFERROR(VLOOKUP($A6,dc_mvp!$B:$K,COLUMN(G5)-2,FALSE),"")</f>
        <v/>
      </c>
      <c r="H6" s="1" t="str">
        <f>IFERROR(VLOOKUP($A6,dc_mvp!$B:$K,COLUMN(H5)-2,FALSE),"")</f>
        <v/>
      </c>
      <c r="I6" s="1" t="str">
        <f>IFERROR(VLOOKUP($A6,dc_mvp!$B:$K,COLUMN(I5)-2,FALSE),"")</f>
        <v/>
      </c>
      <c r="J6" s="1" t="str">
        <f>IFERROR(VLOOKUP($A6,dc_mvp!$B:$K,COLUMN(J5)-2,FALSE),"")</f>
        <v/>
      </c>
      <c r="K6" s="1" t="str">
        <f>IFERROR(VLOOKUP($A6,dc_mvp!$B:$K,COLUMN(K5)-2,FALSE),"")</f>
        <v/>
      </c>
      <c r="L6" s="4" t="str">
        <f>IFERROR(VLOOKUP($A6,dc_mvp!$B:$K,COLUMN(L5)-2,FALSE),"")</f>
        <v/>
      </c>
      <c r="M6" s="3" t="str">
        <f>IFERROR(VLOOKUP($A6,dc_batting!$B:$N,COLUMN(M5)-11,FALSE),"")</f>
        <v/>
      </c>
      <c r="N6" s="1" t="str">
        <f>IFERROR(VLOOKUP($A6,dc_batting!$B:$N,COLUMN(N5)-11,FALSE),"")</f>
        <v/>
      </c>
      <c r="O6" s="1" t="str">
        <f>IFERROR(VLOOKUP($A6,dc_batting!$B:$N,COLUMN(O5)-11,FALSE),"")</f>
        <v/>
      </c>
      <c r="P6" s="1" t="str">
        <f>IFERROR(VLOOKUP($A6,dc_batting!$B:$N,COLUMN(P5)-11,FALSE),"")</f>
        <v/>
      </c>
      <c r="Q6" s="1" t="str">
        <f>IFERROR(VLOOKUP($A6,dc_batting!$B:$N,COLUMN(Q5)-11,FALSE),"")</f>
        <v/>
      </c>
      <c r="R6" s="1" t="str">
        <f>IFERROR(VLOOKUP($A6,dc_batting!$B:$N,COLUMN(R5)-11,FALSE),"")</f>
        <v/>
      </c>
      <c r="S6" s="1" t="str">
        <f>IFERROR(VLOOKUP($A6,dc_batting!$B:$N,COLUMN(S5)-11,FALSE),"")</f>
        <v/>
      </c>
      <c r="T6" s="1" t="str">
        <f>IFERROR(VLOOKUP($A6,dc_batting!$B:$N,COLUMN(T5)-11,FALSE),"")</f>
        <v/>
      </c>
      <c r="U6" s="1" t="str">
        <f>IFERROR(VLOOKUP($A6,dc_batting!$B:$N,COLUMN(U5)-11,FALSE),"")</f>
        <v/>
      </c>
      <c r="V6" s="1" t="str">
        <f>IFERROR(VLOOKUP($A6,dc_batting!$B:$N,COLUMN(V5)-11,FALSE),"")</f>
        <v/>
      </c>
      <c r="W6" s="1" t="str">
        <f>IFERROR(VLOOKUP($A6,dc_batting!$B:$N,COLUMN(W5)-11,FALSE),"")</f>
        <v/>
      </c>
      <c r="X6" s="4" t="str">
        <f>IFERROR(VLOOKUP($A6,dc_batting!$B:$N,COLUMN(X5)-11,FALSE),"")</f>
        <v/>
      </c>
      <c r="Y6" s="3" t="str">
        <f>IFERROR(VLOOKUP($A6,dc_bowling!$B:$M,COLUMN(Y5)-23,FALSE),"")</f>
        <v/>
      </c>
      <c r="Z6" s="1" t="str">
        <f>IFERROR(VLOOKUP($A6,dc_bowling!$B:$M,COLUMN(Z5)-23,FALSE),"")</f>
        <v/>
      </c>
      <c r="AA6" s="1" t="str">
        <f>IFERROR(VLOOKUP($A6,dc_bowling!$B:$M,COLUMN(AA5)-23,FALSE),"")</f>
        <v/>
      </c>
      <c r="AB6" s="1" t="str">
        <f>IFERROR(VLOOKUP($A6,dc_bowling!$B:$M,COLUMN(AB5)-23,FALSE),"")</f>
        <v/>
      </c>
      <c r="AC6" s="1" t="str">
        <f>IFERROR(VLOOKUP($A6,dc_bowling!$B:$M,COLUMN(AC5)-23,FALSE),"")</f>
        <v/>
      </c>
      <c r="AD6" s="1" t="str">
        <f>IFERROR(VLOOKUP($A6,dc_bowling!$B:$M,COLUMN(AD5)-23,FALSE),"")</f>
        <v/>
      </c>
      <c r="AE6" s="1" t="str">
        <f>IFERROR(VLOOKUP($A6,dc_bowling!$B:$M,COLUMN(AE5)-23,FALSE),"")</f>
        <v/>
      </c>
      <c r="AF6" s="1" t="str">
        <f>IFERROR(VLOOKUP($A6,dc_bowling!$B:$M,COLUMN(AF5)-23,FALSE),"")</f>
        <v/>
      </c>
      <c r="AG6" s="1" t="str">
        <f>IFERROR(VLOOKUP($A6,dc_bowling!$B:$M,COLUMN(AG5)-23,FALSE),"")</f>
        <v/>
      </c>
      <c r="AH6" s="1" t="str">
        <f>IFERROR(VLOOKUP($A6,dc_bowling!$B:$M,COLUMN(AH5)-23,FALSE),"")</f>
        <v/>
      </c>
      <c r="AI6" s="1" t="str">
        <f>IFERROR(VLOOKUP($A6,dc_bowling!$B:$M,COLUMN(AI5)-23,FALSE),"")</f>
        <v/>
      </c>
      <c r="AJ6" s="23">
        <f t="shared" si="0"/>
        <v>0</v>
      </c>
      <c r="AK6" s="22" t="str">
        <f t="shared" si="1"/>
        <v/>
      </c>
      <c r="AL6" s="22" t="str">
        <f t="shared" si="2"/>
        <v/>
      </c>
      <c r="AM6" s="22" t="str">
        <f t="shared" si="3"/>
        <v/>
      </c>
      <c r="AN6" s="29" t="str">
        <f t="shared" si="4"/>
        <v/>
      </c>
      <c r="AO6" s="20" t="str">
        <f t="shared" si="5"/>
        <v/>
      </c>
      <c r="AP6" s="49" t="str">
        <f t="shared" si="6"/>
        <v>Dushmantha Chameera</v>
      </c>
    </row>
    <row r="7" spans="1:45" x14ac:dyDescent="0.2">
      <c r="A7" s="3" t="s">
        <v>151</v>
      </c>
      <c r="B7" s="1" t="s">
        <v>112</v>
      </c>
      <c r="C7" s="4" t="s">
        <v>72</v>
      </c>
      <c r="D7" s="3" t="str">
        <f>IFERROR(VLOOKUP($A7,dc_mvp!$B:$K,COLUMN(D6)-2,FALSE),"")</f>
        <v/>
      </c>
      <c r="E7" s="1" t="str">
        <f>IFERROR(VLOOKUP($A7,dc_mvp!$B:$K,COLUMN(E6)-2,FALSE),"")</f>
        <v/>
      </c>
      <c r="F7" s="1" t="str">
        <f>IFERROR(VLOOKUP($A7,dc_mvp!$B:$K,COLUMN(F6)-2,FALSE),"")</f>
        <v/>
      </c>
      <c r="G7" s="1" t="str">
        <f>IFERROR(VLOOKUP($A7,dc_mvp!$B:$K,COLUMN(G6)-2,FALSE),"")</f>
        <v/>
      </c>
      <c r="H7" s="1" t="str">
        <f>IFERROR(VLOOKUP($A7,dc_mvp!$B:$K,COLUMN(H6)-2,FALSE),"")</f>
        <v/>
      </c>
      <c r="I7" s="1" t="str">
        <f>IFERROR(VLOOKUP($A7,dc_mvp!$B:$K,COLUMN(I6)-2,FALSE),"")</f>
        <v/>
      </c>
      <c r="J7" s="1" t="str">
        <f>IFERROR(VLOOKUP($A7,dc_mvp!$B:$K,COLUMN(J6)-2,FALSE),"")</f>
        <v/>
      </c>
      <c r="K7" s="1" t="str">
        <f>IFERROR(VLOOKUP($A7,dc_mvp!$B:$K,COLUMN(K6)-2,FALSE),"")</f>
        <v/>
      </c>
      <c r="L7" s="4" t="str">
        <f>IFERROR(VLOOKUP($A7,dc_mvp!$B:$K,COLUMN(L6)-2,FALSE),"")</f>
        <v/>
      </c>
      <c r="M7" s="3" t="str">
        <f>IFERROR(VLOOKUP($A7,dc_batting!$B:$N,COLUMN(M6)-11,FALSE),"")</f>
        <v/>
      </c>
      <c r="N7" s="1" t="str">
        <f>IFERROR(VLOOKUP($A7,dc_batting!$B:$N,COLUMN(N6)-11,FALSE),"")</f>
        <v/>
      </c>
      <c r="O7" s="1" t="str">
        <f>IFERROR(VLOOKUP($A7,dc_batting!$B:$N,COLUMN(O6)-11,FALSE),"")</f>
        <v/>
      </c>
      <c r="P7" s="1" t="str">
        <f>IFERROR(VLOOKUP($A7,dc_batting!$B:$N,COLUMN(P6)-11,FALSE),"")</f>
        <v/>
      </c>
      <c r="Q7" s="1" t="str">
        <f>IFERROR(VLOOKUP($A7,dc_batting!$B:$N,COLUMN(Q6)-11,FALSE),"")</f>
        <v/>
      </c>
      <c r="R7" s="1" t="str">
        <f>IFERROR(VLOOKUP($A7,dc_batting!$B:$N,COLUMN(R6)-11,FALSE),"")</f>
        <v/>
      </c>
      <c r="S7" s="1" t="str">
        <f>IFERROR(VLOOKUP($A7,dc_batting!$B:$N,COLUMN(S6)-11,FALSE),"")</f>
        <v/>
      </c>
      <c r="T7" s="1" t="str">
        <f>IFERROR(VLOOKUP($A7,dc_batting!$B:$N,COLUMN(T6)-11,FALSE),"")</f>
        <v/>
      </c>
      <c r="U7" s="1" t="str">
        <f>IFERROR(VLOOKUP($A7,dc_batting!$B:$N,COLUMN(U6)-11,FALSE),"")</f>
        <v/>
      </c>
      <c r="V7" s="1" t="str">
        <f>IFERROR(VLOOKUP($A7,dc_batting!$B:$N,COLUMN(V6)-11,FALSE),"")</f>
        <v/>
      </c>
      <c r="W7" s="1" t="str">
        <f>IFERROR(VLOOKUP($A7,dc_batting!$B:$N,COLUMN(W6)-11,FALSE),"")</f>
        <v/>
      </c>
      <c r="X7" s="4" t="str">
        <f>IFERROR(VLOOKUP($A7,dc_batting!$B:$N,COLUMN(X6)-11,FALSE),"")</f>
        <v/>
      </c>
      <c r="Y7" s="3" t="str">
        <f>IFERROR(VLOOKUP($A7,dc_bowling!$B:$M,COLUMN(Y6)-23,FALSE),"")</f>
        <v/>
      </c>
      <c r="Z7" s="1" t="str">
        <f>IFERROR(VLOOKUP($A7,dc_bowling!$B:$M,COLUMN(Z6)-23,FALSE),"")</f>
        <v/>
      </c>
      <c r="AA7" s="1" t="str">
        <f>IFERROR(VLOOKUP($A7,dc_bowling!$B:$M,COLUMN(AA6)-23,FALSE),"")</f>
        <v/>
      </c>
      <c r="AB7" s="1" t="str">
        <f>IFERROR(VLOOKUP($A7,dc_bowling!$B:$M,COLUMN(AB6)-23,FALSE),"")</f>
        <v/>
      </c>
      <c r="AC7" s="1" t="str">
        <f>IFERROR(VLOOKUP($A7,dc_bowling!$B:$M,COLUMN(AC6)-23,FALSE),"")</f>
        <v/>
      </c>
      <c r="AD7" s="1" t="str">
        <f>IFERROR(VLOOKUP($A7,dc_bowling!$B:$M,COLUMN(AD6)-23,FALSE),"")</f>
        <v/>
      </c>
      <c r="AE7" s="1" t="str">
        <f>IFERROR(VLOOKUP($A7,dc_bowling!$B:$M,COLUMN(AE6)-23,FALSE),"")</f>
        <v/>
      </c>
      <c r="AF7" s="1" t="str">
        <f>IFERROR(VLOOKUP($A7,dc_bowling!$B:$M,COLUMN(AF6)-23,FALSE),"")</f>
        <v/>
      </c>
      <c r="AG7" s="1" t="str">
        <f>IFERROR(VLOOKUP($A7,dc_bowling!$B:$M,COLUMN(AG6)-23,FALSE),"")</f>
        <v/>
      </c>
      <c r="AH7" s="1" t="str">
        <f>IFERROR(VLOOKUP($A7,dc_bowling!$B:$M,COLUMN(AH6)-23,FALSE),"")</f>
        <v/>
      </c>
      <c r="AI7" s="1" t="str">
        <f>IFERROR(VLOOKUP($A7,dc_bowling!$B:$M,COLUMN(AI6)-23,FALSE),"")</f>
        <v/>
      </c>
      <c r="AJ7" s="23">
        <f t="shared" si="0"/>
        <v>0</v>
      </c>
      <c r="AK7" s="22" t="str">
        <f t="shared" si="1"/>
        <v/>
      </c>
      <c r="AL7" s="22" t="str">
        <f t="shared" si="2"/>
        <v/>
      </c>
      <c r="AM7" s="22" t="str">
        <f t="shared" si="3"/>
        <v/>
      </c>
      <c r="AN7" s="29" t="str">
        <f t="shared" si="4"/>
        <v/>
      </c>
      <c r="AO7" s="20" t="str">
        <f t="shared" si="5"/>
        <v/>
      </c>
      <c r="AP7" s="49" t="str">
        <f t="shared" si="6"/>
        <v>Manvanth Kumar</v>
      </c>
    </row>
    <row r="8" spans="1:45" x14ac:dyDescent="0.2">
      <c r="A8" s="3" t="s">
        <v>153</v>
      </c>
      <c r="B8" s="1" t="s">
        <v>112</v>
      </c>
      <c r="C8" s="4" t="s">
        <v>72</v>
      </c>
      <c r="D8" s="3" t="str">
        <f>IFERROR(VLOOKUP($A8,dc_mvp!$B:$K,COLUMN(D7)-2,FALSE),"")</f>
        <v/>
      </c>
      <c r="E8" s="1" t="str">
        <f>IFERROR(VLOOKUP($A8,dc_mvp!$B:$K,COLUMN(E7)-2,FALSE),"")</f>
        <v/>
      </c>
      <c r="F8" s="1" t="str">
        <f>IFERROR(VLOOKUP($A8,dc_mvp!$B:$K,COLUMN(F7)-2,FALSE),"")</f>
        <v/>
      </c>
      <c r="G8" s="1" t="str">
        <f>IFERROR(VLOOKUP($A8,dc_mvp!$B:$K,COLUMN(G7)-2,FALSE),"")</f>
        <v/>
      </c>
      <c r="H8" s="1" t="str">
        <f>IFERROR(VLOOKUP($A8,dc_mvp!$B:$K,COLUMN(H7)-2,FALSE),"")</f>
        <v/>
      </c>
      <c r="I8" s="1" t="str">
        <f>IFERROR(VLOOKUP($A8,dc_mvp!$B:$K,COLUMN(I7)-2,FALSE),"")</f>
        <v/>
      </c>
      <c r="J8" s="1" t="str">
        <f>IFERROR(VLOOKUP($A8,dc_mvp!$B:$K,COLUMN(J7)-2,FALSE),"")</f>
        <v/>
      </c>
      <c r="K8" s="1" t="str">
        <f>IFERROR(VLOOKUP($A8,dc_mvp!$B:$K,COLUMN(K7)-2,FALSE),"")</f>
        <v/>
      </c>
      <c r="L8" s="4" t="str">
        <f>IFERROR(VLOOKUP($A8,dc_mvp!$B:$K,COLUMN(L7)-2,FALSE),"")</f>
        <v/>
      </c>
      <c r="M8" s="3" t="str">
        <f>IFERROR(VLOOKUP($A8,dc_batting!$B:$N,COLUMN(M7)-11,FALSE),"")</f>
        <v/>
      </c>
      <c r="N8" s="1" t="str">
        <f>IFERROR(VLOOKUP($A8,dc_batting!$B:$N,COLUMN(N7)-11,FALSE),"")</f>
        <v/>
      </c>
      <c r="O8" s="1" t="str">
        <f>IFERROR(VLOOKUP($A8,dc_batting!$B:$N,COLUMN(O7)-11,FALSE),"")</f>
        <v/>
      </c>
      <c r="P8" s="1" t="str">
        <f>IFERROR(VLOOKUP($A8,dc_batting!$B:$N,COLUMN(P7)-11,FALSE),"")</f>
        <v/>
      </c>
      <c r="Q8" s="1" t="str">
        <f>IFERROR(VLOOKUP($A8,dc_batting!$B:$N,COLUMN(Q7)-11,FALSE),"")</f>
        <v/>
      </c>
      <c r="R8" s="1" t="str">
        <f>IFERROR(VLOOKUP($A8,dc_batting!$B:$N,COLUMN(R7)-11,FALSE),"")</f>
        <v/>
      </c>
      <c r="S8" s="1" t="str">
        <f>IFERROR(VLOOKUP($A8,dc_batting!$B:$N,COLUMN(S7)-11,FALSE),"")</f>
        <v/>
      </c>
      <c r="T8" s="1" t="str">
        <f>IFERROR(VLOOKUP($A8,dc_batting!$B:$N,COLUMN(T7)-11,FALSE),"")</f>
        <v/>
      </c>
      <c r="U8" s="1" t="str">
        <f>IFERROR(VLOOKUP($A8,dc_batting!$B:$N,COLUMN(U7)-11,FALSE),"")</f>
        <v/>
      </c>
      <c r="V8" s="1" t="str">
        <f>IFERROR(VLOOKUP($A8,dc_batting!$B:$N,COLUMN(V7)-11,FALSE),"")</f>
        <v/>
      </c>
      <c r="W8" s="1" t="str">
        <f>IFERROR(VLOOKUP($A8,dc_batting!$B:$N,COLUMN(W7)-11,FALSE),"")</f>
        <v/>
      </c>
      <c r="X8" s="4" t="str">
        <f>IFERROR(VLOOKUP($A8,dc_batting!$B:$N,COLUMN(X7)-11,FALSE),"")</f>
        <v/>
      </c>
      <c r="Y8" s="3" t="str">
        <f>IFERROR(VLOOKUP($A8,dc_bowling!$B:$M,COLUMN(Y7)-23,FALSE),"")</f>
        <v/>
      </c>
      <c r="Z8" s="1" t="str">
        <f>IFERROR(VLOOKUP($A8,dc_bowling!$B:$M,COLUMN(Z7)-23,FALSE),"")</f>
        <v/>
      </c>
      <c r="AA8" s="1" t="str">
        <f>IFERROR(VLOOKUP($A8,dc_bowling!$B:$M,COLUMN(AA7)-23,FALSE),"")</f>
        <v/>
      </c>
      <c r="AB8" s="1" t="str">
        <f>IFERROR(VLOOKUP($A8,dc_bowling!$B:$M,COLUMN(AB7)-23,FALSE),"")</f>
        <v/>
      </c>
      <c r="AC8" s="1" t="str">
        <f>IFERROR(VLOOKUP($A8,dc_bowling!$B:$M,COLUMN(AC7)-23,FALSE),"")</f>
        <v/>
      </c>
      <c r="AD8" s="1" t="str">
        <f>IFERROR(VLOOKUP($A8,dc_bowling!$B:$M,COLUMN(AD7)-23,FALSE),"")</f>
        <v/>
      </c>
      <c r="AE8" s="1" t="str">
        <f>IFERROR(VLOOKUP($A8,dc_bowling!$B:$M,COLUMN(AE7)-23,FALSE),"")</f>
        <v/>
      </c>
      <c r="AF8" s="1" t="str">
        <f>IFERROR(VLOOKUP($A8,dc_bowling!$B:$M,COLUMN(AF7)-23,FALSE),"")</f>
        <v/>
      </c>
      <c r="AG8" s="1" t="str">
        <f>IFERROR(VLOOKUP($A8,dc_bowling!$B:$M,COLUMN(AG7)-23,FALSE),"")</f>
        <v/>
      </c>
      <c r="AH8" s="1" t="str">
        <f>IFERROR(VLOOKUP($A8,dc_bowling!$B:$M,COLUMN(AH7)-23,FALSE),"")</f>
        <v/>
      </c>
      <c r="AI8" s="1" t="str">
        <f>IFERROR(VLOOKUP($A8,dc_bowling!$B:$M,COLUMN(AI7)-23,FALSE),"")</f>
        <v/>
      </c>
      <c r="AJ8" s="23">
        <f t="shared" si="0"/>
        <v>0</v>
      </c>
      <c r="AK8" s="22" t="str">
        <f t="shared" si="1"/>
        <v/>
      </c>
      <c r="AL8" s="22" t="str">
        <f t="shared" si="2"/>
        <v/>
      </c>
      <c r="AM8" s="22" t="str">
        <f t="shared" si="3"/>
        <v/>
      </c>
      <c r="AN8" s="29" t="str">
        <f t="shared" si="4"/>
        <v/>
      </c>
      <c r="AO8" s="20" t="str">
        <f t="shared" si="5"/>
        <v/>
      </c>
      <c r="AP8" s="49" t="str">
        <f t="shared" si="6"/>
        <v>Tripurana Vijay</v>
      </c>
    </row>
    <row r="9" spans="1:45" x14ac:dyDescent="0.2">
      <c r="A9" s="3" t="s">
        <v>154</v>
      </c>
      <c r="B9" s="1" t="s">
        <v>112</v>
      </c>
      <c r="C9" s="4" t="s">
        <v>72</v>
      </c>
      <c r="D9" s="3" t="str">
        <f>IFERROR(VLOOKUP($A9,dc_mvp!$B:$K,COLUMN(D8)-2,FALSE),"")</f>
        <v/>
      </c>
      <c r="E9" s="1" t="str">
        <f>IFERROR(VLOOKUP($A9,dc_mvp!$B:$K,COLUMN(E8)-2,FALSE),"")</f>
        <v/>
      </c>
      <c r="F9" s="1" t="str">
        <f>IFERROR(VLOOKUP($A9,dc_mvp!$B:$K,COLUMN(F8)-2,FALSE),"")</f>
        <v/>
      </c>
      <c r="G9" s="1" t="str">
        <f>IFERROR(VLOOKUP($A9,dc_mvp!$B:$K,COLUMN(G8)-2,FALSE),"")</f>
        <v/>
      </c>
      <c r="H9" s="1" t="str">
        <f>IFERROR(VLOOKUP($A9,dc_mvp!$B:$K,COLUMN(H8)-2,FALSE),"")</f>
        <v/>
      </c>
      <c r="I9" s="1" t="str">
        <f>IFERROR(VLOOKUP($A9,dc_mvp!$B:$K,COLUMN(I8)-2,FALSE),"")</f>
        <v/>
      </c>
      <c r="J9" s="1" t="str">
        <f>IFERROR(VLOOKUP($A9,dc_mvp!$B:$K,COLUMN(J8)-2,FALSE),"")</f>
        <v/>
      </c>
      <c r="K9" s="1" t="str">
        <f>IFERROR(VLOOKUP($A9,dc_mvp!$B:$K,COLUMN(K8)-2,FALSE),"")</f>
        <v/>
      </c>
      <c r="L9" s="4" t="str">
        <f>IFERROR(VLOOKUP($A9,dc_mvp!$B:$K,COLUMN(L8)-2,FALSE),"")</f>
        <v/>
      </c>
      <c r="M9" s="3" t="str">
        <f>IFERROR(VLOOKUP($A9,dc_batting!$B:$N,COLUMN(M8)-11,FALSE),"")</f>
        <v/>
      </c>
      <c r="N9" s="1" t="str">
        <f>IFERROR(VLOOKUP($A9,dc_batting!$B:$N,COLUMN(N8)-11,FALSE),"")</f>
        <v/>
      </c>
      <c r="O9" s="1" t="str">
        <f>IFERROR(VLOOKUP($A9,dc_batting!$B:$N,COLUMN(O8)-11,FALSE),"")</f>
        <v/>
      </c>
      <c r="P9" s="1" t="str">
        <f>IFERROR(VLOOKUP($A9,dc_batting!$B:$N,COLUMN(P8)-11,FALSE),"")</f>
        <v/>
      </c>
      <c r="Q9" s="1" t="str">
        <f>IFERROR(VLOOKUP($A9,dc_batting!$B:$N,COLUMN(Q8)-11,FALSE),"")</f>
        <v/>
      </c>
      <c r="R9" s="1" t="str">
        <f>IFERROR(VLOOKUP($A9,dc_batting!$B:$N,COLUMN(R8)-11,FALSE),"")</f>
        <v/>
      </c>
      <c r="S9" s="1" t="str">
        <f>IFERROR(VLOOKUP($A9,dc_batting!$B:$N,COLUMN(S8)-11,FALSE),"")</f>
        <v/>
      </c>
      <c r="T9" s="1" t="str">
        <f>IFERROR(VLOOKUP($A9,dc_batting!$B:$N,COLUMN(T8)-11,FALSE),"")</f>
        <v/>
      </c>
      <c r="U9" s="1" t="str">
        <f>IFERROR(VLOOKUP($A9,dc_batting!$B:$N,COLUMN(U8)-11,FALSE),"")</f>
        <v/>
      </c>
      <c r="V9" s="1" t="str">
        <f>IFERROR(VLOOKUP($A9,dc_batting!$B:$N,COLUMN(V8)-11,FALSE),"")</f>
        <v/>
      </c>
      <c r="W9" s="1" t="str">
        <f>IFERROR(VLOOKUP($A9,dc_batting!$B:$N,COLUMN(W8)-11,FALSE),"")</f>
        <v/>
      </c>
      <c r="X9" s="4" t="str">
        <f>IFERROR(VLOOKUP($A9,dc_batting!$B:$N,COLUMN(X8)-11,FALSE),"")</f>
        <v/>
      </c>
      <c r="Y9" s="3" t="str">
        <f>IFERROR(VLOOKUP($A9,dc_bowling!$B:$M,COLUMN(Y8)-23,FALSE),"")</f>
        <v/>
      </c>
      <c r="Z9" s="1" t="str">
        <f>IFERROR(VLOOKUP($A9,dc_bowling!$B:$M,COLUMN(Z8)-23,FALSE),"")</f>
        <v/>
      </c>
      <c r="AA9" s="1" t="str">
        <f>IFERROR(VLOOKUP($A9,dc_bowling!$B:$M,COLUMN(AA8)-23,FALSE),"")</f>
        <v/>
      </c>
      <c r="AB9" s="1" t="str">
        <f>IFERROR(VLOOKUP($A9,dc_bowling!$B:$M,COLUMN(AB8)-23,FALSE),"")</f>
        <v/>
      </c>
      <c r="AC9" s="1" t="str">
        <f>IFERROR(VLOOKUP($A9,dc_bowling!$B:$M,COLUMN(AC8)-23,FALSE),"")</f>
        <v/>
      </c>
      <c r="AD9" s="1" t="str">
        <f>IFERROR(VLOOKUP($A9,dc_bowling!$B:$M,COLUMN(AD8)-23,FALSE),"")</f>
        <v/>
      </c>
      <c r="AE9" s="1" t="str">
        <f>IFERROR(VLOOKUP($A9,dc_bowling!$B:$M,COLUMN(AE8)-23,FALSE),"")</f>
        <v/>
      </c>
      <c r="AF9" s="1" t="str">
        <f>IFERROR(VLOOKUP($A9,dc_bowling!$B:$M,COLUMN(AF8)-23,FALSE),"")</f>
        <v/>
      </c>
      <c r="AG9" s="1" t="str">
        <f>IFERROR(VLOOKUP($A9,dc_bowling!$B:$M,COLUMN(AG8)-23,FALSE),"")</f>
        <v/>
      </c>
      <c r="AH9" s="1" t="str">
        <f>IFERROR(VLOOKUP($A9,dc_bowling!$B:$M,COLUMN(AH8)-23,FALSE),"")</f>
        <v/>
      </c>
      <c r="AI9" s="1" t="str">
        <f>IFERROR(VLOOKUP($A9,dc_bowling!$B:$M,COLUMN(AI8)-23,FALSE),"")</f>
        <v/>
      </c>
      <c r="AJ9" s="23">
        <f t="shared" si="0"/>
        <v>0</v>
      </c>
      <c r="AK9" s="22" t="str">
        <f t="shared" si="1"/>
        <v/>
      </c>
      <c r="AL9" s="22" t="str">
        <f t="shared" si="2"/>
        <v/>
      </c>
      <c r="AM9" s="22" t="str">
        <f t="shared" si="3"/>
        <v/>
      </c>
      <c r="AN9" s="29" t="str">
        <f t="shared" si="4"/>
        <v/>
      </c>
      <c r="AO9" s="20" t="str">
        <f t="shared" si="5"/>
        <v/>
      </c>
      <c r="AP9" s="49" t="str">
        <f t="shared" si="6"/>
        <v>Madhav Tiwari</v>
      </c>
    </row>
    <row r="10" spans="1:45" x14ac:dyDescent="0.2">
      <c r="A10" s="3" t="s">
        <v>113</v>
      </c>
      <c r="B10" s="1" t="s">
        <v>112</v>
      </c>
      <c r="C10" s="4" t="s">
        <v>71</v>
      </c>
      <c r="D10" s="3">
        <f>IFERROR(VLOOKUP($A10,dc_mvp!$B:$K,COLUMN(D9)-2,FALSE),"")</f>
        <v>105.5</v>
      </c>
      <c r="E10" s="1">
        <f>IFERROR(VLOOKUP($A10,dc_mvp!$B:$K,COLUMN(E9)-2,FALSE),"")</f>
        <v>7</v>
      </c>
      <c r="F10" s="1">
        <f>IFERROR(VLOOKUP($A10,dc_mvp!$B:$K,COLUMN(F9)-2,FALSE),"")</f>
        <v>10</v>
      </c>
      <c r="G10" s="1">
        <f>IFERROR(VLOOKUP($A10,dc_mvp!$B:$K,COLUMN(G9)-2,FALSE),"")</f>
        <v>58</v>
      </c>
      <c r="H10" s="1">
        <f>IFERROR(VLOOKUP($A10,dc_mvp!$B:$K,COLUMN(H9)-2,FALSE),"")</f>
        <v>0</v>
      </c>
      <c r="I10" s="1">
        <f>IFERROR(VLOOKUP($A10,dc_mvp!$B:$K,COLUMN(I9)-2,FALSE),"")</f>
        <v>0</v>
      </c>
      <c r="J10" s="1">
        <f>IFERROR(VLOOKUP($A10,dc_mvp!$B:$K,COLUMN(J9)-2,FALSE),"")</f>
        <v>5</v>
      </c>
      <c r="K10" s="1">
        <f>IFERROR(VLOOKUP($A10,dc_mvp!$B:$K,COLUMN(K9)-2,FALSE),"")</f>
        <v>0</v>
      </c>
      <c r="L10" s="4">
        <f>IFERROR(VLOOKUP($A10,dc_mvp!$B:$K,COLUMN(L9)-2,FALSE),"")</f>
        <v>0</v>
      </c>
      <c r="M10" s="3">
        <f>IFERROR(VLOOKUP($A10,dc_batting!$B:$N,COLUMN(M9)-11,FALSE),"")</f>
        <v>5</v>
      </c>
      <c r="N10" s="1">
        <f>IFERROR(VLOOKUP($A10,dc_batting!$B:$N,COLUMN(N9)-11,FALSE),"")</f>
        <v>7</v>
      </c>
      <c r="O10" s="1">
        <f>IFERROR(VLOOKUP($A10,dc_batting!$B:$N,COLUMN(O9)-11,FALSE),"")</f>
        <v>3</v>
      </c>
      <c r="P10" s="1">
        <f>IFERROR(VLOOKUP($A10,dc_batting!$B:$N,COLUMN(P9)-11,FALSE),"")</f>
        <v>2</v>
      </c>
      <c r="Q10" s="1" t="str">
        <f>IFERROR(VLOOKUP($A10,dc_batting!$B:$N,COLUMN(Q9)-11,FALSE),"")</f>
        <v>2*</v>
      </c>
      <c r="R10" s="1">
        <f>IFERROR(VLOOKUP($A10,dc_batting!$B:$N,COLUMN(R9)-11,FALSE),"")</f>
        <v>5</v>
      </c>
      <c r="S10" s="1">
        <f>IFERROR(VLOOKUP($A10,dc_batting!$B:$N,COLUMN(S9)-11,FALSE),"")</f>
        <v>8</v>
      </c>
      <c r="T10" s="1">
        <f>IFERROR(VLOOKUP($A10,dc_batting!$B:$N,COLUMN(T9)-11,FALSE),"")</f>
        <v>62.5</v>
      </c>
      <c r="U10" s="1">
        <f>IFERROR(VLOOKUP($A10,dc_batting!$B:$N,COLUMN(U9)-11,FALSE),"")</f>
        <v>0</v>
      </c>
      <c r="V10" s="1">
        <f>IFERROR(VLOOKUP($A10,dc_batting!$B:$N,COLUMN(V9)-11,FALSE),"")</f>
        <v>0</v>
      </c>
      <c r="W10" s="1">
        <f>IFERROR(VLOOKUP($A10,dc_batting!$B:$N,COLUMN(W9)-11,FALSE),"")</f>
        <v>0</v>
      </c>
      <c r="X10" s="4">
        <f>IFERROR(VLOOKUP($A10,dc_batting!$B:$N,COLUMN(X9)-11,FALSE),"")</f>
        <v>0</v>
      </c>
      <c r="Y10" s="3">
        <f>IFERROR(VLOOKUP($A10,dc_bowling!$B:$M,COLUMN(Y9)-23,FALSE),"")</f>
        <v>10</v>
      </c>
      <c r="Z10" s="1">
        <f>IFERROR(VLOOKUP($A10,dc_bowling!$B:$M,COLUMN(Z9)-23,FALSE),"")</f>
        <v>7</v>
      </c>
      <c r="AA10" s="1">
        <f>IFERROR(VLOOKUP($A10,dc_bowling!$B:$M,COLUMN(AA9)-23,FALSE),"")</f>
        <v>7</v>
      </c>
      <c r="AB10" s="1">
        <f>IFERROR(VLOOKUP($A10,dc_bowling!$B:$M,COLUMN(AB9)-23,FALSE),"")</f>
        <v>25</v>
      </c>
      <c r="AC10" s="1">
        <f>IFERROR(VLOOKUP($A10,dc_bowling!$B:$M,COLUMN(AC9)-23,FALSE),"")</f>
        <v>267</v>
      </c>
      <c r="AD10" s="1" t="str">
        <f>IFERROR(VLOOKUP($A10,dc_bowling!$B:$M,COLUMN(AD9)-23,FALSE),"")</f>
        <v>35/5</v>
      </c>
      <c r="AE10" s="1">
        <f>IFERROR(VLOOKUP($A10,dc_bowling!$B:$M,COLUMN(AE9)-23,FALSE),"")</f>
        <v>26.7</v>
      </c>
      <c r="AF10" s="1">
        <f>IFERROR(VLOOKUP($A10,dc_bowling!$B:$M,COLUMN(AF9)-23,FALSE),"")</f>
        <v>10.68</v>
      </c>
      <c r="AG10" s="1">
        <f>IFERROR(VLOOKUP($A10,dc_bowling!$B:$M,COLUMN(AG9)-23,FALSE),"")</f>
        <v>15</v>
      </c>
      <c r="AH10" s="1">
        <f>IFERROR(VLOOKUP($A10,dc_bowling!$B:$M,COLUMN(AH9)-23,FALSE),"")</f>
        <v>0</v>
      </c>
      <c r="AI10" s="1">
        <f>IFERROR(VLOOKUP($A10,dc_bowling!$B:$M,COLUMN(AI9)-23,FALSE),"")</f>
        <v>1</v>
      </c>
      <c r="AJ10" s="23">
        <f t="shared" si="0"/>
        <v>1.5</v>
      </c>
      <c r="AK10" s="22">
        <f t="shared" si="1"/>
        <v>1.4285714285714286</v>
      </c>
      <c r="AL10" s="22">
        <f t="shared" si="2"/>
        <v>0.7142857142857143</v>
      </c>
      <c r="AM10" s="22">
        <f t="shared" si="3"/>
        <v>47.928571428571431</v>
      </c>
      <c r="AN10" s="29">
        <f t="shared" si="4"/>
        <v>5.666666666666667</v>
      </c>
      <c r="AO10" s="20">
        <f t="shared" si="5"/>
        <v>5</v>
      </c>
      <c r="AP10" s="49" t="str">
        <f t="shared" si="6"/>
        <v>Mitchell Starc</v>
      </c>
      <c r="AR10" s="1" t="s">
        <v>218</v>
      </c>
    </row>
    <row r="11" spans="1:45" x14ac:dyDescent="0.2">
      <c r="A11" s="3" t="s">
        <v>111</v>
      </c>
      <c r="B11" s="1" t="s">
        <v>112</v>
      </c>
      <c r="C11" s="4" t="s">
        <v>71</v>
      </c>
      <c r="D11" s="3">
        <f>IFERROR(VLOOKUP($A11,dc_mvp!$B:$K,COLUMN(D10)-2,FALSE),"")</f>
        <v>115</v>
      </c>
      <c r="E11" s="1">
        <f>IFERROR(VLOOKUP($A11,dc_mvp!$B:$K,COLUMN(E10)-2,FALSE),"")</f>
        <v>7</v>
      </c>
      <c r="F11" s="1">
        <f>IFERROR(VLOOKUP($A11,dc_mvp!$B:$K,COLUMN(F10)-2,FALSE),"")</f>
        <v>12</v>
      </c>
      <c r="G11" s="1">
        <f>IFERROR(VLOOKUP($A11,dc_mvp!$B:$K,COLUMN(G10)-2,FALSE),"")</f>
        <v>68</v>
      </c>
      <c r="H11" s="1">
        <f>IFERROR(VLOOKUP($A11,dc_mvp!$B:$K,COLUMN(H10)-2,FALSE),"")</f>
        <v>2</v>
      </c>
      <c r="I11" s="1">
        <f>IFERROR(VLOOKUP($A11,dc_mvp!$B:$K,COLUMN(I10)-2,FALSE),"")</f>
        <v>0</v>
      </c>
      <c r="J11" s="1">
        <f>IFERROR(VLOOKUP($A11,dc_mvp!$B:$K,COLUMN(J10)-2,FALSE),"")</f>
        <v>0</v>
      </c>
      <c r="K11" s="1">
        <f>IFERROR(VLOOKUP($A11,dc_mvp!$B:$K,COLUMN(K10)-2,FALSE),"")</f>
        <v>0</v>
      </c>
      <c r="L11" s="4">
        <f>IFERROR(VLOOKUP($A11,dc_mvp!$B:$K,COLUMN(L10)-2,FALSE),"")</f>
        <v>0</v>
      </c>
      <c r="M11" s="3">
        <f>IFERROR(VLOOKUP($A11,dc_batting!$B:$N,COLUMN(M10)-11,FALSE),"")</f>
        <v>10</v>
      </c>
      <c r="N11" s="1">
        <f>IFERROR(VLOOKUP($A11,dc_batting!$B:$N,COLUMN(N10)-11,FALSE),"")</f>
        <v>7</v>
      </c>
      <c r="O11" s="1">
        <f>IFERROR(VLOOKUP($A11,dc_batting!$B:$N,COLUMN(O10)-11,FALSE),"")</f>
        <v>3</v>
      </c>
      <c r="P11" s="1">
        <f>IFERROR(VLOOKUP($A11,dc_batting!$B:$N,COLUMN(P10)-11,FALSE),"")</f>
        <v>1</v>
      </c>
      <c r="Q11" s="1">
        <f>IFERROR(VLOOKUP($A11,dc_batting!$B:$N,COLUMN(Q10)-11,FALSE),"")</f>
        <v>5</v>
      </c>
      <c r="R11" s="1">
        <f>IFERROR(VLOOKUP($A11,dc_batting!$B:$N,COLUMN(R10)-11,FALSE),"")</f>
        <v>5</v>
      </c>
      <c r="S11" s="1">
        <f>IFERROR(VLOOKUP($A11,dc_batting!$B:$N,COLUMN(S10)-11,FALSE),"")</f>
        <v>7</v>
      </c>
      <c r="T11" s="1">
        <f>IFERROR(VLOOKUP($A11,dc_batting!$B:$N,COLUMN(T10)-11,FALSE),"")</f>
        <v>142.85</v>
      </c>
      <c r="U11" s="1">
        <f>IFERROR(VLOOKUP($A11,dc_batting!$B:$N,COLUMN(U10)-11,FALSE),"")</f>
        <v>0</v>
      </c>
      <c r="V11" s="1">
        <f>IFERROR(VLOOKUP($A11,dc_batting!$B:$N,COLUMN(V10)-11,FALSE),"")</f>
        <v>0</v>
      </c>
      <c r="W11" s="1">
        <f>IFERROR(VLOOKUP($A11,dc_batting!$B:$N,COLUMN(W10)-11,FALSE),"")</f>
        <v>2</v>
      </c>
      <c r="X11" s="4">
        <f>IFERROR(VLOOKUP($A11,dc_batting!$B:$N,COLUMN(X10)-11,FALSE),"")</f>
        <v>0</v>
      </c>
      <c r="Y11" s="3">
        <f>IFERROR(VLOOKUP($A11,dc_bowling!$B:$M,COLUMN(Y10)-23,FALSE),"")</f>
        <v>12</v>
      </c>
      <c r="Z11" s="1">
        <f>IFERROR(VLOOKUP($A11,dc_bowling!$B:$M,COLUMN(Z10)-23,FALSE),"")</f>
        <v>7</v>
      </c>
      <c r="AA11" s="1">
        <f>IFERROR(VLOOKUP($A11,dc_bowling!$B:$M,COLUMN(AA10)-23,FALSE),"")</f>
        <v>7</v>
      </c>
      <c r="AB11" s="1">
        <f>IFERROR(VLOOKUP($A11,dc_bowling!$B:$M,COLUMN(AB10)-23,FALSE),"")</f>
        <v>28</v>
      </c>
      <c r="AC11" s="1">
        <f>IFERROR(VLOOKUP($A11,dc_bowling!$B:$M,COLUMN(AC10)-23,FALSE),"")</f>
        <v>175</v>
      </c>
      <c r="AD11" s="1">
        <f>IFERROR(VLOOKUP($A11,dc_bowling!$B:$M,COLUMN(AD10)-23,FALSE),"")</f>
        <v>45738</v>
      </c>
      <c r="AE11" s="1">
        <f>IFERROR(VLOOKUP($A11,dc_bowling!$B:$M,COLUMN(AE10)-23,FALSE),"")</f>
        <v>14.58</v>
      </c>
      <c r="AF11" s="1">
        <f>IFERROR(VLOOKUP($A11,dc_bowling!$B:$M,COLUMN(AF10)-23,FALSE),"")</f>
        <v>6.25</v>
      </c>
      <c r="AG11" s="1">
        <f>IFERROR(VLOOKUP($A11,dc_bowling!$B:$M,COLUMN(AG10)-23,FALSE),"")</f>
        <v>14</v>
      </c>
      <c r="AH11" s="1">
        <f>IFERROR(VLOOKUP($A11,dc_bowling!$B:$M,COLUMN(AH10)-23,FALSE),"")</f>
        <v>0</v>
      </c>
      <c r="AI11" s="1">
        <f>IFERROR(VLOOKUP($A11,dc_bowling!$B:$M,COLUMN(AI10)-23,FALSE),"")</f>
        <v>0</v>
      </c>
      <c r="AJ11" s="23">
        <f t="shared" si="0"/>
        <v>2.5</v>
      </c>
      <c r="AK11" s="22">
        <f t="shared" si="1"/>
        <v>1.7142857142857142</v>
      </c>
      <c r="AL11" s="22">
        <f t="shared" si="2"/>
        <v>0</v>
      </c>
      <c r="AM11" s="22">
        <f t="shared" si="3"/>
        <v>45.357142857142854</v>
      </c>
      <c r="AN11" s="29">
        <f t="shared" si="4"/>
        <v>7.666666666666667</v>
      </c>
      <c r="AO11" s="20">
        <f t="shared" si="5"/>
        <v>10</v>
      </c>
      <c r="AP11" s="49" t="str">
        <f t="shared" si="6"/>
        <v>Kuldeep Yadav</v>
      </c>
      <c r="AR11" s="1" t="s">
        <v>219</v>
      </c>
    </row>
    <row r="12" spans="1:45" x14ac:dyDescent="0.2">
      <c r="A12" s="3" t="s">
        <v>115</v>
      </c>
      <c r="B12" s="1" t="s">
        <v>112</v>
      </c>
      <c r="C12" s="4" t="s">
        <v>70</v>
      </c>
      <c r="D12" s="3">
        <f>IFERROR(VLOOKUP($A12,dc_mvp!$B:$K,COLUMN(D11)-2,FALSE),"")</f>
        <v>111</v>
      </c>
      <c r="E12" s="1">
        <f>IFERROR(VLOOKUP($A12,dc_mvp!$B:$K,COLUMN(E11)-2,FALSE),"")</f>
        <v>6</v>
      </c>
      <c r="F12" s="1">
        <f>IFERROR(VLOOKUP($A12,dc_mvp!$B:$K,COLUMN(F11)-2,FALSE),"")</f>
        <v>0</v>
      </c>
      <c r="G12" s="1">
        <f>IFERROR(VLOOKUP($A12,dc_mvp!$B:$K,COLUMN(G11)-2,FALSE),"")</f>
        <v>0</v>
      </c>
      <c r="H12" s="1">
        <f>IFERROR(VLOOKUP($A12,dc_mvp!$B:$K,COLUMN(H11)-2,FALSE),"")</f>
        <v>22</v>
      </c>
      <c r="I12" s="1">
        <f>IFERROR(VLOOKUP($A12,dc_mvp!$B:$K,COLUMN(I11)-2,FALSE),"")</f>
        <v>13</v>
      </c>
      <c r="J12" s="1">
        <f>IFERROR(VLOOKUP($A12,dc_mvp!$B:$K,COLUMN(J11)-2,FALSE),"")</f>
        <v>3</v>
      </c>
      <c r="K12" s="1">
        <f>IFERROR(VLOOKUP($A12,dc_mvp!$B:$K,COLUMN(K11)-2,FALSE),"")</f>
        <v>3</v>
      </c>
      <c r="L12" s="4">
        <f>IFERROR(VLOOKUP($A12,dc_mvp!$B:$K,COLUMN(L11)-2,FALSE),"")</f>
        <v>0</v>
      </c>
      <c r="M12" s="3">
        <f>IFERROR(VLOOKUP($A12,dc_batting!$B:$N,COLUMN(M11)-11,FALSE),"")</f>
        <v>266</v>
      </c>
      <c r="N12" s="1">
        <f>IFERROR(VLOOKUP($A12,dc_batting!$B:$N,COLUMN(N11)-11,FALSE),"")</f>
        <v>6</v>
      </c>
      <c r="O12" s="1">
        <f>IFERROR(VLOOKUP($A12,dc_batting!$B:$N,COLUMN(O11)-11,FALSE),"")</f>
        <v>6</v>
      </c>
      <c r="P12" s="1">
        <f>IFERROR(VLOOKUP($A12,dc_batting!$B:$N,COLUMN(P11)-11,FALSE),"")</f>
        <v>1</v>
      </c>
      <c r="Q12" s="1" t="str">
        <f>IFERROR(VLOOKUP($A12,dc_batting!$B:$N,COLUMN(Q11)-11,FALSE),"")</f>
        <v>93*</v>
      </c>
      <c r="R12" s="1">
        <f>IFERROR(VLOOKUP($A12,dc_batting!$B:$N,COLUMN(R11)-11,FALSE),"")</f>
        <v>53.2</v>
      </c>
      <c r="S12" s="1">
        <f>IFERROR(VLOOKUP($A12,dc_batting!$B:$N,COLUMN(S11)-11,FALSE),"")</f>
        <v>168</v>
      </c>
      <c r="T12" s="1">
        <f>IFERROR(VLOOKUP($A12,dc_batting!$B:$N,COLUMN(T11)-11,FALSE),"")</f>
        <v>158.33000000000001</v>
      </c>
      <c r="U12" s="1">
        <f>IFERROR(VLOOKUP($A12,dc_batting!$B:$N,COLUMN(U11)-11,FALSE),"")</f>
        <v>0</v>
      </c>
      <c r="V12" s="1">
        <f>IFERROR(VLOOKUP($A12,dc_batting!$B:$N,COLUMN(V11)-11,FALSE),"")</f>
        <v>2</v>
      </c>
      <c r="W12" s="1">
        <f>IFERROR(VLOOKUP($A12,dc_batting!$B:$N,COLUMN(W11)-11,FALSE),"")</f>
        <v>22</v>
      </c>
      <c r="X12" s="4">
        <f>IFERROR(VLOOKUP($A12,dc_batting!$B:$N,COLUMN(X11)-11,FALSE),"")</f>
        <v>13</v>
      </c>
      <c r="Y12" s="3" t="str">
        <f>IFERROR(VLOOKUP($A12,dc_bowling!$B:$M,COLUMN(Y11)-23,FALSE),"")</f>
        <v/>
      </c>
      <c r="Z12" s="1" t="str">
        <f>IFERROR(VLOOKUP($A12,dc_bowling!$B:$M,COLUMN(Z11)-23,FALSE),"")</f>
        <v/>
      </c>
      <c r="AA12" s="1" t="str">
        <f>IFERROR(VLOOKUP($A12,dc_bowling!$B:$M,COLUMN(AA11)-23,FALSE),"")</f>
        <v/>
      </c>
      <c r="AB12" s="1" t="str">
        <f>IFERROR(VLOOKUP($A12,dc_bowling!$B:$M,COLUMN(AB11)-23,FALSE),"")</f>
        <v/>
      </c>
      <c r="AC12" s="1" t="str">
        <f>IFERROR(VLOOKUP($A12,dc_bowling!$B:$M,COLUMN(AC11)-23,FALSE),"")</f>
        <v/>
      </c>
      <c r="AD12" s="1" t="str">
        <f>IFERROR(VLOOKUP($A12,dc_bowling!$B:$M,COLUMN(AD11)-23,FALSE),"")</f>
        <v/>
      </c>
      <c r="AE12" s="1" t="str">
        <f>IFERROR(VLOOKUP($A12,dc_bowling!$B:$M,COLUMN(AE11)-23,FALSE),"")</f>
        <v/>
      </c>
      <c r="AF12" s="1" t="str">
        <f>IFERROR(VLOOKUP($A12,dc_bowling!$B:$M,COLUMN(AF11)-23,FALSE),"")</f>
        <v/>
      </c>
      <c r="AG12" s="1" t="str">
        <f>IFERROR(VLOOKUP($A12,dc_bowling!$B:$M,COLUMN(AG11)-23,FALSE),"")</f>
        <v/>
      </c>
      <c r="AH12" s="1" t="str">
        <f>IFERROR(VLOOKUP($A12,dc_bowling!$B:$M,COLUMN(AH11)-23,FALSE),"")</f>
        <v/>
      </c>
      <c r="AI12" s="1" t="str">
        <f>IFERROR(VLOOKUP($A12,dc_bowling!$B:$M,COLUMN(AI11)-23,FALSE),"")</f>
        <v/>
      </c>
      <c r="AJ12" s="23">
        <f t="shared" si="0"/>
        <v>34.6</v>
      </c>
      <c r="AK12" s="22">
        <f t="shared" si="1"/>
        <v>0</v>
      </c>
      <c r="AL12" s="22">
        <f t="shared" si="2"/>
        <v>0.5</v>
      </c>
      <c r="AM12" s="22">
        <f t="shared" si="3"/>
        <v>42.1</v>
      </c>
      <c r="AN12" s="29">
        <f t="shared" si="4"/>
        <v>4.333333333333333</v>
      </c>
      <c r="AO12" s="20">
        <f t="shared" si="5"/>
        <v>2</v>
      </c>
      <c r="AP12" s="49" t="str">
        <f t="shared" si="6"/>
        <v>K L Rahul</v>
      </c>
      <c r="AR12" s="1" t="s">
        <v>218</v>
      </c>
      <c r="AS12" s="1" t="s">
        <v>218</v>
      </c>
    </row>
    <row r="13" spans="1:45" x14ac:dyDescent="0.2">
      <c r="A13" s="3" t="s">
        <v>117</v>
      </c>
      <c r="B13" s="1" t="s">
        <v>112</v>
      </c>
      <c r="C13" s="4" t="s">
        <v>70</v>
      </c>
      <c r="D13" s="3">
        <f>IFERROR(VLOOKUP($A13,dc_mvp!$B:$K,COLUMN(D12)-2,FALSE),"")</f>
        <v>81</v>
      </c>
      <c r="E13" s="1">
        <f>IFERROR(VLOOKUP($A13,dc_mvp!$B:$K,COLUMN(E12)-2,FALSE),"")</f>
        <v>7</v>
      </c>
      <c r="F13" s="1">
        <f>IFERROR(VLOOKUP($A13,dc_mvp!$B:$K,COLUMN(F12)-2,FALSE),"")</f>
        <v>0</v>
      </c>
      <c r="G13" s="1">
        <f>IFERROR(VLOOKUP($A13,dc_mvp!$B:$K,COLUMN(G12)-2,FALSE),"")</f>
        <v>3</v>
      </c>
      <c r="H13" s="1">
        <f>IFERROR(VLOOKUP($A13,dc_mvp!$B:$K,COLUMN(H12)-2,FALSE),"")</f>
        <v>14</v>
      </c>
      <c r="I13" s="1">
        <f>IFERROR(VLOOKUP($A13,dc_mvp!$B:$K,COLUMN(I12)-2,FALSE),"")</f>
        <v>8</v>
      </c>
      <c r="J13" s="1">
        <f>IFERROR(VLOOKUP($A13,dc_mvp!$B:$K,COLUMN(J12)-2,FALSE),"")</f>
        <v>6</v>
      </c>
      <c r="K13" s="1">
        <f>IFERROR(VLOOKUP($A13,dc_mvp!$B:$K,COLUMN(K12)-2,FALSE),"")</f>
        <v>0</v>
      </c>
      <c r="L13" s="4">
        <f>IFERROR(VLOOKUP($A13,dc_mvp!$B:$K,COLUMN(L12)-2,FALSE),"")</f>
        <v>0</v>
      </c>
      <c r="M13" s="3">
        <f>IFERROR(VLOOKUP($A13,dc_batting!$B:$N,COLUMN(M12)-11,FALSE),"")</f>
        <v>183</v>
      </c>
      <c r="N13" s="1">
        <f>IFERROR(VLOOKUP($A13,dc_batting!$B:$N,COLUMN(N12)-11,FALSE),"")</f>
        <v>7</v>
      </c>
      <c r="O13" s="1">
        <f>IFERROR(VLOOKUP($A13,dc_batting!$B:$N,COLUMN(O12)-11,FALSE),"")</f>
        <v>7</v>
      </c>
      <c r="P13" s="1">
        <f>IFERROR(VLOOKUP($A13,dc_batting!$B:$N,COLUMN(P12)-11,FALSE),"")</f>
        <v>4</v>
      </c>
      <c r="Q13" s="1" t="str">
        <f>IFERROR(VLOOKUP($A13,dc_batting!$B:$N,COLUMN(Q12)-11,FALSE),"")</f>
        <v>38*</v>
      </c>
      <c r="R13" s="1">
        <f>IFERROR(VLOOKUP($A13,dc_batting!$B:$N,COLUMN(R12)-11,FALSE),"")</f>
        <v>61</v>
      </c>
      <c r="S13" s="1">
        <f>IFERROR(VLOOKUP($A13,dc_batting!$B:$N,COLUMN(S12)-11,FALSE),"")</f>
        <v>114</v>
      </c>
      <c r="T13" s="1">
        <f>IFERROR(VLOOKUP($A13,dc_batting!$B:$N,COLUMN(T12)-11,FALSE),"")</f>
        <v>160.52000000000001</v>
      </c>
      <c r="U13" s="1">
        <f>IFERROR(VLOOKUP($A13,dc_batting!$B:$N,COLUMN(U12)-11,FALSE),"")</f>
        <v>0</v>
      </c>
      <c r="V13" s="1">
        <f>IFERROR(VLOOKUP($A13,dc_batting!$B:$N,COLUMN(V12)-11,FALSE),"")</f>
        <v>0</v>
      </c>
      <c r="W13" s="1">
        <f>IFERROR(VLOOKUP($A13,dc_batting!$B:$N,COLUMN(W12)-11,FALSE),"")</f>
        <v>14</v>
      </c>
      <c r="X13" s="4">
        <f>IFERROR(VLOOKUP($A13,dc_batting!$B:$N,COLUMN(X12)-11,FALSE),"")</f>
        <v>8</v>
      </c>
      <c r="Y13" s="3" t="str">
        <f>IFERROR(VLOOKUP($A13,dc_bowling!$B:$M,COLUMN(Y12)-23,FALSE),"")</f>
        <v/>
      </c>
      <c r="Z13" s="1" t="str">
        <f>IFERROR(VLOOKUP($A13,dc_bowling!$B:$M,COLUMN(Z12)-23,FALSE),"")</f>
        <v/>
      </c>
      <c r="AA13" s="1" t="str">
        <f>IFERROR(VLOOKUP($A13,dc_bowling!$B:$M,COLUMN(AA12)-23,FALSE),"")</f>
        <v/>
      </c>
      <c r="AB13" s="1" t="str">
        <f>IFERROR(VLOOKUP($A13,dc_bowling!$B:$M,COLUMN(AB12)-23,FALSE),"")</f>
        <v/>
      </c>
      <c r="AC13" s="1" t="str">
        <f>IFERROR(VLOOKUP($A13,dc_bowling!$B:$M,COLUMN(AC12)-23,FALSE),"")</f>
        <v/>
      </c>
      <c r="AD13" s="1" t="str">
        <f>IFERROR(VLOOKUP($A13,dc_bowling!$B:$M,COLUMN(AD12)-23,FALSE),"")</f>
        <v/>
      </c>
      <c r="AE13" s="1" t="str">
        <f>IFERROR(VLOOKUP($A13,dc_bowling!$B:$M,COLUMN(AE12)-23,FALSE),"")</f>
        <v/>
      </c>
      <c r="AF13" s="1" t="str">
        <f>IFERROR(VLOOKUP($A13,dc_bowling!$B:$M,COLUMN(AF12)-23,FALSE),"")</f>
        <v/>
      </c>
      <c r="AG13" s="1" t="str">
        <f>IFERROR(VLOOKUP($A13,dc_bowling!$B:$M,COLUMN(AG12)-23,FALSE),"")</f>
        <v/>
      </c>
      <c r="AH13" s="1" t="str">
        <f>IFERROR(VLOOKUP($A13,dc_bowling!$B:$M,COLUMN(AH12)-23,FALSE),"")</f>
        <v/>
      </c>
      <c r="AI13" s="1" t="str">
        <f>IFERROR(VLOOKUP($A13,dc_bowling!$B:$M,COLUMN(AI12)-23,FALSE),"")</f>
        <v/>
      </c>
      <c r="AJ13" s="23">
        <f t="shared" si="0"/>
        <v>24.166666666666668</v>
      </c>
      <c r="AK13" s="22">
        <f t="shared" si="1"/>
        <v>0</v>
      </c>
      <c r="AL13" s="22">
        <f t="shared" si="2"/>
        <v>0.8571428571428571</v>
      </c>
      <c r="AM13" s="22">
        <f t="shared" si="3"/>
        <v>37.023809523809526</v>
      </c>
      <c r="AN13" s="29">
        <f t="shared" si="4"/>
        <v>3.6666666666666665</v>
      </c>
      <c r="AO13" s="20">
        <f t="shared" si="5"/>
        <v>1</v>
      </c>
      <c r="AP13" s="49" t="str">
        <f t="shared" si="6"/>
        <v>Tristan Stubbs</v>
      </c>
      <c r="AQ13" s="1" t="s">
        <v>313</v>
      </c>
      <c r="AR13" s="1" t="s">
        <v>218</v>
      </c>
      <c r="AS13" s="1" t="s">
        <v>218</v>
      </c>
    </row>
    <row r="14" spans="1:45" x14ac:dyDescent="0.2">
      <c r="A14" s="3" t="s">
        <v>114</v>
      </c>
      <c r="B14" s="1" t="s">
        <v>112</v>
      </c>
      <c r="C14" s="4" t="s">
        <v>72</v>
      </c>
      <c r="D14" s="3">
        <f>IFERROR(VLOOKUP($A14,dc_mvp!$B:$K,COLUMN(D13)-2,FALSE),"")</f>
        <v>111.5</v>
      </c>
      <c r="E14" s="1">
        <f>IFERROR(VLOOKUP($A14,dc_mvp!$B:$K,COLUMN(E13)-2,FALSE),"")</f>
        <v>7</v>
      </c>
      <c r="F14" s="1">
        <f>IFERROR(VLOOKUP($A14,dc_mvp!$B:$K,COLUMN(F13)-2,FALSE),"")</f>
        <v>1</v>
      </c>
      <c r="G14" s="1">
        <f>IFERROR(VLOOKUP($A14,dc_mvp!$B:$K,COLUMN(G13)-2,FALSE),"")</f>
        <v>39</v>
      </c>
      <c r="H14" s="1">
        <f>IFERROR(VLOOKUP($A14,dc_mvp!$B:$K,COLUMN(H13)-2,FALSE),"")</f>
        <v>14</v>
      </c>
      <c r="I14" s="1">
        <f>IFERROR(VLOOKUP($A14,dc_mvp!$B:$K,COLUMN(I13)-2,FALSE),"")</f>
        <v>6</v>
      </c>
      <c r="J14" s="1">
        <f>IFERROR(VLOOKUP($A14,dc_mvp!$B:$K,COLUMN(J13)-2,FALSE),"")</f>
        <v>4</v>
      </c>
      <c r="K14" s="1">
        <f>IFERROR(VLOOKUP($A14,dc_mvp!$B:$K,COLUMN(K13)-2,FALSE),"")</f>
        <v>3</v>
      </c>
      <c r="L14" s="4">
        <f>IFERROR(VLOOKUP($A14,dc_mvp!$B:$K,COLUMN(L13)-2,FALSE),"")</f>
        <v>0</v>
      </c>
      <c r="M14" s="3">
        <f>IFERROR(VLOOKUP($A14,dc_batting!$B:$N,COLUMN(M13)-11,FALSE),"")</f>
        <v>140</v>
      </c>
      <c r="N14" s="1">
        <f>IFERROR(VLOOKUP($A14,dc_batting!$B:$N,COLUMN(N13)-11,FALSE),"")</f>
        <v>7</v>
      </c>
      <c r="O14" s="1">
        <f>IFERROR(VLOOKUP($A14,dc_batting!$B:$N,COLUMN(O13)-11,FALSE),"")</f>
        <v>6</v>
      </c>
      <c r="P14" s="1">
        <f>IFERROR(VLOOKUP($A14,dc_batting!$B:$N,COLUMN(P13)-11,FALSE),"")</f>
        <v>0</v>
      </c>
      <c r="Q14" s="1">
        <f>IFERROR(VLOOKUP($A14,dc_batting!$B:$N,COLUMN(Q13)-11,FALSE),"")</f>
        <v>39</v>
      </c>
      <c r="R14" s="1">
        <f>IFERROR(VLOOKUP($A14,dc_batting!$B:$N,COLUMN(R13)-11,FALSE),"")</f>
        <v>23.33</v>
      </c>
      <c r="S14" s="1">
        <f>IFERROR(VLOOKUP($A14,dc_batting!$B:$N,COLUMN(S13)-11,FALSE),"")</f>
        <v>88</v>
      </c>
      <c r="T14" s="1">
        <f>IFERROR(VLOOKUP($A14,dc_batting!$B:$N,COLUMN(T13)-11,FALSE),"")</f>
        <v>159.09</v>
      </c>
      <c r="U14" s="1">
        <f>IFERROR(VLOOKUP($A14,dc_batting!$B:$N,COLUMN(U13)-11,FALSE),"")</f>
        <v>0</v>
      </c>
      <c r="V14" s="1">
        <f>IFERROR(VLOOKUP($A14,dc_batting!$B:$N,COLUMN(V13)-11,FALSE),"")</f>
        <v>0</v>
      </c>
      <c r="W14" s="1">
        <f>IFERROR(VLOOKUP($A14,dc_batting!$B:$N,COLUMN(W13)-11,FALSE),"")</f>
        <v>14</v>
      </c>
      <c r="X14" s="4">
        <f>IFERROR(VLOOKUP($A14,dc_batting!$B:$N,COLUMN(X13)-11,FALSE),"")</f>
        <v>6</v>
      </c>
      <c r="Y14" s="3">
        <f>IFERROR(VLOOKUP($A14,dc_bowling!$B:$M,COLUMN(Y13)-23,FALSE),"")</f>
        <v>1</v>
      </c>
      <c r="Z14" s="1">
        <f>IFERROR(VLOOKUP($A14,dc_bowling!$B:$M,COLUMN(Z13)-23,FALSE),"")</f>
        <v>7</v>
      </c>
      <c r="AA14" s="1">
        <f>IFERROR(VLOOKUP($A14,dc_bowling!$B:$M,COLUMN(AA13)-23,FALSE),"")</f>
        <v>7</v>
      </c>
      <c r="AB14" s="1">
        <f>IFERROR(VLOOKUP($A14,dc_bowling!$B:$M,COLUMN(AB13)-23,FALSE),"")</f>
        <v>19</v>
      </c>
      <c r="AC14" s="1">
        <f>IFERROR(VLOOKUP($A14,dc_bowling!$B:$M,COLUMN(AC13)-23,FALSE),"")</f>
        <v>178</v>
      </c>
      <c r="AD14" s="1">
        <f>IFERROR(VLOOKUP($A14,dc_bowling!$B:$M,COLUMN(AD13)-23,FALSE),"")</f>
        <v>45680</v>
      </c>
      <c r="AE14" s="1">
        <f>IFERROR(VLOOKUP($A14,dc_bowling!$B:$M,COLUMN(AE13)-23,FALSE),"")</f>
        <v>178</v>
      </c>
      <c r="AF14" s="1">
        <f>IFERROR(VLOOKUP($A14,dc_bowling!$B:$M,COLUMN(AF13)-23,FALSE),"")</f>
        <v>9.36</v>
      </c>
      <c r="AG14" s="1">
        <f>IFERROR(VLOOKUP($A14,dc_bowling!$B:$M,COLUMN(AG13)-23,FALSE),"")</f>
        <v>114</v>
      </c>
      <c r="AH14" s="1">
        <f>IFERROR(VLOOKUP($A14,dc_bowling!$B:$M,COLUMN(AH13)-23,FALSE),"")</f>
        <v>0</v>
      </c>
      <c r="AI14" s="1">
        <f>IFERROR(VLOOKUP($A14,dc_bowling!$B:$M,COLUMN(AI13)-23,FALSE),"")</f>
        <v>0</v>
      </c>
      <c r="AJ14" s="23">
        <f t="shared" si="0"/>
        <v>20.2</v>
      </c>
      <c r="AK14" s="22">
        <f t="shared" si="1"/>
        <v>0.14285714285714285</v>
      </c>
      <c r="AL14" s="22">
        <f t="shared" si="2"/>
        <v>0.5714285714285714</v>
      </c>
      <c r="AM14" s="22">
        <f t="shared" si="3"/>
        <v>32.342857142857142</v>
      </c>
      <c r="AN14" s="29">
        <f t="shared" si="4"/>
        <v>4.666666666666667</v>
      </c>
      <c r="AO14" s="20">
        <f t="shared" si="5"/>
        <v>3</v>
      </c>
      <c r="AP14" s="49" t="str">
        <f t="shared" si="6"/>
        <v>Axar Patel</v>
      </c>
      <c r="AQ14" s="1" t="s">
        <v>314</v>
      </c>
      <c r="AS14" s="1" t="s">
        <v>218</v>
      </c>
    </row>
    <row r="15" spans="1:45" x14ac:dyDescent="0.2">
      <c r="A15" s="3" t="s">
        <v>116</v>
      </c>
      <c r="B15" s="1" t="s">
        <v>112</v>
      </c>
      <c r="C15" s="4" t="s">
        <v>72</v>
      </c>
      <c r="D15" s="3">
        <f>IFERROR(VLOOKUP($A15,dc_mvp!$B:$K,COLUMN(D14)-2,FALSE),"")</f>
        <v>106</v>
      </c>
      <c r="E15" s="1">
        <f>IFERROR(VLOOKUP($A15,dc_mvp!$B:$K,COLUMN(E14)-2,FALSE),"")</f>
        <v>7</v>
      </c>
      <c r="F15" s="1">
        <f>IFERROR(VLOOKUP($A15,dc_mvp!$B:$K,COLUMN(F14)-2,FALSE),"")</f>
        <v>7</v>
      </c>
      <c r="G15" s="1">
        <f>IFERROR(VLOOKUP($A15,dc_mvp!$B:$K,COLUMN(G14)-2,FALSE),"")</f>
        <v>49</v>
      </c>
      <c r="H15" s="1">
        <f>IFERROR(VLOOKUP($A15,dc_mvp!$B:$K,COLUMN(H14)-2,FALSE),"")</f>
        <v>6</v>
      </c>
      <c r="I15" s="1">
        <f>IFERROR(VLOOKUP($A15,dc_mvp!$B:$K,COLUMN(I14)-2,FALSE),"")</f>
        <v>3</v>
      </c>
      <c r="J15" s="1">
        <f>IFERROR(VLOOKUP($A15,dc_mvp!$B:$K,COLUMN(J14)-2,FALSE),"")</f>
        <v>1</v>
      </c>
      <c r="K15" s="1">
        <f>IFERROR(VLOOKUP($A15,dc_mvp!$B:$K,COLUMN(K14)-2,FALSE),"")</f>
        <v>4.5</v>
      </c>
      <c r="L15" s="4">
        <f>IFERROR(VLOOKUP($A15,dc_mvp!$B:$K,COLUMN(L14)-2,FALSE),"")</f>
        <v>0</v>
      </c>
      <c r="M15" s="3">
        <f>IFERROR(VLOOKUP($A15,dc_batting!$B:$N,COLUMN(M14)-11,FALSE),"")</f>
        <v>54</v>
      </c>
      <c r="N15" s="1">
        <f>IFERROR(VLOOKUP($A15,dc_batting!$B:$N,COLUMN(N14)-11,FALSE),"")</f>
        <v>7</v>
      </c>
      <c r="O15" s="1">
        <f>IFERROR(VLOOKUP($A15,dc_batting!$B:$N,COLUMN(O14)-11,FALSE),"")</f>
        <v>4</v>
      </c>
      <c r="P15" s="1">
        <f>IFERROR(VLOOKUP($A15,dc_batting!$B:$N,COLUMN(P14)-11,FALSE),"")</f>
        <v>1</v>
      </c>
      <c r="Q15" s="1">
        <f>IFERROR(VLOOKUP($A15,dc_batting!$B:$N,COLUMN(Q14)-11,FALSE),"")</f>
        <v>39</v>
      </c>
      <c r="R15" s="1">
        <f>IFERROR(VLOOKUP($A15,dc_batting!$B:$N,COLUMN(R14)-11,FALSE),"")</f>
        <v>18</v>
      </c>
      <c r="S15" s="1">
        <f>IFERROR(VLOOKUP($A15,dc_batting!$B:$N,COLUMN(S14)-11,FALSE),"")</f>
        <v>26</v>
      </c>
      <c r="T15" s="1">
        <f>IFERROR(VLOOKUP($A15,dc_batting!$B:$N,COLUMN(T14)-11,FALSE),"")</f>
        <v>207.69</v>
      </c>
      <c r="U15" s="1">
        <f>IFERROR(VLOOKUP($A15,dc_batting!$B:$N,COLUMN(U14)-11,FALSE),"")</f>
        <v>0</v>
      </c>
      <c r="V15" s="1">
        <f>IFERROR(VLOOKUP($A15,dc_batting!$B:$N,COLUMN(V14)-11,FALSE),"")</f>
        <v>0</v>
      </c>
      <c r="W15" s="1">
        <f>IFERROR(VLOOKUP($A15,dc_batting!$B:$N,COLUMN(W14)-11,FALSE),"")</f>
        <v>6</v>
      </c>
      <c r="X15" s="4">
        <f>IFERROR(VLOOKUP($A15,dc_batting!$B:$N,COLUMN(X14)-11,FALSE),"")</f>
        <v>3</v>
      </c>
      <c r="Y15" s="3">
        <f>IFERROR(VLOOKUP($A15,dc_bowling!$B:$M,COLUMN(Y14)-23,FALSE),"")</f>
        <v>7</v>
      </c>
      <c r="Z15" s="1">
        <f>IFERROR(VLOOKUP($A15,dc_bowling!$B:$M,COLUMN(Z14)-23,FALSE),"")</f>
        <v>7</v>
      </c>
      <c r="AA15" s="1">
        <f>IFERROR(VLOOKUP($A15,dc_bowling!$B:$M,COLUMN(AA14)-23,FALSE),"")</f>
        <v>7</v>
      </c>
      <c r="AB15" s="1">
        <f>IFERROR(VLOOKUP($A15,dc_bowling!$B:$M,COLUMN(AB14)-23,FALSE),"")</f>
        <v>21</v>
      </c>
      <c r="AC15" s="1">
        <f>IFERROR(VLOOKUP($A15,dc_bowling!$B:$M,COLUMN(AC14)-23,FALSE),"")</f>
        <v>189</v>
      </c>
      <c r="AD15" s="1">
        <f>IFERROR(VLOOKUP($A15,dc_bowling!$B:$M,COLUMN(AD14)-23,FALSE),"")</f>
        <v>45706</v>
      </c>
      <c r="AE15" s="1">
        <f>IFERROR(VLOOKUP($A15,dc_bowling!$B:$M,COLUMN(AE14)-23,FALSE),"")</f>
        <v>27</v>
      </c>
      <c r="AF15" s="1">
        <f>IFERROR(VLOOKUP($A15,dc_bowling!$B:$M,COLUMN(AF14)-23,FALSE),"")</f>
        <v>9</v>
      </c>
      <c r="AG15" s="1">
        <f>IFERROR(VLOOKUP($A15,dc_bowling!$B:$M,COLUMN(AG14)-23,FALSE),"")</f>
        <v>18</v>
      </c>
      <c r="AH15" s="1">
        <f>IFERROR(VLOOKUP($A15,dc_bowling!$B:$M,COLUMN(AH14)-23,FALSE),"")</f>
        <v>0</v>
      </c>
      <c r="AI15" s="1">
        <f>IFERROR(VLOOKUP($A15,dc_bowling!$B:$M,COLUMN(AI14)-23,FALSE),"")</f>
        <v>0</v>
      </c>
      <c r="AJ15" s="23">
        <f t="shared" si="0"/>
        <v>5</v>
      </c>
      <c r="AK15" s="22">
        <f t="shared" si="1"/>
        <v>1</v>
      </c>
      <c r="AL15" s="22">
        <f t="shared" si="2"/>
        <v>0.14285714285714285</v>
      </c>
      <c r="AM15" s="22">
        <f t="shared" si="3"/>
        <v>32.142857142857146</v>
      </c>
      <c r="AN15" s="29">
        <f t="shared" si="4"/>
        <v>6.333333333333333</v>
      </c>
      <c r="AO15" s="20">
        <f t="shared" si="5"/>
        <v>7</v>
      </c>
      <c r="AP15" s="49" t="str">
        <f t="shared" si="6"/>
        <v>Vipraj Nigam</v>
      </c>
      <c r="AQ15" s="1" t="s">
        <v>314</v>
      </c>
    </row>
    <row r="16" spans="1:45" x14ac:dyDescent="0.2">
      <c r="A16" s="3" t="s">
        <v>136</v>
      </c>
      <c r="B16" s="1" t="s">
        <v>112</v>
      </c>
      <c r="C16" s="4" t="s">
        <v>70</v>
      </c>
      <c r="D16" s="3">
        <f>IFERROR(VLOOKUP($A16,dc_mvp!$B:$K,COLUMN(D15)-2,FALSE),"")</f>
        <v>40</v>
      </c>
      <c r="E16" s="1">
        <f>IFERROR(VLOOKUP($A16,dc_mvp!$B:$K,COLUMN(E15)-2,FALSE),"")</f>
        <v>3</v>
      </c>
      <c r="F16" s="1">
        <f>IFERROR(VLOOKUP($A16,dc_mvp!$B:$K,COLUMN(F15)-2,FALSE),"")</f>
        <v>0</v>
      </c>
      <c r="G16" s="1">
        <f>IFERROR(VLOOKUP($A16,dc_mvp!$B:$K,COLUMN(G15)-2,FALSE),"")</f>
        <v>0</v>
      </c>
      <c r="H16" s="1">
        <f>IFERROR(VLOOKUP($A16,dc_mvp!$B:$K,COLUMN(H15)-2,FALSE),"")</f>
        <v>6</v>
      </c>
      <c r="I16" s="1">
        <f>IFERROR(VLOOKUP($A16,dc_mvp!$B:$K,COLUMN(I15)-2,FALSE),"")</f>
        <v>5</v>
      </c>
      <c r="J16" s="1">
        <f>IFERROR(VLOOKUP($A16,dc_mvp!$B:$K,COLUMN(J15)-2,FALSE),"")</f>
        <v>3</v>
      </c>
      <c r="K16" s="1">
        <f>IFERROR(VLOOKUP($A16,dc_mvp!$B:$K,COLUMN(K15)-2,FALSE),"")</f>
        <v>0</v>
      </c>
      <c r="L16" s="4">
        <f>IFERROR(VLOOKUP($A16,dc_mvp!$B:$K,COLUMN(L15)-2,FALSE),"")</f>
        <v>0</v>
      </c>
      <c r="M16" s="3">
        <f>IFERROR(VLOOKUP($A16,dc_batting!$B:$N,COLUMN(M15)-11,FALSE),"")</f>
        <v>81</v>
      </c>
      <c r="N16" s="1">
        <f>IFERROR(VLOOKUP($A16,dc_batting!$B:$N,COLUMN(N15)-11,FALSE),"")</f>
        <v>3</v>
      </c>
      <c r="O16" s="1">
        <f>IFERROR(VLOOKUP($A16,dc_batting!$B:$N,COLUMN(O15)-11,FALSE),"")</f>
        <v>3</v>
      </c>
      <c r="P16" s="1">
        <f>IFERROR(VLOOKUP($A16,dc_batting!$B:$N,COLUMN(P15)-11,FALSE),"")</f>
        <v>0</v>
      </c>
      <c r="Q16" s="1">
        <f>IFERROR(VLOOKUP($A16,dc_batting!$B:$N,COLUMN(Q15)-11,FALSE),"")</f>
        <v>50</v>
      </c>
      <c r="R16" s="1">
        <f>IFERROR(VLOOKUP($A16,dc_batting!$B:$N,COLUMN(R15)-11,FALSE),"")</f>
        <v>27</v>
      </c>
      <c r="S16" s="1">
        <f>IFERROR(VLOOKUP($A16,dc_batting!$B:$N,COLUMN(S15)-11,FALSE),"")</f>
        <v>52</v>
      </c>
      <c r="T16" s="1">
        <f>IFERROR(VLOOKUP($A16,dc_batting!$B:$N,COLUMN(T15)-11,FALSE),"")</f>
        <v>155.76</v>
      </c>
      <c r="U16" s="1">
        <f>IFERROR(VLOOKUP($A16,dc_batting!$B:$N,COLUMN(U15)-11,FALSE),"")</f>
        <v>0</v>
      </c>
      <c r="V16" s="1">
        <f>IFERROR(VLOOKUP($A16,dc_batting!$B:$N,COLUMN(V15)-11,FALSE),"")</f>
        <v>1</v>
      </c>
      <c r="W16" s="1">
        <f>IFERROR(VLOOKUP($A16,dc_batting!$B:$N,COLUMN(W15)-11,FALSE),"")</f>
        <v>6</v>
      </c>
      <c r="X16" s="4">
        <f>IFERROR(VLOOKUP($A16,dc_batting!$B:$N,COLUMN(X15)-11,FALSE),"")</f>
        <v>5</v>
      </c>
      <c r="Y16" s="3" t="str">
        <f>IFERROR(VLOOKUP($A16,dc_bowling!$B:$M,COLUMN(Y15)-23,FALSE),"")</f>
        <v/>
      </c>
      <c r="Z16" s="1" t="str">
        <f>IFERROR(VLOOKUP($A16,dc_bowling!$B:$M,COLUMN(Z15)-23,FALSE),"")</f>
        <v/>
      </c>
      <c r="AA16" s="1" t="str">
        <f>IFERROR(VLOOKUP($A16,dc_bowling!$B:$M,COLUMN(AA15)-23,FALSE),"")</f>
        <v/>
      </c>
      <c r="AB16" s="1" t="str">
        <f>IFERROR(VLOOKUP($A16,dc_bowling!$B:$M,COLUMN(AB15)-23,FALSE),"")</f>
        <v/>
      </c>
      <c r="AC16" s="1" t="str">
        <f>IFERROR(VLOOKUP($A16,dc_bowling!$B:$M,COLUMN(AC15)-23,FALSE),"")</f>
        <v/>
      </c>
      <c r="AD16" s="1" t="str">
        <f>IFERROR(VLOOKUP($A16,dc_bowling!$B:$M,COLUMN(AD15)-23,FALSE),"")</f>
        <v/>
      </c>
      <c r="AE16" s="1" t="str">
        <f>IFERROR(VLOOKUP($A16,dc_bowling!$B:$M,COLUMN(AE15)-23,FALSE),"")</f>
        <v/>
      </c>
      <c r="AF16" s="1" t="str">
        <f>IFERROR(VLOOKUP($A16,dc_bowling!$B:$M,COLUMN(AF15)-23,FALSE),"")</f>
        <v/>
      </c>
      <c r="AG16" s="1" t="str">
        <f>IFERROR(VLOOKUP($A16,dc_bowling!$B:$M,COLUMN(AG15)-23,FALSE),"")</f>
        <v/>
      </c>
      <c r="AH16" s="1" t="str">
        <f>IFERROR(VLOOKUP($A16,dc_bowling!$B:$M,COLUMN(AH15)-23,FALSE),"")</f>
        <v/>
      </c>
      <c r="AI16" s="1" t="str">
        <f>IFERROR(VLOOKUP($A16,dc_bowling!$B:$M,COLUMN(AI15)-23,FALSE),"")</f>
        <v/>
      </c>
      <c r="AJ16" s="23">
        <f t="shared" si="0"/>
        <v>15.5</v>
      </c>
      <c r="AK16" s="22">
        <f t="shared" si="1"/>
        <v>0</v>
      </c>
      <c r="AL16" s="22">
        <f t="shared" si="2"/>
        <v>1</v>
      </c>
      <c r="AM16" s="22">
        <f t="shared" si="3"/>
        <v>30.5</v>
      </c>
      <c r="AN16" s="29">
        <f t="shared" si="4"/>
        <v>4.666666666666667</v>
      </c>
      <c r="AO16" s="20">
        <f t="shared" si="5"/>
        <v>3</v>
      </c>
      <c r="AP16" s="49" t="str">
        <f t="shared" si="6"/>
        <v>Faf du Plessis</v>
      </c>
    </row>
    <row r="17" spans="1:42" x14ac:dyDescent="0.2">
      <c r="A17" s="3" t="s">
        <v>118</v>
      </c>
      <c r="B17" s="1" t="s">
        <v>112</v>
      </c>
      <c r="C17" s="4" t="s">
        <v>70</v>
      </c>
      <c r="D17" s="3">
        <f>IFERROR(VLOOKUP($A17,dc_mvp!$B:$K,COLUMN(D16)-2,FALSE),"")</f>
        <v>70</v>
      </c>
      <c r="E17" s="1">
        <f>IFERROR(VLOOKUP($A17,dc_mvp!$B:$K,COLUMN(E16)-2,FALSE),"")</f>
        <v>7</v>
      </c>
      <c r="F17" s="1">
        <f>IFERROR(VLOOKUP($A17,dc_mvp!$B:$K,COLUMN(F16)-2,FALSE),"")</f>
        <v>0</v>
      </c>
      <c r="G17" s="1">
        <f>IFERROR(VLOOKUP($A17,dc_mvp!$B:$K,COLUMN(G16)-2,FALSE),"")</f>
        <v>0</v>
      </c>
      <c r="H17" s="1">
        <f>IFERROR(VLOOKUP($A17,dc_mvp!$B:$K,COLUMN(H16)-2,FALSE),"")</f>
        <v>18</v>
      </c>
      <c r="I17" s="1">
        <f>IFERROR(VLOOKUP($A17,dc_mvp!$B:$K,COLUMN(I16)-2,FALSE),"")</f>
        <v>6</v>
      </c>
      <c r="J17" s="1">
        <f>IFERROR(VLOOKUP($A17,dc_mvp!$B:$K,COLUMN(J16)-2,FALSE),"")</f>
        <v>1</v>
      </c>
      <c r="K17" s="1">
        <f>IFERROR(VLOOKUP($A17,dc_mvp!$B:$K,COLUMN(K16)-2,FALSE),"")</f>
        <v>1.5</v>
      </c>
      <c r="L17" s="4">
        <f>IFERROR(VLOOKUP($A17,dc_mvp!$B:$K,COLUMN(L16)-2,FALSE),"")</f>
        <v>0</v>
      </c>
      <c r="M17" s="3">
        <f>IFERROR(VLOOKUP($A17,dc_batting!$B:$N,COLUMN(M16)-11,FALSE),"")</f>
        <v>174</v>
      </c>
      <c r="N17" s="1">
        <f>IFERROR(VLOOKUP($A17,dc_batting!$B:$N,COLUMN(N16)-11,FALSE),"")</f>
        <v>7</v>
      </c>
      <c r="O17" s="1">
        <f>IFERROR(VLOOKUP($A17,dc_batting!$B:$N,COLUMN(O16)-11,FALSE),"")</f>
        <v>7</v>
      </c>
      <c r="P17" s="1">
        <f>IFERROR(VLOOKUP($A17,dc_batting!$B:$N,COLUMN(P16)-11,FALSE),"")</f>
        <v>1</v>
      </c>
      <c r="Q17" s="1">
        <f>IFERROR(VLOOKUP($A17,dc_batting!$B:$N,COLUMN(Q16)-11,FALSE),"")</f>
        <v>49</v>
      </c>
      <c r="R17" s="1">
        <f>IFERROR(VLOOKUP($A17,dc_batting!$B:$N,COLUMN(R16)-11,FALSE),"")</f>
        <v>29</v>
      </c>
      <c r="S17" s="1">
        <f>IFERROR(VLOOKUP($A17,dc_batting!$B:$N,COLUMN(S16)-11,FALSE),"")</f>
        <v>118</v>
      </c>
      <c r="T17" s="1">
        <f>IFERROR(VLOOKUP($A17,dc_batting!$B:$N,COLUMN(T16)-11,FALSE),"")</f>
        <v>147.44999999999999</v>
      </c>
      <c r="U17" s="1">
        <f>IFERROR(VLOOKUP($A17,dc_batting!$B:$N,COLUMN(U16)-11,FALSE),"")</f>
        <v>0</v>
      </c>
      <c r="V17" s="1">
        <f>IFERROR(VLOOKUP($A17,dc_batting!$B:$N,COLUMN(V16)-11,FALSE),"")</f>
        <v>0</v>
      </c>
      <c r="W17" s="1">
        <f>IFERROR(VLOOKUP($A17,dc_batting!$B:$N,COLUMN(W16)-11,FALSE),"")</f>
        <v>18</v>
      </c>
      <c r="X17" s="4">
        <f>IFERROR(VLOOKUP($A17,dc_batting!$B:$N,COLUMN(X16)-11,FALSE),"")</f>
        <v>6</v>
      </c>
      <c r="Y17" s="3" t="str">
        <f>IFERROR(VLOOKUP($A17,dc_bowling!$B:$M,COLUMN(Y16)-23,FALSE),"")</f>
        <v/>
      </c>
      <c r="Z17" s="1" t="str">
        <f>IFERROR(VLOOKUP($A17,dc_bowling!$B:$M,COLUMN(Z16)-23,FALSE),"")</f>
        <v/>
      </c>
      <c r="AA17" s="1" t="str">
        <f>IFERROR(VLOOKUP($A17,dc_bowling!$B:$M,COLUMN(AA16)-23,FALSE),"")</f>
        <v/>
      </c>
      <c r="AB17" s="1" t="str">
        <f>IFERROR(VLOOKUP($A17,dc_bowling!$B:$M,COLUMN(AB16)-23,FALSE),"")</f>
        <v/>
      </c>
      <c r="AC17" s="1" t="str">
        <f>IFERROR(VLOOKUP($A17,dc_bowling!$B:$M,COLUMN(AC16)-23,FALSE),"")</f>
        <v/>
      </c>
      <c r="AD17" s="1" t="str">
        <f>IFERROR(VLOOKUP($A17,dc_bowling!$B:$M,COLUMN(AD16)-23,FALSE),"")</f>
        <v/>
      </c>
      <c r="AE17" s="1" t="str">
        <f>IFERROR(VLOOKUP($A17,dc_bowling!$B:$M,COLUMN(AE16)-23,FALSE),"")</f>
        <v/>
      </c>
      <c r="AF17" s="1" t="str">
        <f>IFERROR(VLOOKUP($A17,dc_bowling!$B:$M,COLUMN(AF16)-23,FALSE),"")</f>
        <v/>
      </c>
      <c r="AG17" s="1" t="str">
        <f>IFERROR(VLOOKUP($A17,dc_bowling!$B:$M,COLUMN(AG16)-23,FALSE),"")</f>
        <v/>
      </c>
      <c r="AH17" s="1" t="str">
        <f>IFERROR(VLOOKUP($A17,dc_bowling!$B:$M,COLUMN(AH16)-23,FALSE),"")</f>
        <v/>
      </c>
      <c r="AI17" s="1" t="str">
        <f>IFERROR(VLOOKUP($A17,dc_bowling!$B:$M,COLUMN(AI16)-23,FALSE),"")</f>
        <v/>
      </c>
      <c r="AJ17" s="23">
        <f t="shared" si="0"/>
        <v>20.833333333333332</v>
      </c>
      <c r="AK17" s="22">
        <f t="shared" si="1"/>
        <v>0</v>
      </c>
      <c r="AL17" s="22">
        <f t="shared" si="2"/>
        <v>0.14285714285714285</v>
      </c>
      <c r="AM17" s="22">
        <f t="shared" si="3"/>
        <v>22.976190476190474</v>
      </c>
      <c r="AN17" s="29">
        <f t="shared" si="4"/>
        <v>6</v>
      </c>
      <c r="AO17" s="20">
        <f t="shared" si="5"/>
        <v>6</v>
      </c>
      <c r="AP17" s="49" t="str">
        <f t="shared" si="6"/>
        <v>Abishek Porel</v>
      </c>
    </row>
    <row r="18" spans="1:42" x14ac:dyDescent="0.2">
      <c r="A18" s="3" t="s">
        <v>121</v>
      </c>
      <c r="B18" s="1" t="s">
        <v>112</v>
      </c>
      <c r="C18" s="4" t="s">
        <v>72</v>
      </c>
      <c r="D18" s="3">
        <f>IFERROR(VLOOKUP($A18,dc_mvp!$B:$K,COLUMN(D17)-2,FALSE),"")</f>
        <v>60.5</v>
      </c>
      <c r="E18" s="1">
        <f>IFERROR(VLOOKUP($A18,dc_mvp!$B:$K,COLUMN(E17)-2,FALSE),"")</f>
        <v>6</v>
      </c>
      <c r="F18" s="1">
        <f>IFERROR(VLOOKUP($A18,dc_mvp!$B:$K,COLUMN(F17)-2,FALSE),"")</f>
        <v>0</v>
      </c>
      <c r="G18" s="1">
        <f>IFERROR(VLOOKUP($A18,dc_mvp!$B:$K,COLUMN(G17)-2,FALSE),"")</f>
        <v>0</v>
      </c>
      <c r="H18" s="1">
        <f>IFERROR(VLOOKUP($A18,dc_mvp!$B:$K,COLUMN(H17)-2,FALSE),"")</f>
        <v>11</v>
      </c>
      <c r="I18" s="1">
        <f>IFERROR(VLOOKUP($A18,dc_mvp!$B:$K,COLUMN(I17)-2,FALSE),"")</f>
        <v>8</v>
      </c>
      <c r="J18" s="1">
        <f>IFERROR(VLOOKUP($A18,dc_mvp!$B:$K,COLUMN(J17)-2,FALSE),"")</f>
        <v>2</v>
      </c>
      <c r="K18" s="1">
        <f>IFERROR(VLOOKUP($A18,dc_mvp!$B:$K,COLUMN(K17)-2,FALSE),"")</f>
        <v>0</v>
      </c>
      <c r="L18" s="4">
        <f>IFERROR(VLOOKUP($A18,dc_mvp!$B:$K,COLUMN(L17)-2,FALSE),"")</f>
        <v>0</v>
      </c>
      <c r="M18" s="3">
        <f>IFERROR(VLOOKUP($A18,dc_batting!$B:$N,COLUMN(M17)-11,FALSE),"")</f>
        <v>136</v>
      </c>
      <c r="N18" s="1">
        <f>IFERROR(VLOOKUP($A18,dc_batting!$B:$N,COLUMN(N17)-11,FALSE),"")</f>
        <v>6</v>
      </c>
      <c r="O18" s="1">
        <f>IFERROR(VLOOKUP($A18,dc_batting!$B:$N,COLUMN(O17)-11,FALSE),"")</f>
        <v>5</v>
      </c>
      <c r="P18" s="1">
        <f>IFERROR(VLOOKUP($A18,dc_batting!$B:$N,COLUMN(P17)-11,FALSE),"")</f>
        <v>2</v>
      </c>
      <c r="Q18" s="1" t="str">
        <f>IFERROR(VLOOKUP($A18,dc_batting!$B:$N,COLUMN(Q17)-11,FALSE),"")</f>
        <v>66*</v>
      </c>
      <c r="R18" s="1">
        <f>IFERROR(VLOOKUP($A18,dc_batting!$B:$N,COLUMN(R17)-11,FALSE),"")</f>
        <v>45.33</v>
      </c>
      <c r="S18" s="1">
        <f>IFERROR(VLOOKUP($A18,dc_batting!$B:$N,COLUMN(S17)-11,FALSE),"")</f>
        <v>76</v>
      </c>
      <c r="T18" s="1">
        <f>IFERROR(VLOOKUP($A18,dc_batting!$B:$N,COLUMN(T17)-11,FALSE),"")</f>
        <v>178.94</v>
      </c>
      <c r="U18" s="1">
        <f>IFERROR(VLOOKUP($A18,dc_batting!$B:$N,COLUMN(U17)-11,FALSE),"")</f>
        <v>0</v>
      </c>
      <c r="V18" s="1">
        <f>IFERROR(VLOOKUP($A18,dc_batting!$B:$N,COLUMN(V17)-11,FALSE),"")</f>
        <v>1</v>
      </c>
      <c r="W18" s="1">
        <f>IFERROR(VLOOKUP($A18,dc_batting!$B:$N,COLUMN(W17)-11,FALSE),"")</f>
        <v>11</v>
      </c>
      <c r="X18" s="4">
        <f>IFERROR(VLOOKUP($A18,dc_batting!$B:$N,COLUMN(X17)-11,FALSE),"")</f>
        <v>8</v>
      </c>
      <c r="Y18" s="3" t="str">
        <f>IFERROR(VLOOKUP($A18,dc_bowling!$B:$M,COLUMN(Y17)-23,FALSE),"")</f>
        <v/>
      </c>
      <c r="Z18" s="1" t="str">
        <f>IFERROR(VLOOKUP($A18,dc_bowling!$B:$M,COLUMN(Z17)-23,FALSE),"")</f>
        <v/>
      </c>
      <c r="AA18" s="1" t="str">
        <f>IFERROR(VLOOKUP($A18,dc_bowling!$B:$M,COLUMN(AA17)-23,FALSE),"")</f>
        <v/>
      </c>
      <c r="AB18" s="1" t="str">
        <f>IFERROR(VLOOKUP($A18,dc_bowling!$B:$M,COLUMN(AB17)-23,FALSE),"")</f>
        <v/>
      </c>
      <c r="AC18" s="1" t="str">
        <f>IFERROR(VLOOKUP($A18,dc_bowling!$B:$M,COLUMN(AC17)-23,FALSE),"")</f>
        <v/>
      </c>
      <c r="AD18" s="1" t="str">
        <f>IFERROR(VLOOKUP($A18,dc_bowling!$B:$M,COLUMN(AD17)-23,FALSE),"")</f>
        <v/>
      </c>
      <c r="AE18" s="1" t="str">
        <f>IFERROR(VLOOKUP($A18,dc_bowling!$B:$M,COLUMN(AE17)-23,FALSE),"")</f>
        <v/>
      </c>
      <c r="AF18" s="1" t="str">
        <f>IFERROR(VLOOKUP($A18,dc_bowling!$B:$M,COLUMN(AF17)-23,FALSE),"")</f>
        <v/>
      </c>
      <c r="AG18" s="1" t="str">
        <f>IFERROR(VLOOKUP($A18,dc_bowling!$B:$M,COLUMN(AG17)-23,FALSE),"")</f>
        <v/>
      </c>
      <c r="AH18" s="1" t="str">
        <f>IFERROR(VLOOKUP($A18,dc_bowling!$B:$M,COLUMN(AH17)-23,FALSE),"")</f>
        <v/>
      </c>
      <c r="AI18" s="1" t="str">
        <f>IFERROR(VLOOKUP($A18,dc_bowling!$B:$M,COLUMN(AI17)-23,FALSE),"")</f>
        <v/>
      </c>
      <c r="AJ18" s="23">
        <f t="shared" si="0"/>
        <v>17.5</v>
      </c>
      <c r="AK18" s="22">
        <f t="shared" si="1"/>
        <v>0</v>
      </c>
      <c r="AL18" s="22">
        <f t="shared" si="2"/>
        <v>0.33333333333333331</v>
      </c>
      <c r="AM18" s="22">
        <f t="shared" si="3"/>
        <v>22.5</v>
      </c>
      <c r="AN18" s="29">
        <f t="shared" si="4"/>
        <v>6.333333333333333</v>
      </c>
      <c r="AO18" s="20">
        <f t="shared" si="5"/>
        <v>7</v>
      </c>
      <c r="AP18" s="49" t="str">
        <f t="shared" si="6"/>
        <v>Ashutosh Sharma</v>
      </c>
    </row>
    <row r="19" spans="1:42" x14ac:dyDescent="0.2">
      <c r="A19" s="3" t="s">
        <v>119</v>
      </c>
      <c r="B19" s="1" t="s">
        <v>112</v>
      </c>
      <c r="C19" s="4" t="s">
        <v>71</v>
      </c>
      <c r="D19" s="3">
        <f>IFERROR(VLOOKUP($A19,dc_mvp!$B:$K,COLUMN(D18)-2,FALSE),"")</f>
        <v>62</v>
      </c>
      <c r="E19" s="1">
        <f>IFERROR(VLOOKUP($A19,dc_mvp!$B:$K,COLUMN(E18)-2,FALSE),"")</f>
        <v>7</v>
      </c>
      <c r="F19" s="1">
        <f>IFERROR(VLOOKUP($A19,dc_mvp!$B:$K,COLUMN(F18)-2,FALSE),"")</f>
        <v>5</v>
      </c>
      <c r="G19" s="1">
        <f>IFERROR(VLOOKUP($A19,dc_mvp!$B:$K,COLUMN(G18)-2,FALSE),"")</f>
        <v>42</v>
      </c>
      <c r="H19" s="1">
        <f>IFERROR(VLOOKUP($A19,dc_mvp!$B:$K,COLUMN(H18)-2,FALSE),"")</f>
        <v>0</v>
      </c>
      <c r="I19" s="1">
        <f>IFERROR(VLOOKUP($A19,dc_mvp!$B:$K,COLUMN(I18)-2,FALSE),"")</f>
        <v>0</v>
      </c>
      <c r="J19" s="1">
        <f>IFERROR(VLOOKUP($A19,dc_mvp!$B:$K,COLUMN(J18)-2,FALSE),"")</f>
        <v>1</v>
      </c>
      <c r="K19" s="1">
        <f>IFERROR(VLOOKUP($A19,dc_mvp!$B:$K,COLUMN(K18)-2,FALSE),"")</f>
        <v>0</v>
      </c>
      <c r="L19" s="4">
        <f>IFERROR(VLOOKUP($A19,dc_mvp!$B:$K,COLUMN(L18)-2,FALSE),"")</f>
        <v>0</v>
      </c>
      <c r="M19" s="3" t="str">
        <f>IFERROR(VLOOKUP($A19,dc_batting!$B:$N,COLUMN(M18)-11,FALSE),"")</f>
        <v/>
      </c>
      <c r="N19" s="1" t="str">
        <f>IFERROR(VLOOKUP($A19,dc_batting!$B:$N,COLUMN(N18)-11,FALSE),"")</f>
        <v/>
      </c>
      <c r="O19" s="1" t="str">
        <f>IFERROR(VLOOKUP($A19,dc_batting!$B:$N,COLUMN(O18)-11,FALSE),"")</f>
        <v/>
      </c>
      <c r="P19" s="1" t="str">
        <f>IFERROR(VLOOKUP($A19,dc_batting!$B:$N,COLUMN(P18)-11,FALSE),"")</f>
        <v/>
      </c>
      <c r="Q19" s="1" t="str">
        <f>IFERROR(VLOOKUP($A19,dc_batting!$B:$N,COLUMN(Q18)-11,FALSE),"")</f>
        <v/>
      </c>
      <c r="R19" s="1" t="str">
        <f>IFERROR(VLOOKUP($A19,dc_batting!$B:$N,COLUMN(R18)-11,FALSE),"")</f>
        <v/>
      </c>
      <c r="S19" s="1" t="str">
        <f>IFERROR(VLOOKUP($A19,dc_batting!$B:$N,COLUMN(S18)-11,FALSE),"")</f>
        <v/>
      </c>
      <c r="T19" s="1" t="str">
        <f>IFERROR(VLOOKUP($A19,dc_batting!$B:$N,COLUMN(T18)-11,FALSE),"")</f>
        <v/>
      </c>
      <c r="U19" s="1" t="str">
        <f>IFERROR(VLOOKUP($A19,dc_batting!$B:$N,COLUMN(U18)-11,FALSE),"")</f>
        <v/>
      </c>
      <c r="V19" s="1" t="str">
        <f>IFERROR(VLOOKUP($A19,dc_batting!$B:$N,COLUMN(V18)-11,FALSE),"")</f>
        <v/>
      </c>
      <c r="W19" s="1" t="str">
        <f>IFERROR(VLOOKUP($A19,dc_batting!$B:$N,COLUMN(W18)-11,FALSE),"")</f>
        <v/>
      </c>
      <c r="X19" s="4" t="str">
        <f>IFERROR(VLOOKUP($A19,dc_batting!$B:$N,COLUMN(X18)-11,FALSE),"")</f>
        <v/>
      </c>
      <c r="Y19" s="3">
        <f>IFERROR(VLOOKUP($A19,dc_bowling!$B:$M,COLUMN(Y18)-23,FALSE),"")</f>
        <v>5</v>
      </c>
      <c r="Z19" s="1">
        <f>IFERROR(VLOOKUP($A19,dc_bowling!$B:$M,COLUMN(Z18)-23,FALSE),"")</f>
        <v>7</v>
      </c>
      <c r="AA19" s="1">
        <f>IFERROR(VLOOKUP($A19,dc_bowling!$B:$M,COLUMN(AA18)-23,FALSE),"")</f>
        <v>7</v>
      </c>
      <c r="AB19" s="1">
        <f>IFERROR(VLOOKUP($A19,dc_bowling!$B:$M,COLUMN(AB18)-23,FALSE),"")</f>
        <v>22</v>
      </c>
      <c r="AC19" s="1">
        <f>IFERROR(VLOOKUP($A19,dc_bowling!$B:$M,COLUMN(AC18)-23,FALSE),"")</f>
        <v>210</v>
      </c>
      <c r="AD19" s="1">
        <f>IFERROR(VLOOKUP($A19,dc_bowling!$B:$M,COLUMN(AD18)-23,FALSE),"")</f>
        <v>45679</v>
      </c>
      <c r="AE19" s="1">
        <f>IFERROR(VLOOKUP($A19,dc_bowling!$B:$M,COLUMN(AE18)-23,FALSE),"")</f>
        <v>42</v>
      </c>
      <c r="AF19" s="1">
        <f>IFERROR(VLOOKUP($A19,dc_bowling!$B:$M,COLUMN(AF18)-23,FALSE),"")</f>
        <v>9.5399999999999991</v>
      </c>
      <c r="AG19" s="1">
        <f>IFERROR(VLOOKUP($A19,dc_bowling!$B:$M,COLUMN(AG18)-23,FALSE),"")</f>
        <v>26.4</v>
      </c>
      <c r="AH19" s="1">
        <f>IFERROR(VLOOKUP($A19,dc_bowling!$B:$M,COLUMN(AH18)-23,FALSE),"")</f>
        <v>0</v>
      </c>
      <c r="AI19" s="1">
        <f>IFERROR(VLOOKUP($A19,dc_bowling!$B:$M,COLUMN(AI18)-23,FALSE),"")</f>
        <v>0</v>
      </c>
      <c r="AJ19" s="23">
        <f t="shared" si="0"/>
        <v>0</v>
      </c>
      <c r="AK19" s="22">
        <f t="shared" si="1"/>
        <v>0.7142857142857143</v>
      </c>
      <c r="AL19" s="22">
        <f t="shared" si="2"/>
        <v>0.14285714285714285</v>
      </c>
      <c r="AM19" s="22">
        <f t="shared" si="3"/>
        <v>20</v>
      </c>
      <c r="AN19" s="29">
        <f t="shared" si="4"/>
        <v>8.3333333333333339</v>
      </c>
      <c r="AO19" s="20">
        <f t="shared" si="5"/>
        <v>12</v>
      </c>
      <c r="AP19" s="49" t="str">
        <f t="shared" si="6"/>
        <v>Mukesh Kumar</v>
      </c>
    </row>
    <row r="20" spans="1:42" x14ac:dyDescent="0.2">
      <c r="A20" s="3" t="s">
        <v>120</v>
      </c>
      <c r="B20" s="1" t="s">
        <v>112</v>
      </c>
      <c r="C20" s="4" t="s">
        <v>70</v>
      </c>
      <c r="D20" s="3">
        <f>IFERROR(VLOOKUP($A20,dc_mvp!$B:$K,COLUMN(D19)-2,FALSE),"")</f>
        <v>62.5</v>
      </c>
      <c r="E20" s="1">
        <f>IFERROR(VLOOKUP($A20,dc_mvp!$B:$K,COLUMN(E19)-2,FALSE),"")</f>
        <v>3</v>
      </c>
      <c r="F20" s="1">
        <f>IFERROR(VLOOKUP($A20,dc_mvp!$B:$K,COLUMN(F19)-2,FALSE),"")</f>
        <v>0</v>
      </c>
      <c r="G20" s="1">
        <f>IFERROR(VLOOKUP($A20,dc_mvp!$B:$K,COLUMN(G19)-2,FALSE),"")</f>
        <v>0</v>
      </c>
      <c r="H20" s="1">
        <f>IFERROR(VLOOKUP($A20,dc_mvp!$B:$K,COLUMN(H19)-2,FALSE),"")</f>
        <v>14</v>
      </c>
      <c r="I20" s="1">
        <f>IFERROR(VLOOKUP($A20,dc_mvp!$B:$K,COLUMN(I19)-2,FALSE),"")</f>
        <v>7</v>
      </c>
      <c r="J20" s="1">
        <f>IFERROR(VLOOKUP($A20,dc_mvp!$B:$K,COLUMN(J19)-2,FALSE),"")</f>
        <v>0</v>
      </c>
      <c r="K20" s="1">
        <f>IFERROR(VLOOKUP($A20,dc_mvp!$B:$K,COLUMN(K19)-2,FALSE),"")</f>
        <v>3</v>
      </c>
      <c r="L20" s="4">
        <f>IFERROR(VLOOKUP($A20,dc_mvp!$B:$K,COLUMN(L19)-2,FALSE),"")</f>
        <v>0</v>
      </c>
      <c r="M20" s="3">
        <f>IFERROR(VLOOKUP($A20,dc_batting!$B:$N,COLUMN(M19)-11,FALSE),"")</f>
        <v>120</v>
      </c>
      <c r="N20" s="1">
        <f>IFERROR(VLOOKUP($A20,dc_batting!$B:$N,COLUMN(N19)-11,FALSE),"")</f>
        <v>3</v>
      </c>
      <c r="O20" s="1">
        <f>IFERROR(VLOOKUP($A20,dc_batting!$B:$N,COLUMN(O19)-11,FALSE),"")</f>
        <v>3</v>
      </c>
      <c r="P20" s="1">
        <f>IFERROR(VLOOKUP($A20,dc_batting!$B:$N,COLUMN(P19)-11,FALSE),"")</f>
        <v>0</v>
      </c>
      <c r="Q20" s="1">
        <f>IFERROR(VLOOKUP($A20,dc_batting!$B:$N,COLUMN(Q19)-11,FALSE),"")</f>
        <v>89</v>
      </c>
      <c r="R20" s="1">
        <f>IFERROR(VLOOKUP($A20,dc_batting!$B:$N,COLUMN(R19)-11,FALSE),"")</f>
        <v>40</v>
      </c>
      <c r="S20" s="1">
        <f>IFERROR(VLOOKUP($A20,dc_batting!$B:$N,COLUMN(S19)-11,FALSE),"")</f>
        <v>61</v>
      </c>
      <c r="T20" s="1">
        <f>IFERROR(VLOOKUP($A20,dc_batting!$B:$N,COLUMN(T19)-11,FALSE),"")</f>
        <v>196.72</v>
      </c>
      <c r="U20" s="1">
        <f>IFERROR(VLOOKUP($A20,dc_batting!$B:$N,COLUMN(U19)-11,FALSE),"")</f>
        <v>0</v>
      </c>
      <c r="V20" s="1">
        <f>IFERROR(VLOOKUP($A20,dc_batting!$B:$N,COLUMN(V19)-11,FALSE),"")</f>
        <v>1</v>
      </c>
      <c r="W20" s="1">
        <f>IFERROR(VLOOKUP($A20,dc_batting!$B:$N,COLUMN(W19)-11,FALSE),"")</f>
        <v>14</v>
      </c>
      <c r="X20" s="4">
        <f>IFERROR(VLOOKUP($A20,dc_batting!$B:$N,COLUMN(X19)-11,FALSE),"")</f>
        <v>7</v>
      </c>
      <c r="Y20" s="3" t="str">
        <f>IFERROR(VLOOKUP($A20,dc_bowling!$B:$M,COLUMN(Y19)-23,FALSE),"")</f>
        <v/>
      </c>
      <c r="Z20" s="1" t="str">
        <f>IFERROR(VLOOKUP($A20,dc_bowling!$B:$M,COLUMN(Z19)-23,FALSE),"")</f>
        <v/>
      </c>
      <c r="AA20" s="1" t="str">
        <f>IFERROR(VLOOKUP($A20,dc_bowling!$B:$M,COLUMN(AA19)-23,FALSE),"")</f>
        <v/>
      </c>
      <c r="AB20" s="1" t="str">
        <f>IFERROR(VLOOKUP($A20,dc_bowling!$B:$M,COLUMN(AB19)-23,FALSE),"")</f>
        <v/>
      </c>
      <c r="AC20" s="1" t="str">
        <f>IFERROR(VLOOKUP($A20,dc_bowling!$B:$M,COLUMN(AC19)-23,FALSE),"")</f>
        <v/>
      </c>
      <c r="AD20" s="1" t="str">
        <f>IFERROR(VLOOKUP($A20,dc_bowling!$B:$M,COLUMN(AD19)-23,FALSE),"")</f>
        <v/>
      </c>
      <c r="AE20" s="1" t="str">
        <f>IFERROR(VLOOKUP($A20,dc_bowling!$B:$M,COLUMN(AE19)-23,FALSE),"")</f>
        <v/>
      </c>
      <c r="AF20" s="1" t="str">
        <f>IFERROR(VLOOKUP($A20,dc_bowling!$B:$M,COLUMN(AF19)-23,FALSE),"")</f>
        <v/>
      </c>
      <c r="AG20" s="1" t="str">
        <f>IFERROR(VLOOKUP($A20,dc_bowling!$B:$M,COLUMN(AG19)-23,FALSE),"")</f>
        <v/>
      </c>
      <c r="AH20" s="1" t="str">
        <f>IFERROR(VLOOKUP($A20,dc_bowling!$B:$M,COLUMN(AH19)-23,FALSE),"")</f>
        <v/>
      </c>
      <c r="AI20" s="1" t="str">
        <f>IFERROR(VLOOKUP($A20,dc_bowling!$B:$M,COLUMN(AI19)-23,FALSE),"")</f>
        <v/>
      </c>
      <c r="AJ20" s="23">
        <f t="shared" si="0"/>
        <v>15.5</v>
      </c>
      <c r="AK20" s="22">
        <f t="shared" si="1"/>
        <v>0</v>
      </c>
      <c r="AL20" s="22">
        <f t="shared" si="2"/>
        <v>0</v>
      </c>
      <c r="AM20" s="22">
        <f t="shared" si="3"/>
        <v>15.5</v>
      </c>
      <c r="AN20" s="29">
        <f t="shared" si="4"/>
        <v>8</v>
      </c>
      <c r="AO20" s="20">
        <f t="shared" si="5"/>
        <v>11</v>
      </c>
      <c r="AP20" s="49" t="str">
        <f t="shared" si="6"/>
        <v>Karun Nair</v>
      </c>
    </row>
    <row r="21" spans="1:42" x14ac:dyDescent="0.2">
      <c r="A21" s="3" t="s">
        <v>124</v>
      </c>
      <c r="B21" s="1" t="s">
        <v>112</v>
      </c>
      <c r="C21" s="4" t="s">
        <v>70</v>
      </c>
      <c r="D21" s="3">
        <f>IFERROR(VLOOKUP($A21,dc_mvp!$B:$K,COLUMN(D20)-2,FALSE),"")</f>
        <v>32</v>
      </c>
      <c r="E21" s="1">
        <f>IFERROR(VLOOKUP($A21,dc_mvp!$B:$K,COLUMN(E20)-2,FALSE),"")</f>
        <v>6</v>
      </c>
      <c r="F21" s="1">
        <f>IFERROR(VLOOKUP($A21,dc_mvp!$B:$K,COLUMN(F20)-2,FALSE),"")</f>
        <v>0</v>
      </c>
      <c r="G21" s="1">
        <f>IFERROR(VLOOKUP($A21,dc_mvp!$B:$K,COLUMN(G20)-2,FALSE),"")</f>
        <v>0</v>
      </c>
      <c r="H21" s="1">
        <f>IFERROR(VLOOKUP($A21,dc_mvp!$B:$K,COLUMN(H20)-2,FALSE),"")</f>
        <v>7</v>
      </c>
      <c r="I21" s="1">
        <f>IFERROR(VLOOKUP($A21,dc_mvp!$B:$K,COLUMN(I20)-2,FALSE),"")</f>
        <v>2</v>
      </c>
      <c r="J21" s="1">
        <f>IFERROR(VLOOKUP($A21,dc_mvp!$B:$K,COLUMN(J20)-2,FALSE),"")</f>
        <v>3</v>
      </c>
      <c r="K21" s="1">
        <f>IFERROR(VLOOKUP($A21,dc_mvp!$B:$K,COLUMN(K20)-2,FALSE),"")</f>
        <v>0</v>
      </c>
      <c r="L21" s="4">
        <f>IFERROR(VLOOKUP($A21,dc_mvp!$B:$K,COLUMN(L20)-2,FALSE),"")</f>
        <v>0</v>
      </c>
      <c r="M21" s="3">
        <f>IFERROR(VLOOKUP($A21,dc_batting!$B:$N,COLUMN(M20)-11,FALSE),"")</f>
        <v>55</v>
      </c>
      <c r="N21" s="1">
        <f>IFERROR(VLOOKUP($A21,dc_batting!$B:$N,COLUMN(N20)-11,FALSE),"")</f>
        <v>6</v>
      </c>
      <c r="O21" s="1">
        <f>IFERROR(VLOOKUP($A21,dc_batting!$B:$N,COLUMN(O20)-11,FALSE),"")</f>
        <v>6</v>
      </c>
      <c r="P21" s="1">
        <f>IFERROR(VLOOKUP($A21,dc_batting!$B:$N,COLUMN(P20)-11,FALSE),"")</f>
        <v>0</v>
      </c>
      <c r="Q21" s="1">
        <f>IFERROR(VLOOKUP($A21,dc_batting!$B:$N,COLUMN(Q20)-11,FALSE),"")</f>
        <v>38</v>
      </c>
      <c r="R21" s="1">
        <f>IFERROR(VLOOKUP($A21,dc_batting!$B:$N,COLUMN(R20)-11,FALSE),"")</f>
        <v>9.17</v>
      </c>
      <c r="S21" s="1">
        <f>IFERROR(VLOOKUP($A21,dc_batting!$B:$N,COLUMN(S20)-11,FALSE),"")</f>
        <v>52</v>
      </c>
      <c r="T21" s="1">
        <f>IFERROR(VLOOKUP($A21,dc_batting!$B:$N,COLUMN(T20)-11,FALSE),"")</f>
        <v>105.76</v>
      </c>
      <c r="U21" s="1">
        <f>IFERROR(VLOOKUP($A21,dc_batting!$B:$N,COLUMN(U20)-11,FALSE),"")</f>
        <v>0</v>
      </c>
      <c r="V21" s="1">
        <f>IFERROR(VLOOKUP($A21,dc_batting!$B:$N,COLUMN(V20)-11,FALSE),"")</f>
        <v>0</v>
      </c>
      <c r="W21" s="1">
        <f>IFERROR(VLOOKUP($A21,dc_batting!$B:$N,COLUMN(W20)-11,FALSE),"")</f>
        <v>7</v>
      </c>
      <c r="X21" s="4">
        <f>IFERROR(VLOOKUP($A21,dc_batting!$B:$N,COLUMN(X20)-11,FALSE),"")</f>
        <v>2</v>
      </c>
      <c r="Y21" s="3" t="str">
        <f>IFERROR(VLOOKUP($A21,dc_bowling!$B:$M,COLUMN(Y20)-23,FALSE),"")</f>
        <v/>
      </c>
      <c r="Z21" s="1" t="str">
        <f>IFERROR(VLOOKUP($A21,dc_bowling!$B:$M,COLUMN(Z20)-23,FALSE),"")</f>
        <v/>
      </c>
      <c r="AA21" s="1" t="str">
        <f>IFERROR(VLOOKUP($A21,dc_bowling!$B:$M,COLUMN(AA20)-23,FALSE),"")</f>
        <v/>
      </c>
      <c r="AB21" s="1" t="str">
        <f>IFERROR(VLOOKUP($A21,dc_bowling!$B:$M,COLUMN(AB20)-23,FALSE),"")</f>
        <v/>
      </c>
      <c r="AC21" s="1" t="str">
        <f>IFERROR(VLOOKUP($A21,dc_bowling!$B:$M,COLUMN(AC20)-23,FALSE),"")</f>
        <v/>
      </c>
      <c r="AD21" s="1" t="str">
        <f>IFERROR(VLOOKUP($A21,dc_bowling!$B:$M,COLUMN(AD20)-23,FALSE),"")</f>
        <v/>
      </c>
      <c r="AE21" s="1" t="str">
        <f>IFERROR(VLOOKUP($A21,dc_bowling!$B:$M,COLUMN(AE20)-23,FALSE),"")</f>
        <v/>
      </c>
      <c r="AF21" s="1" t="str">
        <f>IFERROR(VLOOKUP($A21,dc_bowling!$B:$M,COLUMN(AF20)-23,FALSE),"")</f>
        <v/>
      </c>
      <c r="AG21" s="1" t="str">
        <f>IFERROR(VLOOKUP($A21,dc_bowling!$B:$M,COLUMN(AG20)-23,FALSE),"")</f>
        <v/>
      </c>
      <c r="AH21" s="1" t="str">
        <f>IFERROR(VLOOKUP($A21,dc_bowling!$B:$M,COLUMN(AH20)-23,FALSE),"")</f>
        <v/>
      </c>
      <c r="AI21" s="1" t="str">
        <f>IFERROR(VLOOKUP($A21,dc_bowling!$B:$M,COLUMN(AI20)-23,FALSE),"")</f>
        <v/>
      </c>
      <c r="AJ21" s="23">
        <f t="shared" si="0"/>
        <v>3.4</v>
      </c>
      <c r="AK21" s="22">
        <f t="shared" si="1"/>
        <v>0</v>
      </c>
      <c r="AL21" s="22">
        <f t="shared" si="2"/>
        <v>0.5</v>
      </c>
      <c r="AM21" s="22">
        <f t="shared" si="3"/>
        <v>10.9</v>
      </c>
      <c r="AN21" s="29">
        <f t="shared" si="4"/>
        <v>7.333333333333333</v>
      </c>
      <c r="AO21" s="20">
        <f t="shared" si="5"/>
        <v>9</v>
      </c>
      <c r="AP21" s="49" t="str">
        <f t="shared" si="6"/>
        <v>Jake Fraser-McGurk</v>
      </c>
    </row>
    <row r="22" spans="1:42" x14ac:dyDescent="0.2">
      <c r="A22" s="3" t="s">
        <v>123</v>
      </c>
      <c r="B22" s="1" t="s">
        <v>112</v>
      </c>
      <c r="C22" s="4" t="s">
        <v>71</v>
      </c>
      <c r="D22" s="3">
        <f>IFERROR(VLOOKUP($A22,dc_mvp!$B:$K,COLUMN(D21)-2,FALSE),"")</f>
        <v>35</v>
      </c>
      <c r="E22" s="1">
        <f>IFERROR(VLOOKUP($A22,dc_mvp!$B:$K,COLUMN(E21)-2,FALSE),"")</f>
        <v>6</v>
      </c>
      <c r="F22" s="1">
        <f>IFERROR(VLOOKUP($A22,dc_mvp!$B:$K,COLUMN(F21)-2,FALSE),"")</f>
        <v>2</v>
      </c>
      <c r="G22" s="1">
        <f>IFERROR(VLOOKUP($A22,dc_mvp!$B:$K,COLUMN(G21)-2,FALSE),"")</f>
        <v>28</v>
      </c>
      <c r="H22" s="1">
        <f>IFERROR(VLOOKUP($A22,dc_mvp!$B:$K,COLUMN(H21)-2,FALSE),"")</f>
        <v>0</v>
      </c>
      <c r="I22" s="1">
        <f>IFERROR(VLOOKUP($A22,dc_mvp!$B:$K,COLUMN(I21)-2,FALSE),"")</f>
        <v>0</v>
      </c>
      <c r="J22" s="1">
        <f>IFERROR(VLOOKUP($A22,dc_mvp!$B:$K,COLUMN(J21)-2,FALSE),"")</f>
        <v>0</v>
      </c>
      <c r="K22" s="1">
        <f>IFERROR(VLOOKUP($A22,dc_mvp!$B:$K,COLUMN(K21)-2,FALSE),"")</f>
        <v>0</v>
      </c>
      <c r="L22" s="4">
        <f>IFERROR(VLOOKUP($A22,dc_mvp!$B:$K,COLUMN(L21)-2,FALSE),"")</f>
        <v>0</v>
      </c>
      <c r="M22" s="3">
        <f>IFERROR(VLOOKUP($A22,dc_batting!$B:$N,COLUMN(M21)-11,FALSE),"")</f>
        <v>1</v>
      </c>
      <c r="N22" s="1">
        <f>IFERROR(VLOOKUP($A22,dc_batting!$B:$N,COLUMN(N21)-11,FALSE),"")</f>
        <v>7</v>
      </c>
      <c r="O22" s="1">
        <f>IFERROR(VLOOKUP($A22,dc_batting!$B:$N,COLUMN(O21)-11,FALSE),"")</f>
        <v>2</v>
      </c>
      <c r="P22" s="1">
        <f>IFERROR(VLOOKUP($A22,dc_batting!$B:$N,COLUMN(P21)-11,FALSE),"")</f>
        <v>1</v>
      </c>
      <c r="Q22" s="1" t="str">
        <f>IFERROR(VLOOKUP($A22,dc_batting!$B:$N,COLUMN(Q21)-11,FALSE),"")</f>
        <v>1*</v>
      </c>
      <c r="R22" s="1">
        <f>IFERROR(VLOOKUP($A22,dc_batting!$B:$N,COLUMN(R21)-11,FALSE),"")</f>
        <v>1</v>
      </c>
      <c r="S22" s="1">
        <f>IFERROR(VLOOKUP($A22,dc_batting!$B:$N,COLUMN(S21)-11,FALSE),"")</f>
        <v>3</v>
      </c>
      <c r="T22" s="1">
        <f>IFERROR(VLOOKUP($A22,dc_batting!$B:$N,COLUMN(T21)-11,FALSE),"")</f>
        <v>33.33</v>
      </c>
      <c r="U22" s="1">
        <f>IFERROR(VLOOKUP($A22,dc_batting!$B:$N,COLUMN(U21)-11,FALSE),"")</f>
        <v>0</v>
      </c>
      <c r="V22" s="1">
        <f>IFERROR(VLOOKUP($A22,dc_batting!$B:$N,COLUMN(V21)-11,FALSE),"")</f>
        <v>0</v>
      </c>
      <c r="W22" s="1">
        <f>IFERROR(VLOOKUP($A22,dc_batting!$B:$N,COLUMN(W21)-11,FALSE),"")</f>
        <v>0</v>
      </c>
      <c r="X22" s="4">
        <f>IFERROR(VLOOKUP($A22,dc_batting!$B:$N,COLUMN(X21)-11,FALSE),"")</f>
        <v>0</v>
      </c>
      <c r="Y22" s="3">
        <f>IFERROR(VLOOKUP($A22,dc_bowling!$B:$M,COLUMN(Y21)-23,FALSE),"")</f>
        <v>2</v>
      </c>
      <c r="Z22" s="1">
        <f>IFERROR(VLOOKUP($A22,dc_bowling!$B:$M,COLUMN(Z21)-23,FALSE),"")</f>
        <v>7</v>
      </c>
      <c r="AA22" s="1">
        <f>IFERROR(VLOOKUP($A22,dc_bowling!$B:$M,COLUMN(AA21)-23,FALSE),"")</f>
        <v>7</v>
      </c>
      <c r="AB22" s="1">
        <f>IFERROR(VLOOKUP($A22,dc_bowling!$B:$M,COLUMN(AB21)-23,FALSE),"")</f>
        <v>21</v>
      </c>
      <c r="AC22" s="1">
        <f>IFERROR(VLOOKUP($A22,dc_bowling!$B:$M,COLUMN(AC21)-23,FALSE),"")</f>
        <v>210</v>
      </c>
      <c r="AD22" s="1">
        <f>IFERROR(VLOOKUP($A22,dc_bowling!$B:$M,COLUMN(AD21)-23,FALSE),"")</f>
        <v>45667</v>
      </c>
      <c r="AE22" s="1">
        <f>IFERROR(VLOOKUP($A22,dc_bowling!$B:$M,COLUMN(AE21)-23,FALSE),"")</f>
        <v>105</v>
      </c>
      <c r="AF22" s="1">
        <f>IFERROR(VLOOKUP($A22,dc_bowling!$B:$M,COLUMN(AF21)-23,FALSE),"")</f>
        <v>10</v>
      </c>
      <c r="AG22" s="1">
        <f>IFERROR(VLOOKUP($A22,dc_bowling!$B:$M,COLUMN(AG21)-23,FALSE),"")</f>
        <v>63</v>
      </c>
      <c r="AH22" s="1">
        <f>IFERROR(VLOOKUP($A22,dc_bowling!$B:$M,COLUMN(AH21)-23,FALSE),"")</f>
        <v>0</v>
      </c>
      <c r="AI22" s="1">
        <f>IFERROR(VLOOKUP($A22,dc_bowling!$B:$M,COLUMN(AI21)-23,FALSE),"")</f>
        <v>0</v>
      </c>
      <c r="AJ22" s="23">
        <f t="shared" si="0"/>
        <v>0</v>
      </c>
      <c r="AK22" s="22">
        <f t="shared" si="1"/>
        <v>0.33333333333333331</v>
      </c>
      <c r="AL22" s="22">
        <f t="shared" si="2"/>
        <v>0</v>
      </c>
      <c r="AM22" s="22">
        <f t="shared" si="3"/>
        <v>8.3333333333333321</v>
      </c>
      <c r="AN22" s="29">
        <f t="shared" si="4"/>
        <v>9.6666666666666661</v>
      </c>
      <c r="AO22" s="20">
        <f t="shared" si="5"/>
        <v>14</v>
      </c>
      <c r="AP22" s="49" t="str">
        <f t="shared" si="6"/>
        <v>Mohit Sharma</v>
      </c>
    </row>
    <row r="23" spans="1:42" ht="12.75" thickBot="1" x14ac:dyDescent="0.25">
      <c r="A23" s="5" t="s">
        <v>125</v>
      </c>
      <c r="B23" s="6" t="s">
        <v>112</v>
      </c>
      <c r="C23" s="7" t="s">
        <v>72</v>
      </c>
      <c r="D23" s="5">
        <f>IFERROR(VLOOKUP($A23,dc_mvp!$B:$K,COLUMN(D22)-2,FALSE),"")</f>
        <v>8.5</v>
      </c>
      <c r="E23" s="6">
        <f>IFERROR(VLOOKUP($A23,dc_mvp!$B:$K,COLUMN(E22)-2,FALSE),"")</f>
        <v>2</v>
      </c>
      <c r="F23" s="6">
        <f>IFERROR(VLOOKUP($A23,dc_mvp!$B:$K,COLUMN(F22)-2,FALSE),"")</f>
        <v>0</v>
      </c>
      <c r="G23" s="6">
        <f>IFERROR(VLOOKUP($A23,dc_mvp!$B:$K,COLUMN(G22)-2,FALSE),"")</f>
        <v>0</v>
      </c>
      <c r="H23" s="6">
        <f>IFERROR(VLOOKUP($A23,dc_mvp!$B:$K,COLUMN(H22)-2,FALSE),"")</f>
        <v>2</v>
      </c>
      <c r="I23" s="6">
        <f>IFERROR(VLOOKUP($A23,dc_mvp!$B:$K,COLUMN(I22)-2,FALSE),"")</f>
        <v>1</v>
      </c>
      <c r="J23" s="6">
        <f>IFERROR(VLOOKUP($A23,dc_mvp!$B:$K,COLUMN(J22)-2,FALSE),"")</f>
        <v>0</v>
      </c>
      <c r="K23" s="6">
        <f>IFERROR(VLOOKUP($A23,dc_mvp!$B:$K,COLUMN(K22)-2,FALSE),"")</f>
        <v>0</v>
      </c>
      <c r="L23" s="7">
        <f>IFERROR(VLOOKUP($A23,dc_mvp!$B:$K,COLUMN(L22)-2,FALSE),"")</f>
        <v>0</v>
      </c>
      <c r="M23" s="5">
        <f>IFERROR(VLOOKUP($A23,dc_batting!$B:$N,COLUMN(M22)-11,FALSE),"")</f>
        <v>24</v>
      </c>
      <c r="N23" s="6">
        <f>IFERROR(VLOOKUP($A23,dc_batting!$B:$N,COLUMN(N22)-11,FALSE),"")</f>
        <v>2</v>
      </c>
      <c r="O23" s="6">
        <f>IFERROR(VLOOKUP($A23,dc_batting!$B:$N,COLUMN(O22)-11,FALSE),"")</f>
        <v>2</v>
      </c>
      <c r="P23" s="6">
        <f>IFERROR(VLOOKUP($A23,dc_batting!$B:$N,COLUMN(P22)-11,FALSE),"")</f>
        <v>0</v>
      </c>
      <c r="Q23" s="6">
        <f>IFERROR(VLOOKUP($A23,dc_batting!$B:$N,COLUMN(Q22)-11,FALSE),"")</f>
        <v>20</v>
      </c>
      <c r="R23" s="6">
        <f>IFERROR(VLOOKUP($A23,dc_batting!$B:$N,COLUMN(R22)-11,FALSE),"")</f>
        <v>12</v>
      </c>
      <c r="S23" s="6">
        <f>IFERROR(VLOOKUP($A23,dc_batting!$B:$N,COLUMN(S22)-11,FALSE),"")</f>
        <v>19</v>
      </c>
      <c r="T23" s="6">
        <f>IFERROR(VLOOKUP($A23,dc_batting!$B:$N,COLUMN(T22)-11,FALSE),"")</f>
        <v>126.31</v>
      </c>
      <c r="U23" s="6">
        <f>IFERROR(VLOOKUP($A23,dc_batting!$B:$N,COLUMN(U22)-11,FALSE),"")</f>
        <v>0</v>
      </c>
      <c r="V23" s="6">
        <f>IFERROR(VLOOKUP($A23,dc_batting!$B:$N,COLUMN(V22)-11,FALSE),"")</f>
        <v>0</v>
      </c>
      <c r="W23" s="6">
        <f>IFERROR(VLOOKUP($A23,dc_batting!$B:$N,COLUMN(W22)-11,FALSE),"")</f>
        <v>2</v>
      </c>
      <c r="X23" s="7">
        <f>IFERROR(VLOOKUP($A23,dc_batting!$B:$N,COLUMN(X22)-11,FALSE),"")</f>
        <v>1</v>
      </c>
      <c r="Y23" s="5" t="str">
        <f>IFERROR(VLOOKUP($A23,dc_bowling!$B:$M,COLUMN(Y22)-23,FALSE),"")</f>
        <v/>
      </c>
      <c r="Z23" s="6" t="str">
        <f>IFERROR(VLOOKUP($A23,dc_bowling!$B:$M,COLUMN(Z22)-23,FALSE),"")</f>
        <v/>
      </c>
      <c r="AA23" s="6" t="str">
        <f>IFERROR(VLOOKUP($A23,dc_bowling!$B:$M,COLUMN(AA22)-23,FALSE),"")</f>
        <v/>
      </c>
      <c r="AB23" s="6" t="str">
        <f>IFERROR(VLOOKUP($A23,dc_bowling!$B:$M,COLUMN(AB22)-23,FALSE),"")</f>
        <v/>
      </c>
      <c r="AC23" s="6" t="str">
        <f>IFERROR(VLOOKUP($A23,dc_bowling!$B:$M,COLUMN(AC22)-23,FALSE),"")</f>
        <v/>
      </c>
      <c r="AD23" s="6" t="str">
        <f>IFERROR(VLOOKUP($A23,dc_bowling!$B:$M,COLUMN(AD22)-23,FALSE),"")</f>
        <v/>
      </c>
      <c r="AE23" s="6" t="str">
        <f>IFERROR(VLOOKUP($A23,dc_bowling!$B:$M,COLUMN(AE22)-23,FALSE),"")</f>
        <v/>
      </c>
      <c r="AF23" s="6" t="str">
        <f>IFERROR(VLOOKUP($A23,dc_bowling!$B:$M,COLUMN(AF22)-23,FALSE),"")</f>
        <v/>
      </c>
      <c r="AG23" s="6" t="str">
        <f>IFERROR(VLOOKUP($A23,dc_bowling!$B:$M,COLUMN(AG22)-23,FALSE),"")</f>
        <v/>
      </c>
      <c r="AH23" s="6" t="str">
        <f>IFERROR(VLOOKUP($A23,dc_bowling!$B:$M,COLUMN(AH22)-23,FALSE),"")</f>
        <v/>
      </c>
      <c r="AI23" s="6" t="str">
        <f>IFERROR(VLOOKUP($A23,dc_bowling!$B:$M,COLUMN(AI22)-23,FALSE),"")</f>
        <v/>
      </c>
      <c r="AJ23" s="24">
        <f t="shared" si="0"/>
        <v>4</v>
      </c>
      <c r="AK23" s="25">
        <f t="shared" si="1"/>
        <v>0</v>
      </c>
      <c r="AL23" s="25">
        <f t="shared" si="2"/>
        <v>0</v>
      </c>
      <c r="AM23" s="25">
        <f t="shared" si="3"/>
        <v>4</v>
      </c>
      <c r="AN23" s="30">
        <f t="shared" si="4"/>
        <v>9</v>
      </c>
      <c r="AO23" s="21">
        <f t="shared" si="5"/>
        <v>13</v>
      </c>
      <c r="AP23" s="49" t="str">
        <f t="shared" si="6"/>
        <v>Sameer Rizvi</v>
      </c>
    </row>
    <row r="30" spans="1:42" x14ac:dyDescent="0.2">
      <c r="D30" s="52" t="s">
        <v>213</v>
      </c>
    </row>
    <row r="31" spans="1:42" x14ac:dyDescent="0.2">
      <c r="D31" s="51" t="s">
        <v>214</v>
      </c>
      <c r="E31" s="51">
        <f>SUM(D2:L26)-SUM(dc_mvp!C:K)</f>
        <v>0</v>
      </c>
    </row>
    <row r="32" spans="1:42" x14ac:dyDescent="0.2">
      <c r="D32" s="51" t="s">
        <v>215</v>
      </c>
      <c r="E32" s="51">
        <f>SUM(M2:X26)-SUM(dc_batting!C2:N100)</f>
        <v>0</v>
      </c>
    </row>
    <row r="33" spans="4:5" x14ac:dyDescent="0.2">
      <c r="D33" s="51" t="s">
        <v>216</v>
      </c>
      <c r="E33" s="51">
        <f>SUM(Y2:AI26)-SUM(dc_bowling!C:M)</f>
        <v>0</v>
      </c>
    </row>
  </sheetData>
  <conditionalFormatting sqref="D2:D23">
    <cfRule type="containsBlanks" dxfId="205" priority="13">
      <formula>LEN(TRIM(D2))=0</formula>
    </cfRule>
  </conditionalFormatting>
  <conditionalFormatting sqref="E31:E33">
    <cfRule type="cellIs" dxfId="204" priority="1" operator="notEqual">
      <formula>0</formula>
    </cfRule>
  </conditionalFormatting>
  <conditionalFormatting sqref="J2:J23">
    <cfRule type="colorScale" priority="16">
      <colorScale>
        <cfvo type="min"/>
        <cfvo type="max"/>
        <color rgb="FFFCFCFF"/>
        <color rgb="FF63BE7B"/>
      </colorScale>
    </cfRule>
  </conditionalFormatting>
  <conditionalFormatting sqref="K2:K23">
    <cfRule type="cellIs" dxfId="203" priority="9" operator="greaterThanOrEqual">
      <formula>1</formula>
    </cfRule>
  </conditionalFormatting>
  <conditionalFormatting sqref="M2:M23">
    <cfRule type="colorScale" priority="17">
      <colorScale>
        <cfvo type="min"/>
        <cfvo type="max"/>
        <color rgb="FFFCFCFF"/>
        <color rgb="FF63BE7B"/>
      </colorScale>
    </cfRule>
  </conditionalFormatting>
  <conditionalFormatting sqref="Y2:Y23">
    <cfRule type="colorScale" priority="18">
      <colorScale>
        <cfvo type="min"/>
        <cfvo type="max"/>
        <color rgb="FFFCFCFF"/>
        <color rgb="FF63BE7B"/>
      </colorScale>
    </cfRule>
  </conditionalFormatting>
  <conditionalFormatting sqref="AJ2:AJ23">
    <cfRule type="colorScale" priority="19">
      <colorScale>
        <cfvo type="min"/>
        <cfvo type="max"/>
        <color rgb="FFFCFCFF"/>
        <color rgb="FF63BE7B"/>
      </colorScale>
    </cfRule>
  </conditionalFormatting>
  <conditionalFormatting sqref="AK2:AK23">
    <cfRule type="colorScale" priority="20">
      <colorScale>
        <cfvo type="min"/>
        <cfvo type="max"/>
        <color rgb="FFFCFCFF"/>
        <color rgb="FF63BE7B"/>
      </colorScale>
    </cfRule>
  </conditionalFormatting>
  <conditionalFormatting sqref="AL2:AL23">
    <cfRule type="colorScale" priority="21">
      <colorScale>
        <cfvo type="min"/>
        <cfvo type="max"/>
        <color rgb="FFFCFCFF"/>
        <color rgb="FF63BE7B"/>
      </colorScale>
    </cfRule>
  </conditionalFormatting>
  <conditionalFormatting sqref="AM2:AM23">
    <cfRule type="colorScale" priority="22">
      <colorScale>
        <cfvo type="min"/>
        <cfvo type="max"/>
        <color rgb="FFFCFCFF"/>
        <color rgb="FF63BE7B"/>
      </colorScale>
    </cfRule>
  </conditionalFormatting>
  <conditionalFormatting sqref="AN2:AN23">
    <cfRule type="colorScale" priority="23">
      <colorScale>
        <cfvo type="min"/>
        <cfvo type="percentile" val="50"/>
        <cfvo type="max"/>
        <color rgb="FF63BE7B"/>
        <color rgb="FFFCFCFF"/>
        <color rgb="FFF8696B"/>
      </colorScale>
    </cfRule>
    <cfRule type="colorScale" priority="24">
      <colorScale>
        <cfvo type="min"/>
        <cfvo type="max"/>
        <color rgb="FF63BE7B"/>
        <color rgb="FFFFEF9C"/>
      </colorScale>
    </cfRule>
  </conditionalFormatting>
  <conditionalFormatting sqref="AO2:AO23">
    <cfRule type="iconSet" priority="25">
      <iconSet iconSet="3Symbols2" reverse="1">
        <cfvo type="percent" val="0"/>
        <cfvo type="num" val="5"/>
        <cfvo type="num" val="8"/>
      </iconSet>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1619-241F-4220-9E8F-554DEF27C7D0}">
  <sheetPr>
    <tabColor theme="9" tint="0.59999389629810485"/>
  </sheetPr>
  <dimension ref="A1:AS32"/>
  <sheetViews>
    <sheetView zoomScale="90" zoomScaleNormal="90" workbookViewId="0">
      <pane xSplit="3" topLeftCell="Y1" activePane="topRight" state="frozen"/>
      <selection pane="topRight" activeCell="AN2" sqref="AN2"/>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16.85546875" style="1" bestFit="1" customWidth="1"/>
    <col min="44" max="16384" width="9.140625" style="1"/>
  </cols>
  <sheetData>
    <row r="1" spans="1:45"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7" t="s">
        <v>355</v>
      </c>
      <c r="AO1" s="28" t="s">
        <v>94</v>
      </c>
      <c r="AP1" s="48" t="s">
        <v>95</v>
      </c>
      <c r="AQ1" s="47"/>
    </row>
    <row r="2" spans="1:45" x14ac:dyDescent="0.2">
      <c r="A2" s="3" t="s">
        <v>240</v>
      </c>
      <c r="B2" s="1" t="s">
        <v>221</v>
      </c>
      <c r="C2" s="4" t="s">
        <v>70</v>
      </c>
      <c r="D2" s="3" t="str">
        <f>IFERROR(VLOOKUP($A2,mi_mvp!$B:$K,COLUMN(D1)-2,FALSE),"")</f>
        <v/>
      </c>
      <c r="E2" s="1" t="str">
        <f>IFERROR(VLOOKUP($A2,mi_mvp!$B:$K,COLUMN(E1)-2,FALSE),"")</f>
        <v/>
      </c>
      <c r="F2" s="1" t="str">
        <f>IFERROR(VLOOKUP($A2,mi_mvp!$B:$K,COLUMN(F1)-2,FALSE),"")</f>
        <v/>
      </c>
      <c r="G2" s="1" t="str">
        <f>IFERROR(VLOOKUP($A2,mi_mvp!$B:$K,COLUMN(G1)-2,FALSE),"")</f>
        <v/>
      </c>
      <c r="H2" s="1" t="str">
        <f>IFERROR(VLOOKUP($A2,mi_mvp!$B:$K,COLUMN(H1)-2,FALSE),"")</f>
        <v/>
      </c>
      <c r="I2" s="1" t="str">
        <f>IFERROR(VLOOKUP($A2,mi_mvp!$B:$K,COLUMN(I1)-2,FALSE),"")</f>
        <v/>
      </c>
      <c r="J2" s="1" t="str">
        <f>IFERROR(VLOOKUP($A2,mi_mvp!$B:$K,COLUMN(J1)-2,FALSE),"")</f>
        <v/>
      </c>
      <c r="K2" s="1" t="str">
        <f>IFERROR(VLOOKUP($A2,mi_mvp!$B:$K,COLUMN(K1)-2,FALSE),"")</f>
        <v/>
      </c>
      <c r="L2" s="4" t="str">
        <f>IFERROR(VLOOKUP($A2,mi_mvp!$B:$K,COLUMN(L1)-2,FALSE),"")</f>
        <v/>
      </c>
      <c r="M2" s="3">
        <f>IFERROR(VLOOKUP($A2,mi_batting!$B:$N,COLUMN(M1)-11,FALSE),"")</f>
        <v>6</v>
      </c>
      <c r="N2" s="1">
        <f>IFERROR(VLOOKUP($A2,mi_batting!$B:$N,COLUMN(N1)-11,FALSE),"")</f>
        <v>2</v>
      </c>
      <c r="O2" s="1">
        <f>IFERROR(VLOOKUP($A2,mi_batting!$B:$N,COLUMN(O1)-11,FALSE),"")</f>
        <v>2</v>
      </c>
      <c r="P2" s="1">
        <f>IFERROR(VLOOKUP($A2,mi_batting!$B:$N,COLUMN(P1)-11,FALSE),"")</f>
        <v>0</v>
      </c>
      <c r="Q2" s="1">
        <f>IFERROR(VLOOKUP($A2,mi_batting!$B:$N,COLUMN(Q1)-11,FALSE),"")</f>
        <v>3</v>
      </c>
      <c r="R2" s="1">
        <f>IFERROR(VLOOKUP($A2,mi_batting!$B:$N,COLUMN(R1)-11,FALSE),"")</f>
        <v>3</v>
      </c>
      <c r="S2" s="1">
        <f>IFERROR(VLOOKUP($A2,mi_batting!$B:$N,COLUMN(S1)-11,FALSE),"")</f>
        <v>15</v>
      </c>
      <c r="T2" s="1">
        <f>IFERROR(VLOOKUP($A2,mi_batting!$B:$N,COLUMN(T1)-11,FALSE),"")</f>
        <v>40</v>
      </c>
      <c r="U2" s="1">
        <f>IFERROR(VLOOKUP($A2,mi_batting!$B:$N,COLUMN(U1)-11,FALSE),"")</f>
        <v>0</v>
      </c>
      <c r="V2" s="1">
        <f>IFERROR(VLOOKUP($A2,mi_batting!$B:$N,COLUMN(V1)-11,FALSE),"")</f>
        <v>0</v>
      </c>
      <c r="W2" s="1">
        <f>IFERROR(VLOOKUP($A2,mi_batting!$B:$N,COLUMN(W1)-11,FALSE),"")</f>
        <v>0</v>
      </c>
      <c r="X2" s="4">
        <f>IFERROR(VLOOKUP($A2,mi_batting!$B:$N,COLUMN(X1)-11,FALSE),"")</f>
        <v>0</v>
      </c>
      <c r="Y2" s="3" t="str">
        <f>IFERROR(VLOOKUP($A2,mi_bowling!$B:$M,COLUMN(Y1)-23,FALSE),"")</f>
        <v/>
      </c>
      <c r="Z2" s="1" t="str">
        <f>IFERROR(VLOOKUP($A2,mi_bowling!$B:$M,COLUMN(Z1)-23,FALSE),"")</f>
        <v/>
      </c>
      <c r="AA2" s="1" t="str">
        <f>IFERROR(VLOOKUP($A2,mi_bowling!$B:$M,COLUMN(AA1)-23,FALSE),"")</f>
        <v/>
      </c>
      <c r="AB2" s="1" t="str">
        <f>IFERROR(VLOOKUP($A2,mi_bowling!$B:$M,COLUMN(AB1)-23,FALSE),"")</f>
        <v/>
      </c>
      <c r="AC2" s="1" t="str">
        <f>IFERROR(VLOOKUP($A2,mi_bowling!$B:$M,COLUMN(AC1)-23,FALSE),"")</f>
        <v/>
      </c>
      <c r="AD2" s="1" t="str">
        <f>IFERROR(VLOOKUP($A2,mi_bowling!$B:$M,COLUMN(AD1)-23,FALSE),"")</f>
        <v/>
      </c>
      <c r="AE2" s="1" t="str">
        <f>IFERROR(VLOOKUP($A2,mi_bowling!$B:$M,COLUMN(AE1)-23,FALSE),"")</f>
        <v/>
      </c>
      <c r="AF2" s="1" t="str">
        <f>IFERROR(VLOOKUP($A2,mi_bowling!$B:$M,COLUMN(AF1)-23,FALSE),"")</f>
        <v/>
      </c>
      <c r="AG2" s="1" t="str">
        <f>IFERROR(VLOOKUP($A2,mi_bowling!$B:$M,COLUMN(AG1)-23,FALSE),"")</f>
        <v/>
      </c>
      <c r="AH2" s="1" t="str">
        <f>IFERROR(VLOOKUP($A2,mi_bowling!$B:$M,COLUMN(AH1)-23,FALSE),"")</f>
        <v/>
      </c>
      <c r="AI2" s="1" t="str">
        <f>IFERROR(VLOOKUP($A2,mi_bowling!$B:$M,COLUMN(AI1)-23,FALSE),"")</f>
        <v/>
      </c>
      <c r="AJ2" s="23">
        <f t="shared" ref="AJ2:AJ25" si="0">IFERROR((M2 - VALUE(SUBSTITUTE(Q2,"*","")))/(O2-1),0)</f>
        <v>3</v>
      </c>
      <c r="AK2" s="22" t="str">
        <f t="shared" ref="AK2:AK25" si="1">IFERROR(F2/E2,"")</f>
        <v/>
      </c>
      <c r="AL2" s="22" t="str">
        <f t="shared" ref="AL2:AL25" si="2">IFERROR(J2/E2,"")</f>
        <v/>
      </c>
      <c r="AM2" s="22" t="str">
        <f t="shared" ref="AM2:AM25" si="3">IFERROR(AJ2*1 + AK2*25 + AL2*15,"")</f>
        <v/>
      </c>
      <c r="AN2" s="22" t="str">
        <f>IFERROR(AJ2*1 + AK2*25 + AL2*15 + IFERROR(K2/E2,"")*15,"")</f>
        <v/>
      </c>
      <c r="AO2" s="29" t="str">
        <f t="shared" ref="AO2:AO25" si="4">IFERROR(AVERAGE(RANK(AJ2,$AJ$2:$AJ$25),RANK(AK2,$AK$2:$AK$25),RANK(AL2,$AL$2:$AL$25)),"")</f>
        <v/>
      </c>
      <c r="AP2" s="19" t="str">
        <f t="shared" ref="AP2:AP25" si="5">IFERROR(RANK(AO2,$AO$2:$AO$25,1),"")</f>
        <v/>
      </c>
      <c r="AQ2" s="49" t="str">
        <f t="shared" ref="AQ2:AQ25" si="6">A2</f>
        <v>Robin Minz</v>
      </c>
    </row>
    <row r="3" spans="1:45" x14ac:dyDescent="0.2">
      <c r="A3" s="3" t="s">
        <v>247</v>
      </c>
      <c r="B3" s="1" t="s">
        <v>221</v>
      </c>
      <c r="C3" s="4" t="s">
        <v>71</v>
      </c>
      <c r="D3" s="3" t="str">
        <f>IFERROR(VLOOKUP($A3,mi_mvp!$B:$K,COLUMN(D2)-2,FALSE),"")</f>
        <v/>
      </c>
      <c r="E3" s="1" t="str">
        <f>IFERROR(VLOOKUP($A3,mi_mvp!$B:$K,COLUMN(E2)-2,FALSE),"")</f>
        <v/>
      </c>
      <c r="F3" s="1" t="str">
        <f>IFERROR(VLOOKUP($A3,mi_mvp!$B:$K,COLUMN(F2)-2,FALSE),"")</f>
        <v/>
      </c>
      <c r="G3" s="1" t="str">
        <f>IFERROR(VLOOKUP($A3,mi_mvp!$B:$K,COLUMN(G2)-2,FALSE),"")</f>
        <v/>
      </c>
      <c r="H3" s="1" t="str">
        <f>IFERROR(VLOOKUP($A3,mi_mvp!$B:$K,COLUMN(H2)-2,FALSE),"")</f>
        <v/>
      </c>
      <c r="I3" s="1" t="str">
        <f>IFERROR(VLOOKUP($A3,mi_mvp!$B:$K,COLUMN(I2)-2,FALSE),"")</f>
        <v/>
      </c>
      <c r="J3" s="1" t="str">
        <f>IFERROR(VLOOKUP($A3,mi_mvp!$B:$K,COLUMN(J2)-2,FALSE),"")</f>
        <v/>
      </c>
      <c r="K3" s="1" t="str">
        <f>IFERROR(VLOOKUP($A3,mi_mvp!$B:$K,COLUMN(K2)-2,FALSE),"")</f>
        <v/>
      </c>
      <c r="L3" s="4" t="str">
        <f>IFERROR(VLOOKUP($A3,mi_mvp!$B:$K,COLUMN(L2)-2,FALSE),"")</f>
        <v/>
      </c>
      <c r="M3" s="3" t="str">
        <f>IFERROR(VLOOKUP($A3,mi_batting!$B:$N,COLUMN(M2)-11,FALSE),"")</f>
        <v/>
      </c>
      <c r="N3" s="1" t="str">
        <f>IFERROR(VLOOKUP($A3,mi_batting!$B:$N,COLUMN(N2)-11,FALSE),"")</f>
        <v/>
      </c>
      <c r="O3" s="1" t="str">
        <f>IFERROR(VLOOKUP($A3,mi_batting!$B:$N,COLUMN(O2)-11,FALSE),"")</f>
        <v/>
      </c>
      <c r="P3" s="1" t="str">
        <f>IFERROR(VLOOKUP($A3,mi_batting!$B:$N,COLUMN(P2)-11,FALSE),"")</f>
        <v/>
      </c>
      <c r="Q3" s="1" t="str">
        <f>IFERROR(VLOOKUP($A3,mi_batting!$B:$N,COLUMN(Q2)-11,FALSE),"")</f>
        <v/>
      </c>
      <c r="R3" s="1" t="str">
        <f>IFERROR(VLOOKUP($A3,mi_batting!$B:$N,COLUMN(R2)-11,FALSE),"")</f>
        <v/>
      </c>
      <c r="S3" s="1" t="str">
        <f>IFERROR(VLOOKUP($A3,mi_batting!$B:$N,COLUMN(S2)-11,FALSE),"")</f>
        <v/>
      </c>
      <c r="T3" s="1" t="str">
        <f>IFERROR(VLOOKUP($A3,mi_batting!$B:$N,COLUMN(T2)-11,FALSE),"")</f>
        <v/>
      </c>
      <c r="U3" s="1" t="str">
        <f>IFERROR(VLOOKUP($A3,mi_batting!$B:$N,COLUMN(U2)-11,FALSE),"")</f>
        <v/>
      </c>
      <c r="V3" s="1" t="str">
        <f>IFERROR(VLOOKUP($A3,mi_batting!$B:$N,COLUMN(V2)-11,FALSE),"")</f>
        <v/>
      </c>
      <c r="W3" s="1" t="str">
        <f>IFERROR(VLOOKUP($A3,mi_batting!$B:$N,COLUMN(W2)-11,FALSE),"")</f>
        <v/>
      </c>
      <c r="X3" s="4" t="str">
        <f>IFERROR(VLOOKUP($A3,mi_batting!$B:$N,COLUMN(X2)-11,FALSE),"")</f>
        <v/>
      </c>
      <c r="Y3" s="3" t="str">
        <f>IFERROR(VLOOKUP($A3,mi_bowling!$B:$M,COLUMN(Y2)-23,FALSE),"")</f>
        <v/>
      </c>
      <c r="Z3" s="1" t="str">
        <f>IFERROR(VLOOKUP($A3,mi_bowling!$B:$M,COLUMN(Z2)-23,FALSE),"")</f>
        <v/>
      </c>
      <c r="AA3" s="1" t="str">
        <f>IFERROR(VLOOKUP($A3,mi_bowling!$B:$M,COLUMN(AA2)-23,FALSE),"")</f>
        <v/>
      </c>
      <c r="AB3" s="1" t="str">
        <f>IFERROR(VLOOKUP($A3,mi_bowling!$B:$M,COLUMN(AB2)-23,FALSE),"")</f>
        <v/>
      </c>
      <c r="AC3" s="1" t="str">
        <f>IFERROR(VLOOKUP($A3,mi_bowling!$B:$M,COLUMN(AC2)-23,FALSE),"")</f>
        <v/>
      </c>
      <c r="AD3" s="1" t="str">
        <f>IFERROR(VLOOKUP($A3,mi_bowling!$B:$M,COLUMN(AD2)-23,FALSE),"")</f>
        <v/>
      </c>
      <c r="AE3" s="1" t="str">
        <f>IFERROR(VLOOKUP($A3,mi_bowling!$B:$M,COLUMN(AE2)-23,FALSE),"")</f>
        <v/>
      </c>
      <c r="AF3" s="1" t="str">
        <f>IFERROR(VLOOKUP($A3,mi_bowling!$B:$M,COLUMN(AF2)-23,FALSE),"")</f>
        <v/>
      </c>
      <c r="AG3" s="1" t="str">
        <f>IFERROR(VLOOKUP($A3,mi_bowling!$B:$M,COLUMN(AG2)-23,FALSE),"")</f>
        <v/>
      </c>
      <c r="AH3" s="1" t="str">
        <f>IFERROR(VLOOKUP($A3,mi_bowling!$B:$M,COLUMN(AH2)-23,FALSE),"")</f>
        <v/>
      </c>
      <c r="AI3" s="1" t="str">
        <f>IFERROR(VLOOKUP($A3,mi_bowling!$B:$M,COLUMN(AI2)-23,FALSE),"")</f>
        <v/>
      </c>
      <c r="AJ3" s="23">
        <f t="shared" si="0"/>
        <v>0</v>
      </c>
      <c r="AK3" s="22" t="str">
        <f t="shared" si="1"/>
        <v/>
      </c>
      <c r="AL3" s="22" t="str">
        <f t="shared" si="2"/>
        <v/>
      </c>
      <c r="AM3" s="22" t="str">
        <f t="shared" si="3"/>
        <v/>
      </c>
      <c r="AN3" s="22" t="str">
        <f t="shared" ref="AN3:AN25" si="7">IFERROR(AJ3*1 + AK3*25 + AL3*15 + IFERROR(K3/E3,"")*15,"")</f>
        <v/>
      </c>
      <c r="AO3" s="29" t="str">
        <f t="shared" si="4"/>
        <v/>
      </c>
      <c r="AP3" s="20" t="str">
        <f t="shared" si="5"/>
        <v/>
      </c>
      <c r="AQ3" s="49" t="str">
        <f t="shared" si="6"/>
        <v>AM Ghazanfar</v>
      </c>
    </row>
    <row r="4" spans="1:45" x14ac:dyDescent="0.2">
      <c r="A4" s="3" t="s">
        <v>248</v>
      </c>
      <c r="B4" s="1" t="s">
        <v>221</v>
      </c>
      <c r="C4" s="4" t="s">
        <v>71</v>
      </c>
      <c r="D4" s="3" t="str">
        <f>IFERROR(VLOOKUP($A4,mi_mvp!$B:$K,COLUMN(D3)-2,FALSE),"")</f>
        <v/>
      </c>
      <c r="E4" s="1" t="str">
        <f>IFERROR(VLOOKUP($A4,mi_mvp!$B:$K,COLUMN(E3)-2,FALSE),"")</f>
        <v/>
      </c>
      <c r="F4" s="1" t="str">
        <f>IFERROR(VLOOKUP($A4,mi_mvp!$B:$K,COLUMN(F3)-2,FALSE),"")</f>
        <v/>
      </c>
      <c r="G4" s="1" t="str">
        <f>IFERROR(VLOOKUP($A4,mi_mvp!$B:$K,COLUMN(G3)-2,FALSE),"")</f>
        <v/>
      </c>
      <c r="H4" s="1" t="str">
        <f>IFERROR(VLOOKUP($A4,mi_mvp!$B:$K,COLUMN(H3)-2,FALSE),"")</f>
        <v/>
      </c>
      <c r="I4" s="1" t="str">
        <f>IFERROR(VLOOKUP($A4,mi_mvp!$B:$K,COLUMN(I3)-2,FALSE),"")</f>
        <v/>
      </c>
      <c r="J4" s="1" t="str">
        <f>IFERROR(VLOOKUP($A4,mi_mvp!$B:$K,COLUMN(J3)-2,FALSE),"")</f>
        <v/>
      </c>
      <c r="K4" s="1" t="str">
        <f>IFERROR(VLOOKUP($A4,mi_mvp!$B:$K,COLUMN(K3)-2,FALSE),"")</f>
        <v/>
      </c>
      <c r="L4" s="4" t="str">
        <f>IFERROR(VLOOKUP($A4,mi_mvp!$B:$K,COLUMN(L3)-2,FALSE),"")</f>
        <v/>
      </c>
      <c r="M4" s="3" t="str">
        <f>IFERROR(VLOOKUP($A4,mi_batting!$B:$N,COLUMN(M3)-11,FALSE),"")</f>
        <v/>
      </c>
      <c r="N4" s="1" t="str">
        <f>IFERROR(VLOOKUP($A4,mi_batting!$B:$N,COLUMN(N3)-11,FALSE),"")</f>
        <v/>
      </c>
      <c r="O4" s="1" t="str">
        <f>IFERROR(VLOOKUP($A4,mi_batting!$B:$N,COLUMN(O3)-11,FALSE),"")</f>
        <v/>
      </c>
      <c r="P4" s="1" t="str">
        <f>IFERROR(VLOOKUP($A4,mi_batting!$B:$N,COLUMN(P3)-11,FALSE),"")</f>
        <v/>
      </c>
      <c r="Q4" s="1" t="str">
        <f>IFERROR(VLOOKUP($A4,mi_batting!$B:$N,COLUMN(Q3)-11,FALSE),"")</f>
        <v/>
      </c>
      <c r="R4" s="1" t="str">
        <f>IFERROR(VLOOKUP($A4,mi_batting!$B:$N,COLUMN(R3)-11,FALSE),"")</f>
        <v/>
      </c>
      <c r="S4" s="1" t="str">
        <f>IFERROR(VLOOKUP($A4,mi_batting!$B:$N,COLUMN(S3)-11,FALSE),"")</f>
        <v/>
      </c>
      <c r="T4" s="1" t="str">
        <f>IFERROR(VLOOKUP($A4,mi_batting!$B:$N,COLUMN(T3)-11,FALSE),"")</f>
        <v/>
      </c>
      <c r="U4" s="1" t="str">
        <f>IFERROR(VLOOKUP($A4,mi_batting!$B:$N,COLUMN(U3)-11,FALSE),"")</f>
        <v/>
      </c>
      <c r="V4" s="1" t="str">
        <f>IFERROR(VLOOKUP($A4,mi_batting!$B:$N,COLUMN(V3)-11,FALSE),"")</f>
        <v/>
      </c>
      <c r="W4" s="1" t="str">
        <f>IFERROR(VLOOKUP($A4,mi_batting!$B:$N,COLUMN(W3)-11,FALSE),"")</f>
        <v/>
      </c>
      <c r="X4" s="4" t="str">
        <f>IFERROR(VLOOKUP($A4,mi_batting!$B:$N,COLUMN(X3)-11,FALSE),"")</f>
        <v/>
      </c>
      <c r="Y4" s="3" t="str">
        <f>IFERROR(VLOOKUP($A4,mi_bowling!$B:$M,COLUMN(Y3)-23,FALSE),"")</f>
        <v/>
      </c>
      <c r="Z4" s="1" t="str">
        <f>IFERROR(VLOOKUP($A4,mi_bowling!$B:$M,COLUMN(Z3)-23,FALSE),"")</f>
        <v/>
      </c>
      <c r="AA4" s="1" t="str">
        <f>IFERROR(VLOOKUP($A4,mi_bowling!$B:$M,COLUMN(AA3)-23,FALSE),"")</f>
        <v/>
      </c>
      <c r="AB4" s="1" t="str">
        <f>IFERROR(VLOOKUP($A4,mi_bowling!$B:$M,COLUMN(AB3)-23,FALSE),"")</f>
        <v/>
      </c>
      <c r="AC4" s="1" t="str">
        <f>IFERROR(VLOOKUP($A4,mi_bowling!$B:$M,COLUMN(AC3)-23,FALSE),"")</f>
        <v/>
      </c>
      <c r="AD4" s="1" t="str">
        <f>IFERROR(VLOOKUP($A4,mi_bowling!$B:$M,COLUMN(AD3)-23,FALSE),"")</f>
        <v/>
      </c>
      <c r="AE4" s="1" t="str">
        <f>IFERROR(VLOOKUP($A4,mi_bowling!$B:$M,COLUMN(AE3)-23,FALSE),"")</f>
        <v/>
      </c>
      <c r="AF4" s="1" t="str">
        <f>IFERROR(VLOOKUP($A4,mi_bowling!$B:$M,COLUMN(AF3)-23,FALSE),"")</f>
        <v/>
      </c>
      <c r="AG4" s="1" t="str">
        <f>IFERROR(VLOOKUP($A4,mi_bowling!$B:$M,COLUMN(AG3)-23,FALSE),"")</f>
        <v/>
      </c>
      <c r="AH4" s="1" t="str">
        <f>IFERROR(VLOOKUP($A4,mi_bowling!$B:$M,COLUMN(AH3)-23,FALSE),"")</f>
        <v/>
      </c>
      <c r="AI4" s="1" t="str">
        <f>IFERROR(VLOOKUP($A4,mi_bowling!$B:$M,COLUMN(AI3)-23,FALSE),"")</f>
        <v/>
      </c>
      <c r="AJ4" s="23">
        <f t="shared" si="0"/>
        <v>0</v>
      </c>
      <c r="AK4" s="22" t="str">
        <f t="shared" si="1"/>
        <v/>
      </c>
      <c r="AL4" s="22" t="str">
        <f t="shared" si="2"/>
        <v/>
      </c>
      <c r="AM4" s="22" t="str">
        <f t="shared" si="3"/>
        <v/>
      </c>
      <c r="AN4" s="22" t="str">
        <f t="shared" si="7"/>
        <v/>
      </c>
      <c r="AO4" s="29" t="str">
        <f t="shared" si="4"/>
        <v/>
      </c>
      <c r="AP4" s="20" t="str">
        <f t="shared" si="5"/>
        <v/>
      </c>
      <c r="AQ4" s="49" t="str">
        <f t="shared" si="6"/>
        <v>Arjun Tendulkar</v>
      </c>
    </row>
    <row r="5" spans="1:45" x14ac:dyDescent="0.2">
      <c r="A5" s="3" t="s">
        <v>249</v>
      </c>
      <c r="B5" s="1" t="s">
        <v>221</v>
      </c>
      <c r="C5" s="4" t="s">
        <v>71</v>
      </c>
      <c r="D5" s="3" t="str">
        <f>IFERROR(VLOOKUP($A5,mi_mvp!$B:$K,COLUMN(D4)-2,FALSE),"")</f>
        <v/>
      </c>
      <c r="E5" s="1" t="str">
        <f>IFERROR(VLOOKUP($A5,mi_mvp!$B:$K,COLUMN(E4)-2,FALSE),"")</f>
        <v/>
      </c>
      <c r="F5" s="1" t="str">
        <f>IFERROR(VLOOKUP($A5,mi_mvp!$B:$K,COLUMN(F4)-2,FALSE),"")</f>
        <v/>
      </c>
      <c r="G5" s="1" t="str">
        <f>IFERROR(VLOOKUP($A5,mi_mvp!$B:$K,COLUMN(G4)-2,FALSE),"")</f>
        <v/>
      </c>
      <c r="H5" s="1" t="str">
        <f>IFERROR(VLOOKUP($A5,mi_mvp!$B:$K,COLUMN(H4)-2,FALSE),"")</f>
        <v/>
      </c>
      <c r="I5" s="1" t="str">
        <f>IFERROR(VLOOKUP($A5,mi_mvp!$B:$K,COLUMN(I4)-2,FALSE),"")</f>
        <v/>
      </c>
      <c r="J5" s="1" t="str">
        <f>IFERROR(VLOOKUP($A5,mi_mvp!$B:$K,COLUMN(J4)-2,FALSE),"")</f>
        <v/>
      </c>
      <c r="K5" s="1" t="str">
        <f>IFERROR(VLOOKUP($A5,mi_mvp!$B:$K,COLUMN(K4)-2,FALSE),"")</f>
        <v/>
      </c>
      <c r="L5" s="4" t="str">
        <f>IFERROR(VLOOKUP($A5,mi_mvp!$B:$K,COLUMN(L4)-2,FALSE),"")</f>
        <v/>
      </c>
      <c r="M5" s="3" t="str">
        <f>IFERROR(VLOOKUP($A5,mi_batting!$B:$N,COLUMN(M4)-11,FALSE),"")</f>
        <v/>
      </c>
      <c r="N5" s="1" t="str">
        <f>IFERROR(VLOOKUP($A5,mi_batting!$B:$N,COLUMN(N4)-11,FALSE),"")</f>
        <v/>
      </c>
      <c r="O5" s="1" t="str">
        <f>IFERROR(VLOOKUP($A5,mi_batting!$B:$N,COLUMN(O4)-11,FALSE),"")</f>
        <v/>
      </c>
      <c r="P5" s="1" t="str">
        <f>IFERROR(VLOOKUP($A5,mi_batting!$B:$N,COLUMN(P4)-11,FALSE),"")</f>
        <v/>
      </c>
      <c r="Q5" s="1" t="str">
        <f>IFERROR(VLOOKUP($A5,mi_batting!$B:$N,COLUMN(Q4)-11,FALSE),"")</f>
        <v/>
      </c>
      <c r="R5" s="1" t="str">
        <f>IFERROR(VLOOKUP($A5,mi_batting!$B:$N,COLUMN(R4)-11,FALSE),"")</f>
        <v/>
      </c>
      <c r="S5" s="1" t="str">
        <f>IFERROR(VLOOKUP($A5,mi_batting!$B:$N,COLUMN(S4)-11,FALSE),"")</f>
        <v/>
      </c>
      <c r="T5" s="1" t="str">
        <f>IFERROR(VLOOKUP($A5,mi_batting!$B:$N,COLUMN(T4)-11,FALSE),"")</f>
        <v/>
      </c>
      <c r="U5" s="1" t="str">
        <f>IFERROR(VLOOKUP($A5,mi_batting!$B:$N,COLUMN(U4)-11,FALSE),"")</f>
        <v/>
      </c>
      <c r="V5" s="1" t="str">
        <f>IFERROR(VLOOKUP($A5,mi_batting!$B:$N,COLUMN(V4)-11,FALSE),"")</f>
        <v/>
      </c>
      <c r="W5" s="1" t="str">
        <f>IFERROR(VLOOKUP($A5,mi_batting!$B:$N,COLUMN(W4)-11,FALSE),"")</f>
        <v/>
      </c>
      <c r="X5" s="4" t="str">
        <f>IFERROR(VLOOKUP($A5,mi_batting!$B:$N,COLUMN(X4)-11,FALSE),"")</f>
        <v/>
      </c>
      <c r="Y5" s="3" t="str">
        <f>IFERROR(VLOOKUP($A5,mi_bowling!$B:$M,COLUMN(Y4)-23,FALSE),"")</f>
        <v/>
      </c>
      <c r="Z5" s="1" t="str">
        <f>IFERROR(VLOOKUP($A5,mi_bowling!$B:$M,COLUMN(Z4)-23,FALSE),"")</f>
        <v/>
      </c>
      <c r="AA5" s="1" t="str">
        <f>IFERROR(VLOOKUP($A5,mi_bowling!$B:$M,COLUMN(AA4)-23,FALSE),"")</f>
        <v/>
      </c>
      <c r="AB5" s="1" t="str">
        <f>IFERROR(VLOOKUP($A5,mi_bowling!$B:$M,COLUMN(AB4)-23,FALSE),"")</f>
        <v/>
      </c>
      <c r="AC5" s="1" t="str">
        <f>IFERROR(VLOOKUP($A5,mi_bowling!$B:$M,COLUMN(AC4)-23,FALSE),"")</f>
        <v/>
      </c>
      <c r="AD5" s="1" t="str">
        <f>IFERROR(VLOOKUP($A5,mi_bowling!$B:$M,COLUMN(AD4)-23,FALSE),"")</f>
        <v/>
      </c>
      <c r="AE5" s="1" t="str">
        <f>IFERROR(VLOOKUP($A5,mi_bowling!$B:$M,COLUMN(AE4)-23,FALSE),"")</f>
        <v/>
      </c>
      <c r="AF5" s="1" t="str">
        <f>IFERROR(VLOOKUP($A5,mi_bowling!$B:$M,COLUMN(AF4)-23,FALSE),"")</f>
        <v/>
      </c>
      <c r="AG5" s="1" t="str">
        <f>IFERROR(VLOOKUP($A5,mi_bowling!$B:$M,COLUMN(AG4)-23,FALSE),"")</f>
        <v/>
      </c>
      <c r="AH5" s="1" t="str">
        <f>IFERROR(VLOOKUP($A5,mi_bowling!$B:$M,COLUMN(AH4)-23,FALSE),"")</f>
        <v/>
      </c>
      <c r="AI5" s="1" t="str">
        <f>IFERROR(VLOOKUP($A5,mi_bowling!$B:$M,COLUMN(AI4)-23,FALSE),"")</f>
        <v/>
      </c>
      <c r="AJ5" s="23">
        <f t="shared" si="0"/>
        <v>0</v>
      </c>
      <c r="AK5" s="22" t="str">
        <f t="shared" si="1"/>
        <v/>
      </c>
      <c r="AL5" s="22" t="str">
        <f t="shared" si="2"/>
        <v/>
      </c>
      <c r="AM5" s="22" t="str">
        <f t="shared" si="3"/>
        <v/>
      </c>
      <c r="AN5" s="22" t="str">
        <f t="shared" si="7"/>
        <v/>
      </c>
      <c r="AO5" s="29" t="str">
        <f t="shared" si="4"/>
        <v/>
      </c>
      <c r="AP5" s="20" t="str">
        <f t="shared" si="5"/>
        <v/>
      </c>
      <c r="AQ5" s="49" t="str">
        <f t="shared" si="6"/>
        <v>Reece Topley</v>
      </c>
    </row>
    <row r="6" spans="1:45" x14ac:dyDescent="0.2">
      <c r="A6" s="3" t="s">
        <v>250</v>
      </c>
      <c r="B6" s="1" t="s">
        <v>221</v>
      </c>
      <c r="C6" s="4" t="s">
        <v>71</v>
      </c>
      <c r="D6" s="3" t="str">
        <f>IFERROR(VLOOKUP($A6,mi_mvp!$B:$K,COLUMN(D5)-2,FALSE),"")</f>
        <v/>
      </c>
      <c r="E6" s="1" t="str">
        <f>IFERROR(VLOOKUP($A6,mi_mvp!$B:$K,COLUMN(E5)-2,FALSE),"")</f>
        <v/>
      </c>
      <c r="F6" s="1" t="str">
        <f>IFERROR(VLOOKUP($A6,mi_mvp!$B:$K,COLUMN(F5)-2,FALSE),"")</f>
        <v/>
      </c>
      <c r="G6" s="1" t="str">
        <f>IFERROR(VLOOKUP($A6,mi_mvp!$B:$K,COLUMN(G5)-2,FALSE),"")</f>
        <v/>
      </c>
      <c r="H6" s="1" t="str">
        <f>IFERROR(VLOOKUP($A6,mi_mvp!$B:$K,COLUMN(H5)-2,FALSE),"")</f>
        <v/>
      </c>
      <c r="I6" s="1" t="str">
        <f>IFERROR(VLOOKUP($A6,mi_mvp!$B:$K,COLUMN(I5)-2,FALSE),"")</f>
        <v/>
      </c>
      <c r="J6" s="1" t="str">
        <f>IFERROR(VLOOKUP($A6,mi_mvp!$B:$K,COLUMN(J5)-2,FALSE),"")</f>
        <v/>
      </c>
      <c r="K6" s="1" t="str">
        <f>IFERROR(VLOOKUP($A6,mi_mvp!$B:$K,COLUMN(K5)-2,FALSE),"")</f>
        <v/>
      </c>
      <c r="L6" s="4" t="str">
        <f>IFERROR(VLOOKUP($A6,mi_mvp!$B:$K,COLUMN(L5)-2,FALSE),"")</f>
        <v/>
      </c>
      <c r="M6" s="3" t="str">
        <f>IFERROR(VLOOKUP($A6,mi_batting!$B:$N,COLUMN(M5)-11,FALSE),"")</f>
        <v/>
      </c>
      <c r="N6" s="1" t="str">
        <f>IFERROR(VLOOKUP($A6,mi_batting!$B:$N,COLUMN(N5)-11,FALSE),"")</f>
        <v/>
      </c>
      <c r="O6" s="1" t="str">
        <f>IFERROR(VLOOKUP($A6,mi_batting!$B:$N,COLUMN(O5)-11,FALSE),"")</f>
        <v/>
      </c>
      <c r="P6" s="1" t="str">
        <f>IFERROR(VLOOKUP($A6,mi_batting!$B:$N,COLUMN(P5)-11,FALSE),"")</f>
        <v/>
      </c>
      <c r="Q6" s="1" t="str">
        <f>IFERROR(VLOOKUP($A6,mi_batting!$B:$N,COLUMN(Q5)-11,FALSE),"")</f>
        <v/>
      </c>
      <c r="R6" s="1" t="str">
        <f>IFERROR(VLOOKUP($A6,mi_batting!$B:$N,COLUMN(R5)-11,FALSE),"")</f>
        <v/>
      </c>
      <c r="S6" s="1" t="str">
        <f>IFERROR(VLOOKUP($A6,mi_batting!$B:$N,COLUMN(S5)-11,FALSE),"")</f>
        <v/>
      </c>
      <c r="T6" s="1" t="str">
        <f>IFERROR(VLOOKUP($A6,mi_batting!$B:$N,COLUMN(T5)-11,FALSE),"")</f>
        <v/>
      </c>
      <c r="U6" s="1" t="str">
        <f>IFERROR(VLOOKUP($A6,mi_batting!$B:$N,COLUMN(U5)-11,FALSE),"")</f>
        <v/>
      </c>
      <c r="V6" s="1" t="str">
        <f>IFERROR(VLOOKUP($A6,mi_batting!$B:$N,COLUMN(V5)-11,FALSE),"")</f>
        <v/>
      </c>
      <c r="W6" s="1" t="str">
        <f>IFERROR(VLOOKUP($A6,mi_batting!$B:$N,COLUMN(W5)-11,FALSE),"")</f>
        <v/>
      </c>
      <c r="X6" s="4" t="str">
        <f>IFERROR(VLOOKUP($A6,mi_batting!$B:$N,COLUMN(X5)-11,FALSE),"")</f>
        <v/>
      </c>
      <c r="Y6" s="3" t="str">
        <f>IFERROR(VLOOKUP($A6,mi_bowling!$B:$M,COLUMN(Y5)-23,FALSE),"")</f>
        <v/>
      </c>
      <c r="Z6" s="1" t="str">
        <f>IFERROR(VLOOKUP($A6,mi_bowling!$B:$M,COLUMN(Z5)-23,FALSE),"")</f>
        <v/>
      </c>
      <c r="AA6" s="1" t="str">
        <f>IFERROR(VLOOKUP($A6,mi_bowling!$B:$M,COLUMN(AA5)-23,FALSE),"")</f>
        <v/>
      </c>
      <c r="AB6" s="1" t="str">
        <f>IFERROR(VLOOKUP($A6,mi_bowling!$B:$M,COLUMN(AB5)-23,FALSE),"")</f>
        <v/>
      </c>
      <c r="AC6" s="1" t="str">
        <f>IFERROR(VLOOKUP($A6,mi_bowling!$B:$M,COLUMN(AC5)-23,FALSE),"")</f>
        <v/>
      </c>
      <c r="AD6" s="1" t="str">
        <f>IFERROR(VLOOKUP($A6,mi_bowling!$B:$M,COLUMN(AD5)-23,FALSE),"")</f>
        <v/>
      </c>
      <c r="AE6" s="1" t="str">
        <f>IFERROR(VLOOKUP($A6,mi_bowling!$B:$M,COLUMN(AE5)-23,FALSE),"")</f>
        <v/>
      </c>
      <c r="AF6" s="1" t="str">
        <f>IFERROR(VLOOKUP($A6,mi_bowling!$B:$M,COLUMN(AF5)-23,FALSE),"")</f>
        <v/>
      </c>
      <c r="AG6" s="1" t="str">
        <f>IFERROR(VLOOKUP($A6,mi_bowling!$B:$M,COLUMN(AG5)-23,FALSE),"")</f>
        <v/>
      </c>
      <c r="AH6" s="1" t="str">
        <f>IFERROR(VLOOKUP($A6,mi_bowling!$B:$M,COLUMN(AH5)-23,FALSE),"")</f>
        <v/>
      </c>
      <c r="AI6" s="1" t="str">
        <f>IFERROR(VLOOKUP($A6,mi_bowling!$B:$M,COLUMN(AI5)-23,FALSE),"")</f>
        <v/>
      </c>
      <c r="AJ6" s="23">
        <f t="shared" si="0"/>
        <v>0</v>
      </c>
      <c r="AK6" s="22" t="str">
        <f t="shared" si="1"/>
        <v/>
      </c>
      <c r="AL6" s="22" t="str">
        <f t="shared" si="2"/>
        <v/>
      </c>
      <c r="AM6" s="22" t="str">
        <f t="shared" si="3"/>
        <v/>
      </c>
      <c r="AN6" s="22" t="str">
        <f t="shared" si="7"/>
        <v/>
      </c>
      <c r="AO6" s="29" t="str">
        <f t="shared" si="4"/>
        <v/>
      </c>
      <c r="AP6" s="20" t="str">
        <f t="shared" si="5"/>
        <v/>
      </c>
      <c r="AQ6" s="49" t="str">
        <f t="shared" si="6"/>
        <v>Lizaad Williams</v>
      </c>
    </row>
    <row r="7" spans="1:45" x14ac:dyDescent="0.2">
      <c r="A7" s="3" t="s">
        <v>251</v>
      </c>
      <c r="B7" s="1" t="s">
        <v>221</v>
      </c>
      <c r="C7" s="4" t="s">
        <v>70</v>
      </c>
      <c r="D7" s="3" t="str">
        <f>IFERROR(VLOOKUP($A7,mi_mvp!$B:$K,COLUMN(D6)-2,FALSE),"")</f>
        <v/>
      </c>
      <c r="E7" s="1" t="str">
        <f>IFERROR(VLOOKUP($A7,mi_mvp!$B:$K,COLUMN(E6)-2,FALSE),"")</f>
        <v/>
      </c>
      <c r="F7" s="1" t="str">
        <f>IFERROR(VLOOKUP($A7,mi_mvp!$B:$K,COLUMN(F6)-2,FALSE),"")</f>
        <v/>
      </c>
      <c r="G7" s="1" t="str">
        <f>IFERROR(VLOOKUP($A7,mi_mvp!$B:$K,COLUMN(G6)-2,FALSE),"")</f>
        <v/>
      </c>
      <c r="H7" s="1" t="str">
        <f>IFERROR(VLOOKUP($A7,mi_mvp!$B:$K,COLUMN(H6)-2,FALSE),"")</f>
        <v/>
      </c>
      <c r="I7" s="1" t="str">
        <f>IFERROR(VLOOKUP($A7,mi_mvp!$B:$K,COLUMN(I6)-2,FALSE),"")</f>
        <v/>
      </c>
      <c r="J7" s="1" t="str">
        <f>IFERROR(VLOOKUP($A7,mi_mvp!$B:$K,COLUMN(J6)-2,FALSE),"")</f>
        <v/>
      </c>
      <c r="K7" s="1" t="str">
        <f>IFERROR(VLOOKUP($A7,mi_mvp!$B:$K,COLUMN(K6)-2,FALSE),"")</f>
        <v/>
      </c>
      <c r="L7" s="4" t="str">
        <f>IFERROR(VLOOKUP($A7,mi_mvp!$B:$K,COLUMN(L6)-2,FALSE),"")</f>
        <v/>
      </c>
      <c r="M7" s="3" t="str">
        <f>IFERROR(VLOOKUP($A7,mi_batting!$B:$N,COLUMN(M6)-11,FALSE),"")</f>
        <v/>
      </c>
      <c r="N7" s="1" t="str">
        <f>IFERROR(VLOOKUP($A7,mi_batting!$B:$N,COLUMN(N6)-11,FALSE),"")</f>
        <v/>
      </c>
      <c r="O7" s="1" t="str">
        <f>IFERROR(VLOOKUP($A7,mi_batting!$B:$N,COLUMN(O6)-11,FALSE),"")</f>
        <v/>
      </c>
      <c r="P7" s="1" t="str">
        <f>IFERROR(VLOOKUP($A7,mi_batting!$B:$N,COLUMN(P6)-11,FALSE),"")</f>
        <v/>
      </c>
      <c r="Q7" s="1" t="str">
        <f>IFERROR(VLOOKUP($A7,mi_batting!$B:$N,COLUMN(Q6)-11,FALSE),"")</f>
        <v/>
      </c>
      <c r="R7" s="1" t="str">
        <f>IFERROR(VLOOKUP($A7,mi_batting!$B:$N,COLUMN(R6)-11,FALSE),"")</f>
        <v/>
      </c>
      <c r="S7" s="1" t="str">
        <f>IFERROR(VLOOKUP($A7,mi_batting!$B:$N,COLUMN(S6)-11,FALSE),"")</f>
        <v/>
      </c>
      <c r="T7" s="1" t="str">
        <f>IFERROR(VLOOKUP($A7,mi_batting!$B:$N,COLUMN(T6)-11,FALSE),"")</f>
        <v/>
      </c>
      <c r="U7" s="1" t="str">
        <f>IFERROR(VLOOKUP($A7,mi_batting!$B:$N,COLUMN(U6)-11,FALSE),"")</f>
        <v/>
      </c>
      <c r="V7" s="1" t="str">
        <f>IFERROR(VLOOKUP($A7,mi_batting!$B:$N,COLUMN(V6)-11,FALSE),"")</f>
        <v/>
      </c>
      <c r="W7" s="1" t="str">
        <f>IFERROR(VLOOKUP($A7,mi_batting!$B:$N,COLUMN(W6)-11,FALSE),"")</f>
        <v/>
      </c>
      <c r="X7" s="4" t="str">
        <f>IFERROR(VLOOKUP($A7,mi_batting!$B:$N,COLUMN(X6)-11,FALSE),"")</f>
        <v/>
      </c>
      <c r="Y7" s="3" t="str">
        <f>IFERROR(VLOOKUP($A7,mi_bowling!$B:$M,COLUMN(Y6)-23,FALSE),"")</f>
        <v/>
      </c>
      <c r="Z7" s="1" t="str">
        <f>IFERROR(VLOOKUP($A7,mi_bowling!$B:$M,COLUMN(Z6)-23,FALSE),"")</f>
        <v/>
      </c>
      <c r="AA7" s="1" t="str">
        <f>IFERROR(VLOOKUP($A7,mi_bowling!$B:$M,COLUMN(AA6)-23,FALSE),"")</f>
        <v/>
      </c>
      <c r="AB7" s="1" t="str">
        <f>IFERROR(VLOOKUP($A7,mi_bowling!$B:$M,COLUMN(AB6)-23,FALSE),"")</f>
        <v/>
      </c>
      <c r="AC7" s="1" t="str">
        <f>IFERROR(VLOOKUP($A7,mi_bowling!$B:$M,COLUMN(AC6)-23,FALSE),"")</f>
        <v/>
      </c>
      <c r="AD7" s="1" t="str">
        <f>IFERROR(VLOOKUP($A7,mi_bowling!$B:$M,COLUMN(AD6)-23,FALSE),"")</f>
        <v/>
      </c>
      <c r="AE7" s="1" t="str">
        <f>IFERROR(VLOOKUP($A7,mi_bowling!$B:$M,COLUMN(AE6)-23,FALSE),"")</f>
        <v/>
      </c>
      <c r="AF7" s="1" t="str">
        <f>IFERROR(VLOOKUP($A7,mi_bowling!$B:$M,COLUMN(AF6)-23,FALSE),"")</f>
        <v/>
      </c>
      <c r="AG7" s="1" t="str">
        <f>IFERROR(VLOOKUP($A7,mi_bowling!$B:$M,COLUMN(AG6)-23,FALSE),"")</f>
        <v/>
      </c>
      <c r="AH7" s="1" t="str">
        <f>IFERROR(VLOOKUP($A7,mi_bowling!$B:$M,COLUMN(AH6)-23,FALSE),"")</f>
        <v/>
      </c>
      <c r="AI7" s="1" t="str">
        <f>IFERROR(VLOOKUP($A7,mi_bowling!$B:$M,COLUMN(AI6)-23,FALSE),"")</f>
        <v/>
      </c>
      <c r="AJ7" s="23">
        <f t="shared" si="0"/>
        <v>0</v>
      </c>
      <c r="AK7" s="22" t="str">
        <f t="shared" si="1"/>
        <v/>
      </c>
      <c r="AL7" s="22" t="str">
        <f t="shared" si="2"/>
        <v/>
      </c>
      <c r="AM7" s="22" t="str">
        <f t="shared" si="3"/>
        <v/>
      </c>
      <c r="AN7" s="22" t="str">
        <f t="shared" si="7"/>
        <v/>
      </c>
      <c r="AO7" s="29" t="str">
        <f t="shared" si="4"/>
        <v/>
      </c>
      <c r="AP7" s="20" t="str">
        <f t="shared" si="5"/>
        <v/>
      </c>
      <c r="AQ7" s="49" t="str">
        <f t="shared" si="6"/>
        <v>Krishnan Shrijith</v>
      </c>
    </row>
    <row r="8" spans="1:45" x14ac:dyDescent="0.2">
      <c r="A8" s="3" t="s">
        <v>253</v>
      </c>
      <c r="B8" s="1" t="s">
        <v>221</v>
      </c>
      <c r="C8" s="4" t="s">
        <v>70</v>
      </c>
      <c r="D8" s="3" t="str">
        <f>IFERROR(VLOOKUP($A8,mi_mvp!$B:$K,COLUMN(D7)-2,FALSE),"")</f>
        <v/>
      </c>
      <c r="E8" s="1" t="str">
        <f>IFERROR(VLOOKUP($A8,mi_mvp!$B:$K,COLUMN(E7)-2,FALSE),"")</f>
        <v/>
      </c>
      <c r="F8" s="1" t="str">
        <f>IFERROR(VLOOKUP($A8,mi_mvp!$B:$K,COLUMN(F7)-2,FALSE),"")</f>
        <v/>
      </c>
      <c r="G8" s="1" t="str">
        <f>IFERROR(VLOOKUP($A8,mi_mvp!$B:$K,COLUMN(G7)-2,FALSE),"")</f>
        <v/>
      </c>
      <c r="H8" s="1" t="str">
        <f>IFERROR(VLOOKUP($A8,mi_mvp!$B:$K,COLUMN(H7)-2,FALSE),"")</f>
        <v/>
      </c>
      <c r="I8" s="1" t="str">
        <f>IFERROR(VLOOKUP($A8,mi_mvp!$B:$K,COLUMN(I7)-2,FALSE),"")</f>
        <v/>
      </c>
      <c r="J8" s="1" t="str">
        <f>IFERROR(VLOOKUP($A8,mi_mvp!$B:$K,COLUMN(J7)-2,FALSE),"")</f>
        <v/>
      </c>
      <c r="K8" s="1" t="str">
        <f>IFERROR(VLOOKUP($A8,mi_mvp!$B:$K,COLUMN(K7)-2,FALSE),"")</f>
        <v/>
      </c>
      <c r="L8" s="4" t="str">
        <f>IFERROR(VLOOKUP($A8,mi_mvp!$B:$K,COLUMN(L7)-2,FALSE),"")</f>
        <v/>
      </c>
      <c r="M8" s="3" t="str">
        <f>IFERROR(VLOOKUP($A8,mi_batting!$B:$N,COLUMN(M7)-11,FALSE),"")</f>
        <v/>
      </c>
      <c r="N8" s="1" t="str">
        <f>IFERROR(VLOOKUP($A8,mi_batting!$B:$N,COLUMN(N7)-11,FALSE),"")</f>
        <v/>
      </c>
      <c r="O8" s="1" t="str">
        <f>IFERROR(VLOOKUP($A8,mi_batting!$B:$N,COLUMN(O7)-11,FALSE),"")</f>
        <v/>
      </c>
      <c r="P8" s="1" t="str">
        <f>IFERROR(VLOOKUP($A8,mi_batting!$B:$N,COLUMN(P7)-11,FALSE),"")</f>
        <v/>
      </c>
      <c r="Q8" s="1" t="str">
        <f>IFERROR(VLOOKUP($A8,mi_batting!$B:$N,COLUMN(Q7)-11,FALSE),"")</f>
        <v/>
      </c>
      <c r="R8" s="1" t="str">
        <f>IFERROR(VLOOKUP($A8,mi_batting!$B:$N,COLUMN(R7)-11,FALSE),"")</f>
        <v/>
      </c>
      <c r="S8" s="1" t="str">
        <f>IFERROR(VLOOKUP($A8,mi_batting!$B:$N,COLUMN(S7)-11,FALSE),"")</f>
        <v/>
      </c>
      <c r="T8" s="1" t="str">
        <f>IFERROR(VLOOKUP($A8,mi_batting!$B:$N,COLUMN(T7)-11,FALSE),"")</f>
        <v/>
      </c>
      <c r="U8" s="1" t="str">
        <f>IFERROR(VLOOKUP($A8,mi_batting!$B:$N,COLUMN(U7)-11,FALSE),"")</f>
        <v/>
      </c>
      <c r="V8" s="1" t="str">
        <f>IFERROR(VLOOKUP($A8,mi_batting!$B:$N,COLUMN(V7)-11,FALSE),"")</f>
        <v/>
      </c>
      <c r="W8" s="1" t="str">
        <f>IFERROR(VLOOKUP($A8,mi_batting!$B:$N,COLUMN(W7)-11,FALSE),"")</f>
        <v/>
      </c>
      <c r="X8" s="4" t="str">
        <f>IFERROR(VLOOKUP($A8,mi_batting!$B:$N,COLUMN(X7)-11,FALSE),"")</f>
        <v/>
      </c>
      <c r="Y8" s="3" t="str">
        <f>IFERROR(VLOOKUP($A8,mi_bowling!$B:$M,COLUMN(Y7)-23,FALSE),"")</f>
        <v/>
      </c>
      <c r="Z8" s="1" t="str">
        <f>IFERROR(VLOOKUP($A8,mi_bowling!$B:$M,COLUMN(Z7)-23,FALSE),"")</f>
        <v/>
      </c>
      <c r="AA8" s="1" t="str">
        <f>IFERROR(VLOOKUP($A8,mi_bowling!$B:$M,COLUMN(AA7)-23,FALSE),"")</f>
        <v/>
      </c>
      <c r="AB8" s="1" t="str">
        <f>IFERROR(VLOOKUP($A8,mi_bowling!$B:$M,COLUMN(AB7)-23,FALSE),"")</f>
        <v/>
      </c>
      <c r="AC8" s="1" t="str">
        <f>IFERROR(VLOOKUP($A8,mi_bowling!$B:$M,COLUMN(AC7)-23,FALSE),"")</f>
        <v/>
      </c>
      <c r="AD8" s="1" t="str">
        <f>IFERROR(VLOOKUP($A8,mi_bowling!$B:$M,COLUMN(AD7)-23,FALSE),"")</f>
        <v/>
      </c>
      <c r="AE8" s="1" t="str">
        <f>IFERROR(VLOOKUP($A8,mi_bowling!$B:$M,COLUMN(AE7)-23,FALSE),"")</f>
        <v/>
      </c>
      <c r="AF8" s="1" t="str">
        <f>IFERROR(VLOOKUP($A8,mi_bowling!$B:$M,COLUMN(AF7)-23,FALSE),"")</f>
        <v/>
      </c>
      <c r="AG8" s="1" t="str">
        <f>IFERROR(VLOOKUP($A8,mi_bowling!$B:$M,COLUMN(AG7)-23,FALSE),"")</f>
        <v/>
      </c>
      <c r="AH8" s="1" t="str">
        <f>IFERROR(VLOOKUP($A8,mi_bowling!$B:$M,COLUMN(AH7)-23,FALSE),"")</f>
        <v/>
      </c>
      <c r="AI8" s="1" t="str">
        <f>IFERROR(VLOOKUP($A8,mi_bowling!$B:$M,COLUMN(AI7)-23,FALSE),"")</f>
        <v/>
      </c>
      <c r="AJ8" s="23">
        <f t="shared" si="0"/>
        <v>0</v>
      </c>
      <c r="AK8" s="22" t="str">
        <f t="shared" si="1"/>
        <v/>
      </c>
      <c r="AL8" s="22" t="str">
        <f t="shared" si="2"/>
        <v/>
      </c>
      <c r="AM8" s="22" t="str">
        <f t="shared" si="3"/>
        <v/>
      </c>
      <c r="AN8" s="22" t="str">
        <f t="shared" si="7"/>
        <v/>
      </c>
      <c r="AO8" s="29" t="str">
        <f t="shared" si="4"/>
        <v/>
      </c>
      <c r="AP8" s="20" t="str">
        <f t="shared" si="5"/>
        <v/>
      </c>
      <c r="AQ8" s="49" t="str">
        <f t="shared" si="6"/>
        <v>Bevon Jacobs</v>
      </c>
    </row>
    <row r="9" spans="1:45" x14ac:dyDescent="0.2">
      <c r="A9" s="3" t="s">
        <v>220</v>
      </c>
      <c r="B9" s="1" t="s">
        <v>221</v>
      </c>
      <c r="C9" s="4" t="s">
        <v>72</v>
      </c>
      <c r="D9" s="3">
        <f>IFERROR(VLOOKUP($A9,mi_mvp!$B:$K,COLUMN(D8)-2,FALSE),"")</f>
        <v>136</v>
      </c>
      <c r="E9" s="1">
        <f>IFERROR(VLOOKUP($A9,mi_mvp!$B:$K,COLUMN(E8)-2,FALSE),"")</f>
        <v>7</v>
      </c>
      <c r="F9" s="1">
        <f>IFERROR(VLOOKUP($A9,mi_mvp!$B:$K,COLUMN(F8)-2,FALSE),"")</f>
        <v>11</v>
      </c>
      <c r="G9" s="1">
        <f>IFERROR(VLOOKUP($A9,mi_mvp!$B:$K,COLUMN(G8)-2,FALSE),"")</f>
        <v>46</v>
      </c>
      <c r="H9" s="1">
        <f>IFERROR(VLOOKUP($A9,mi_mvp!$B:$K,COLUMN(H8)-2,FALSE),"")</f>
        <v>9</v>
      </c>
      <c r="I9" s="1">
        <f>IFERROR(VLOOKUP($A9,mi_mvp!$B:$K,COLUMN(I8)-2,FALSE),"")</f>
        <v>6</v>
      </c>
      <c r="J9" s="1">
        <f>IFERROR(VLOOKUP($A9,mi_mvp!$B:$K,COLUMN(J8)-2,FALSE),"")</f>
        <v>2</v>
      </c>
      <c r="K9" s="1">
        <f>IFERROR(VLOOKUP($A9,mi_mvp!$B:$K,COLUMN(K8)-2,FALSE),"")</f>
        <v>3</v>
      </c>
      <c r="L9" s="4">
        <f>IFERROR(VLOOKUP($A9,mi_mvp!$B:$K,COLUMN(L8)-2,FALSE),"")</f>
        <v>0</v>
      </c>
      <c r="M9" s="3">
        <f>IFERROR(VLOOKUP($A9,mi_batting!$B:$N,COLUMN(M8)-11,FALSE),"")</f>
        <v>104</v>
      </c>
      <c r="N9" s="1">
        <f>IFERROR(VLOOKUP($A9,mi_batting!$B:$N,COLUMN(N8)-11,FALSE),"")</f>
        <v>7</v>
      </c>
      <c r="O9" s="1">
        <f>IFERROR(VLOOKUP($A9,mi_batting!$B:$N,COLUMN(O8)-11,FALSE),"")</f>
        <v>5</v>
      </c>
      <c r="P9" s="1">
        <f>IFERROR(VLOOKUP($A9,mi_batting!$B:$N,COLUMN(P8)-11,FALSE),"")</f>
        <v>1</v>
      </c>
      <c r="Q9" s="1">
        <f>IFERROR(VLOOKUP($A9,mi_batting!$B:$N,COLUMN(Q8)-11,FALSE),"")</f>
        <v>42</v>
      </c>
      <c r="R9" s="1">
        <f>IFERROR(VLOOKUP($A9,mi_batting!$B:$N,COLUMN(R8)-11,FALSE),"")</f>
        <v>26</v>
      </c>
      <c r="S9" s="1">
        <f>IFERROR(VLOOKUP($A9,mi_batting!$B:$N,COLUMN(S8)-11,FALSE),"")</f>
        <v>61</v>
      </c>
      <c r="T9" s="1">
        <f>IFERROR(VLOOKUP($A9,mi_batting!$B:$N,COLUMN(T8)-11,FALSE),"")</f>
        <v>170.49</v>
      </c>
      <c r="U9" s="1">
        <f>IFERROR(VLOOKUP($A9,mi_batting!$B:$N,COLUMN(U8)-11,FALSE),"")</f>
        <v>0</v>
      </c>
      <c r="V9" s="1">
        <f>IFERROR(VLOOKUP($A9,mi_batting!$B:$N,COLUMN(V8)-11,FALSE),"")</f>
        <v>0</v>
      </c>
      <c r="W9" s="1">
        <f>IFERROR(VLOOKUP($A9,mi_batting!$B:$N,COLUMN(W8)-11,FALSE),"")</f>
        <v>9</v>
      </c>
      <c r="X9" s="4">
        <f>IFERROR(VLOOKUP($A9,mi_batting!$B:$N,COLUMN(X8)-11,FALSE),"")</f>
        <v>6</v>
      </c>
      <c r="Y9" s="3">
        <f>IFERROR(VLOOKUP($A9,mi_bowling!$B:$M,COLUMN(Y8)-23,FALSE),"")</f>
        <v>11</v>
      </c>
      <c r="Z9" s="1">
        <f>IFERROR(VLOOKUP($A9,mi_bowling!$B:$M,COLUMN(Z8)-23,FALSE),"")</f>
        <v>7</v>
      </c>
      <c r="AA9" s="1">
        <f>IFERROR(VLOOKUP($A9,mi_bowling!$B:$M,COLUMN(AA8)-23,FALSE),"")</f>
        <v>7</v>
      </c>
      <c r="AB9" s="1">
        <f>IFERROR(VLOOKUP($A9,mi_bowling!$B:$M,COLUMN(AB8)-23,FALSE),"")</f>
        <v>22</v>
      </c>
      <c r="AC9" s="1">
        <f>IFERROR(VLOOKUP($A9,mi_bowling!$B:$M,COLUMN(AC8)-23,FALSE),"")</f>
        <v>196</v>
      </c>
      <c r="AD9" s="1" t="str">
        <f>IFERROR(VLOOKUP($A9,mi_bowling!$B:$M,COLUMN(AD8)-23,FALSE),"")</f>
        <v>36/5</v>
      </c>
      <c r="AE9" s="1">
        <f>IFERROR(VLOOKUP($A9,mi_bowling!$B:$M,COLUMN(AE8)-23,FALSE),"")</f>
        <v>17.809999999999999</v>
      </c>
      <c r="AF9" s="1">
        <f>IFERROR(VLOOKUP($A9,mi_bowling!$B:$M,COLUMN(AF8)-23,FALSE),"")</f>
        <v>8.9</v>
      </c>
      <c r="AG9" s="1">
        <f>IFERROR(VLOOKUP($A9,mi_bowling!$B:$M,COLUMN(AG8)-23,FALSE),"")</f>
        <v>12</v>
      </c>
      <c r="AH9" s="1">
        <f>IFERROR(VLOOKUP($A9,mi_bowling!$B:$M,COLUMN(AH8)-23,FALSE),"")</f>
        <v>0</v>
      </c>
      <c r="AI9" s="1">
        <f>IFERROR(VLOOKUP($A9,mi_bowling!$B:$M,COLUMN(AI8)-23,FALSE),"")</f>
        <v>1</v>
      </c>
      <c r="AJ9" s="23">
        <f t="shared" si="0"/>
        <v>15.5</v>
      </c>
      <c r="AK9" s="22">
        <f t="shared" si="1"/>
        <v>1.5714285714285714</v>
      </c>
      <c r="AL9" s="22">
        <f t="shared" si="2"/>
        <v>0.2857142857142857</v>
      </c>
      <c r="AM9" s="22">
        <f t="shared" si="3"/>
        <v>59.071428571428569</v>
      </c>
      <c r="AN9" s="22">
        <f t="shared" si="7"/>
        <v>65.5</v>
      </c>
      <c r="AO9" s="29">
        <f t="shared" si="4"/>
        <v>5.666666666666667</v>
      </c>
      <c r="AP9" s="20">
        <f t="shared" si="5"/>
        <v>1</v>
      </c>
      <c r="AQ9" s="49" t="str">
        <f t="shared" si="6"/>
        <v>Hardik Pandya</v>
      </c>
      <c r="AR9" s="1" t="s">
        <v>218</v>
      </c>
      <c r="AS9" s="1" t="s">
        <v>219</v>
      </c>
    </row>
    <row r="10" spans="1:45" x14ac:dyDescent="0.2">
      <c r="A10" s="3" t="s">
        <v>232</v>
      </c>
      <c r="B10" s="1" t="s">
        <v>221</v>
      </c>
      <c r="C10" s="4" t="s">
        <v>71</v>
      </c>
      <c r="D10" s="3">
        <f>IFERROR(VLOOKUP($A10,mi_mvp!$B:$K,COLUMN(D9)-2,FALSE),"")</f>
        <v>39.5</v>
      </c>
      <c r="E10" s="1">
        <f>IFERROR(VLOOKUP($A10,mi_mvp!$B:$K,COLUMN(E9)-2,FALSE),"")</f>
        <v>3</v>
      </c>
      <c r="F10" s="1">
        <f>IFERROR(VLOOKUP($A10,mi_mvp!$B:$K,COLUMN(F9)-2,FALSE),"")</f>
        <v>6</v>
      </c>
      <c r="G10" s="1">
        <f>IFERROR(VLOOKUP($A10,mi_mvp!$B:$K,COLUMN(G9)-2,FALSE),"")</f>
        <v>16</v>
      </c>
      <c r="H10" s="1">
        <f>IFERROR(VLOOKUP($A10,mi_mvp!$B:$K,COLUMN(H9)-2,FALSE),"")</f>
        <v>0</v>
      </c>
      <c r="I10" s="1">
        <f>IFERROR(VLOOKUP($A10,mi_mvp!$B:$K,COLUMN(I9)-2,FALSE),"")</f>
        <v>0</v>
      </c>
      <c r="J10" s="1">
        <f>IFERROR(VLOOKUP($A10,mi_mvp!$B:$K,COLUMN(J9)-2,FALSE),"")</f>
        <v>1</v>
      </c>
      <c r="K10" s="1">
        <f>IFERROR(VLOOKUP($A10,mi_mvp!$B:$K,COLUMN(K9)-2,FALSE),"")</f>
        <v>0</v>
      </c>
      <c r="L10" s="4">
        <f>IFERROR(VLOOKUP($A10,mi_mvp!$B:$K,COLUMN(L9)-2,FALSE),"")</f>
        <v>0</v>
      </c>
      <c r="M10" s="3" t="str">
        <f>IFERROR(VLOOKUP($A10,mi_batting!$B:$N,COLUMN(M9)-11,FALSE),"")</f>
        <v/>
      </c>
      <c r="N10" s="1" t="str">
        <f>IFERROR(VLOOKUP($A10,mi_batting!$B:$N,COLUMN(N9)-11,FALSE),"")</f>
        <v/>
      </c>
      <c r="O10" s="1" t="str">
        <f>IFERROR(VLOOKUP($A10,mi_batting!$B:$N,COLUMN(O9)-11,FALSE),"")</f>
        <v/>
      </c>
      <c r="P10" s="1" t="str">
        <f>IFERROR(VLOOKUP($A10,mi_batting!$B:$N,COLUMN(P9)-11,FALSE),"")</f>
        <v/>
      </c>
      <c r="Q10" s="1" t="str">
        <f>IFERROR(VLOOKUP($A10,mi_batting!$B:$N,COLUMN(Q9)-11,FALSE),"")</f>
        <v/>
      </c>
      <c r="R10" s="1" t="str">
        <f>IFERROR(VLOOKUP($A10,mi_batting!$B:$N,COLUMN(R9)-11,FALSE),"")</f>
        <v/>
      </c>
      <c r="S10" s="1" t="str">
        <f>IFERROR(VLOOKUP($A10,mi_batting!$B:$N,COLUMN(S9)-11,FALSE),"")</f>
        <v/>
      </c>
      <c r="T10" s="1" t="str">
        <f>IFERROR(VLOOKUP($A10,mi_batting!$B:$N,COLUMN(T9)-11,FALSE),"")</f>
        <v/>
      </c>
      <c r="U10" s="1" t="str">
        <f>IFERROR(VLOOKUP($A10,mi_batting!$B:$N,COLUMN(U9)-11,FALSE),"")</f>
        <v/>
      </c>
      <c r="V10" s="1" t="str">
        <f>IFERROR(VLOOKUP($A10,mi_batting!$B:$N,COLUMN(V9)-11,FALSE),"")</f>
        <v/>
      </c>
      <c r="W10" s="1" t="str">
        <f>IFERROR(VLOOKUP($A10,mi_batting!$B:$N,COLUMN(W9)-11,FALSE),"")</f>
        <v/>
      </c>
      <c r="X10" s="4" t="str">
        <f>IFERROR(VLOOKUP($A10,mi_batting!$B:$N,COLUMN(X9)-11,FALSE),"")</f>
        <v/>
      </c>
      <c r="Y10" s="3">
        <f>IFERROR(VLOOKUP($A10,mi_bowling!$B:$M,COLUMN(Y9)-23,FALSE),"")</f>
        <v>6</v>
      </c>
      <c r="Z10" s="1">
        <f>IFERROR(VLOOKUP($A10,mi_bowling!$B:$M,COLUMN(Z9)-23,FALSE),"")</f>
        <v>3</v>
      </c>
      <c r="AA10" s="1">
        <f>IFERROR(VLOOKUP($A10,mi_bowling!$B:$M,COLUMN(AA9)-23,FALSE),"")</f>
        <v>3</v>
      </c>
      <c r="AB10" s="1">
        <f>IFERROR(VLOOKUP($A10,mi_bowling!$B:$M,COLUMN(AB9)-23,FALSE),"")</f>
        <v>8</v>
      </c>
      <c r="AC10" s="1">
        <f>IFERROR(VLOOKUP($A10,mi_bowling!$B:$M,COLUMN(AC9)-23,FALSE),"")</f>
        <v>105</v>
      </c>
      <c r="AD10" s="1">
        <f>IFERROR(VLOOKUP($A10,mi_bowling!$B:$M,COLUMN(AD9)-23,FALSE),"")</f>
        <v>45771</v>
      </c>
      <c r="AE10" s="1">
        <f>IFERROR(VLOOKUP($A10,mi_bowling!$B:$M,COLUMN(AE9)-23,FALSE),"")</f>
        <v>17.5</v>
      </c>
      <c r="AF10" s="1">
        <f>IFERROR(VLOOKUP($A10,mi_bowling!$B:$M,COLUMN(AF9)-23,FALSE),"")</f>
        <v>13.12</v>
      </c>
      <c r="AG10" s="1">
        <f>IFERROR(VLOOKUP($A10,mi_bowling!$B:$M,COLUMN(AG9)-23,FALSE),"")</f>
        <v>8</v>
      </c>
      <c r="AH10" s="1">
        <f>IFERROR(VLOOKUP($A10,mi_bowling!$B:$M,COLUMN(AH9)-23,FALSE),"")</f>
        <v>1</v>
      </c>
      <c r="AI10" s="1">
        <f>IFERROR(VLOOKUP($A10,mi_bowling!$B:$M,COLUMN(AI9)-23,FALSE),"")</f>
        <v>0</v>
      </c>
      <c r="AJ10" s="23">
        <f t="shared" si="0"/>
        <v>0</v>
      </c>
      <c r="AK10" s="22">
        <f t="shared" si="1"/>
        <v>2</v>
      </c>
      <c r="AL10" s="22">
        <f t="shared" si="2"/>
        <v>0.33333333333333331</v>
      </c>
      <c r="AM10" s="22">
        <f t="shared" si="3"/>
        <v>55</v>
      </c>
      <c r="AN10" s="22">
        <f t="shared" si="7"/>
        <v>55</v>
      </c>
      <c r="AO10" s="29">
        <f t="shared" si="4"/>
        <v>7</v>
      </c>
      <c r="AP10" s="20">
        <f t="shared" si="5"/>
        <v>6</v>
      </c>
      <c r="AQ10" s="49" t="str">
        <f t="shared" si="6"/>
        <v>Ashwani Kumar</v>
      </c>
    </row>
    <row r="11" spans="1:45" x14ac:dyDescent="0.2">
      <c r="A11" s="3" t="s">
        <v>234</v>
      </c>
      <c r="B11" s="1" t="s">
        <v>221</v>
      </c>
      <c r="C11" s="4" t="s">
        <v>71</v>
      </c>
      <c r="D11" s="3">
        <f>IFERROR(VLOOKUP($A11,mi_mvp!$B:$K,COLUMN(D10)-2,FALSE),"")</f>
        <v>21</v>
      </c>
      <c r="E11" s="1">
        <f>IFERROR(VLOOKUP($A11,mi_mvp!$B:$K,COLUMN(E10)-2,FALSE),"")</f>
        <v>2</v>
      </c>
      <c r="F11" s="1">
        <f>IFERROR(VLOOKUP($A11,mi_mvp!$B:$K,COLUMN(F10)-2,FALSE),"")</f>
        <v>3</v>
      </c>
      <c r="G11" s="1">
        <f>IFERROR(VLOOKUP($A11,mi_mvp!$B:$K,COLUMN(G10)-2,FALSE),"")</f>
        <v>8</v>
      </c>
      <c r="H11" s="1">
        <f>IFERROR(VLOOKUP($A11,mi_mvp!$B:$K,COLUMN(H10)-2,FALSE),"")</f>
        <v>0</v>
      </c>
      <c r="I11" s="1">
        <f>IFERROR(VLOOKUP($A11,mi_mvp!$B:$K,COLUMN(I10)-2,FALSE),"")</f>
        <v>0</v>
      </c>
      <c r="J11" s="1">
        <f>IFERROR(VLOOKUP($A11,mi_mvp!$B:$K,COLUMN(J10)-2,FALSE),"")</f>
        <v>1</v>
      </c>
      <c r="K11" s="1">
        <f>IFERROR(VLOOKUP($A11,mi_mvp!$B:$K,COLUMN(K10)-2,FALSE),"")</f>
        <v>0</v>
      </c>
      <c r="L11" s="4">
        <f>IFERROR(VLOOKUP($A11,mi_mvp!$B:$K,COLUMN(L10)-2,FALSE),"")</f>
        <v>0</v>
      </c>
      <c r="M11" s="3" t="str">
        <f>IFERROR(VLOOKUP($A11,mi_batting!$B:$N,COLUMN(M10)-11,FALSE),"")</f>
        <v/>
      </c>
      <c r="N11" s="1" t="str">
        <f>IFERROR(VLOOKUP($A11,mi_batting!$B:$N,COLUMN(N10)-11,FALSE),"")</f>
        <v/>
      </c>
      <c r="O11" s="1" t="str">
        <f>IFERROR(VLOOKUP($A11,mi_batting!$B:$N,COLUMN(O10)-11,FALSE),"")</f>
        <v/>
      </c>
      <c r="P11" s="1" t="str">
        <f>IFERROR(VLOOKUP($A11,mi_batting!$B:$N,COLUMN(P10)-11,FALSE),"")</f>
        <v/>
      </c>
      <c r="Q11" s="1" t="str">
        <f>IFERROR(VLOOKUP($A11,mi_batting!$B:$N,COLUMN(Q10)-11,FALSE),"")</f>
        <v/>
      </c>
      <c r="R11" s="1" t="str">
        <f>IFERROR(VLOOKUP($A11,mi_batting!$B:$N,COLUMN(R10)-11,FALSE),"")</f>
        <v/>
      </c>
      <c r="S11" s="1" t="str">
        <f>IFERROR(VLOOKUP($A11,mi_batting!$B:$N,COLUMN(S10)-11,FALSE),"")</f>
        <v/>
      </c>
      <c r="T11" s="1" t="str">
        <f>IFERROR(VLOOKUP($A11,mi_batting!$B:$N,COLUMN(T10)-11,FALSE),"")</f>
        <v/>
      </c>
      <c r="U11" s="1" t="str">
        <f>IFERROR(VLOOKUP($A11,mi_batting!$B:$N,COLUMN(U10)-11,FALSE),"")</f>
        <v/>
      </c>
      <c r="V11" s="1" t="str">
        <f>IFERROR(VLOOKUP($A11,mi_batting!$B:$N,COLUMN(V10)-11,FALSE),"")</f>
        <v/>
      </c>
      <c r="W11" s="1" t="str">
        <f>IFERROR(VLOOKUP($A11,mi_batting!$B:$N,COLUMN(W10)-11,FALSE),"")</f>
        <v/>
      </c>
      <c r="X11" s="4" t="str">
        <f>IFERROR(VLOOKUP($A11,mi_batting!$B:$N,COLUMN(X10)-11,FALSE),"")</f>
        <v/>
      </c>
      <c r="Y11" s="3">
        <f>IFERROR(VLOOKUP($A11,mi_bowling!$B:$M,COLUMN(Y10)-23,FALSE),"")</f>
        <v>3</v>
      </c>
      <c r="Z11" s="1">
        <f>IFERROR(VLOOKUP($A11,mi_bowling!$B:$M,COLUMN(Z10)-23,FALSE),"")</f>
        <v>2</v>
      </c>
      <c r="AA11" s="1">
        <f>IFERROR(VLOOKUP($A11,mi_bowling!$B:$M,COLUMN(AA10)-23,FALSE),"")</f>
        <v>1</v>
      </c>
      <c r="AB11" s="1">
        <f>IFERROR(VLOOKUP($A11,mi_bowling!$B:$M,COLUMN(AB10)-23,FALSE),"")</f>
        <v>4</v>
      </c>
      <c r="AC11" s="1">
        <f>IFERROR(VLOOKUP($A11,mi_bowling!$B:$M,COLUMN(AC10)-23,FALSE),"")</f>
        <v>36</v>
      </c>
      <c r="AD11" s="1" t="str">
        <f>IFERROR(VLOOKUP($A11,mi_bowling!$B:$M,COLUMN(AD10)-23,FALSE),"")</f>
        <v>36/3</v>
      </c>
      <c r="AE11" s="1">
        <f>IFERROR(VLOOKUP($A11,mi_bowling!$B:$M,COLUMN(AE10)-23,FALSE),"")</f>
        <v>12</v>
      </c>
      <c r="AF11" s="1">
        <f>IFERROR(VLOOKUP($A11,mi_bowling!$B:$M,COLUMN(AF10)-23,FALSE),"")</f>
        <v>9</v>
      </c>
      <c r="AG11" s="1">
        <f>IFERROR(VLOOKUP($A11,mi_bowling!$B:$M,COLUMN(AG10)-23,FALSE),"")</f>
        <v>8</v>
      </c>
      <c r="AH11" s="1">
        <f>IFERROR(VLOOKUP($A11,mi_bowling!$B:$M,COLUMN(AH10)-23,FALSE),"")</f>
        <v>0</v>
      </c>
      <c r="AI11" s="1">
        <f>IFERROR(VLOOKUP($A11,mi_bowling!$B:$M,COLUMN(AI10)-23,FALSE),"")</f>
        <v>0</v>
      </c>
      <c r="AJ11" s="23">
        <f t="shared" si="0"/>
        <v>0</v>
      </c>
      <c r="AK11" s="22">
        <f t="shared" si="1"/>
        <v>1.5</v>
      </c>
      <c r="AL11" s="22">
        <f t="shared" si="2"/>
        <v>0.5</v>
      </c>
      <c r="AM11" s="22">
        <f t="shared" si="3"/>
        <v>45</v>
      </c>
      <c r="AN11" s="22">
        <f t="shared" si="7"/>
        <v>45</v>
      </c>
      <c r="AO11" s="29">
        <f t="shared" si="4"/>
        <v>6.666666666666667</v>
      </c>
      <c r="AP11" s="20">
        <f t="shared" si="5"/>
        <v>5</v>
      </c>
      <c r="AQ11" s="49" t="str">
        <f t="shared" si="6"/>
        <v>Karn Sharma</v>
      </c>
    </row>
    <row r="12" spans="1:45" x14ac:dyDescent="0.2">
      <c r="A12" s="3" t="s">
        <v>224</v>
      </c>
      <c r="B12" s="1" t="s">
        <v>221</v>
      </c>
      <c r="C12" s="4" t="s">
        <v>72</v>
      </c>
      <c r="D12" s="3">
        <f>IFERROR(VLOOKUP($A12,mi_mvp!$B:$K,COLUMN(D11)-2,FALSE),"")</f>
        <v>95</v>
      </c>
      <c r="E12" s="1">
        <f>IFERROR(VLOOKUP($A12,mi_mvp!$B:$K,COLUMN(E11)-2,FALSE),"")</f>
        <v>8</v>
      </c>
      <c r="F12" s="1">
        <f>IFERROR(VLOOKUP($A12,mi_mvp!$B:$K,COLUMN(F11)-2,FALSE),"")</f>
        <v>0</v>
      </c>
      <c r="G12" s="1">
        <f>IFERROR(VLOOKUP($A12,mi_mvp!$B:$K,COLUMN(G11)-2,FALSE),"")</f>
        <v>0</v>
      </c>
      <c r="H12" s="1">
        <f>IFERROR(VLOOKUP($A12,mi_mvp!$B:$K,COLUMN(H11)-2,FALSE),"")</f>
        <v>19</v>
      </c>
      <c r="I12" s="1">
        <f>IFERROR(VLOOKUP($A12,mi_mvp!$B:$K,COLUMN(I11)-2,FALSE),"")</f>
        <v>10</v>
      </c>
      <c r="J12" s="1">
        <f>IFERROR(VLOOKUP($A12,mi_mvp!$B:$K,COLUMN(J11)-2,FALSE),"")</f>
        <v>5</v>
      </c>
      <c r="K12" s="1">
        <f>IFERROR(VLOOKUP($A12,mi_mvp!$B:$K,COLUMN(K11)-2,FALSE),"")</f>
        <v>0</v>
      </c>
      <c r="L12" s="4">
        <f>IFERROR(VLOOKUP($A12,mi_mvp!$B:$K,COLUMN(L11)-2,FALSE),"")</f>
        <v>0</v>
      </c>
      <c r="M12" s="3">
        <f>IFERROR(VLOOKUP($A12,mi_batting!$B:$N,COLUMN(M11)-11,FALSE),"")</f>
        <v>231</v>
      </c>
      <c r="N12" s="1">
        <f>IFERROR(VLOOKUP($A12,mi_batting!$B:$N,COLUMN(N11)-11,FALSE),"")</f>
        <v>8</v>
      </c>
      <c r="O12" s="1">
        <f>IFERROR(VLOOKUP($A12,mi_batting!$B:$N,COLUMN(O11)-11,FALSE),"")</f>
        <v>6</v>
      </c>
      <c r="P12" s="1">
        <f>IFERROR(VLOOKUP($A12,mi_batting!$B:$N,COLUMN(P11)-11,FALSE),"")</f>
        <v>1</v>
      </c>
      <c r="Q12" s="1">
        <f>IFERROR(VLOOKUP($A12,mi_batting!$B:$N,COLUMN(Q11)-11,FALSE),"")</f>
        <v>59</v>
      </c>
      <c r="R12" s="1">
        <f>IFERROR(VLOOKUP($A12,mi_batting!$B:$N,COLUMN(R11)-11,FALSE),"")</f>
        <v>46.2</v>
      </c>
      <c r="S12" s="1">
        <f>IFERROR(VLOOKUP($A12,mi_batting!$B:$N,COLUMN(S11)-11,FALSE),"")</f>
        <v>163</v>
      </c>
      <c r="T12" s="1">
        <f>IFERROR(VLOOKUP($A12,mi_batting!$B:$N,COLUMN(T11)-11,FALSE),"")</f>
        <v>141.71</v>
      </c>
      <c r="U12" s="1">
        <f>IFERROR(VLOOKUP($A12,mi_batting!$B:$N,COLUMN(U11)-11,FALSE),"")</f>
        <v>0</v>
      </c>
      <c r="V12" s="1">
        <f>IFERROR(VLOOKUP($A12,mi_batting!$B:$N,COLUMN(V11)-11,FALSE),"")</f>
        <v>2</v>
      </c>
      <c r="W12" s="1">
        <f>IFERROR(VLOOKUP($A12,mi_batting!$B:$N,COLUMN(W11)-11,FALSE),"")</f>
        <v>19</v>
      </c>
      <c r="X12" s="4">
        <f>IFERROR(VLOOKUP($A12,mi_batting!$B:$N,COLUMN(X11)-11,FALSE),"")</f>
        <v>10</v>
      </c>
      <c r="Y12" s="3" t="str">
        <f>IFERROR(VLOOKUP($A12,mi_bowling!$B:$M,COLUMN(Y11)-23,FALSE),"")</f>
        <v/>
      </c>
      <c r="Z12" s="1" t="str">
        <f>IFERROR(VLOOKUP($A12,mi_bowling!$B:$M,COLUMN(Z11)-23,FALSE),"")</f>
        <v/>
      </c>
      <c r="AA12" s="1" t="str">
        <f>IFERROR(VLOOKUP($A12,mi_bowling!$B:$M,COLUMN(AA11)-23,FALSE),"")</f>
        <v/>
      </c>
      <c r="AB12" s="1" t="str">
        <f>IFERROR(VLOOKUP($A12,mi_bowling!$B:$M,COLUMN(AB11)-23,FALSE),"")</f>
        <v/>
      </c>
      <c r="AC12" s="1" t="str">
        <f>IFERROR(VLOOKUP($A12,mi_bowling!$B:$M,COLUMN(AC11)-23,FALSE),"")</f>
        <v/>
      </c>
      <c r="AD12" s="1" t="str">
        <f>IFERROR(VLOOKUP($A12,mi_bowling!$B:$M,COLUMN(AD11)-23,FALSE),"")</f>
        <v/>
      </c>
      <c r="AE12" s="1" t="str">
        <f>IFERROR(VLOOKUP($A12,mi_bowling!$B:$M,COLUMN(AE11)-23,FALSE),"")</f>
        <v/>
      </c>
      <c r="AF12" s="1" t="str">
        <f>IFERROR(VLOOKUP($A12,mi_bowling!$B:$M,COLUMN(AF11)-23,FALSE),"")</f>
        <v/>
      </c>
      <c r="AG12" s="1" t="str">
        <f>IFERROR(VLOOKUP($A12,mi_bowling!$B:$M,COLUMN(AG11)-23,FALSE),"")</f>
        <v/>
      </c>
      <c r="AH12" s="1" t="str">
        <f>IFERROR(VLOOKUP($A12,mi_bowling!$B:$M,COLUMN(AH11)-23,FALSE),"")</f>
        <v/>
      </c>
      <c r="AI12" s="1" t="str">
        <f>IFERROR(VLOOKUP($A12,mi_bowling!$B:$M,COLUMN(AI11)-23,FALSE),"")</f>
        <v/>
      </c>
      <c r="AJ12" s="23">
        <f t="shared" si="0"/>
        <v>34.4</v>
      </c>
      <c r="AK12" s="22">
        <f t="shared" si="1"/>
        <v>0</v>
      </c>
      <c r="AL12" s="22">
        <f t="shared" si="2"/>
        <v>0.625</v>
      </c>
      <c r="AM12" s="22">
        <f t="shared" si="3"/>
        <v>43.774999999999999</v>
      </c>
      <c r="AN12" s="22">
        <f t="shared" si="7"/>
        <v>43.774999999999999</v>
      </c>
      <c r="AO12" s="29">
        <f t="shared" si="4"/>
        <v>6</v>
      </c>
      <c r="AP12" s="20">
        <f t="shared" si="5"/>
        <v>2</v>
      </c>
      <c r="AQ12" s="49" t="str">
        <f t="shared" si="6"/>
        <v>N Tilak Varma</v>
      </c>
      <c r="AR12" s="1" t="s">
        <v>218</v>
      </c>
      <c r="AS12" s="1" t="s">
        <v>315</v>
      </c>
    </row>
    <row r="13" spans="1:45" x14ac:dyDescent="0.2">
      <c r="A13" s="3" t="s">
        <v>230</v>
      </c>
      <c r="B13" s="1" t="s">
        <v>221</v>
      </c>
      <c r="C13" s="4" t="s">
        <v>72</v>
      </c>
      <c r="D13" s="3">
        <f>IFERROR(VLOOKUP($A13,mi_mvp!$B:$K,COLUMN(D12)-2,FALSE),"")</f>
        <v>45.5</v>
      </c>
      <c r="E13" s="1">
        <f>IFERROR(VLOOKUP($A13,mi_mvp!$B:$K,COLUMN(E12)-2,FALSE),"")</f>
        <v>4</v>
      </c>
      <c r="F13" s="1">
        <f>IFERROR(VLOOKUP($A13,mi_mvp!$B:$K,COLUMN(F12)-2,FALSE),"")</f>
        <v>6</v>
      </c>
      <c r="G13" s="1">
        <f>IFERROR(VLOOKUP($A13,mi_mvp!$B:$K,COLUMN(G12)-2,FALSE),"")</f>
        <v>22</v>
      </c>
      <c r="H13" s="1">
        <f>IFERROR(VLOOKUP($A13,mi_mvp!$B:$K,COLUMN(H12)-2,FALSE),"")</f>
        <v>0</v>
      </c>
      <c r="I13" s="1">
        <f>IFERROR(VLOOKUP($A13,mi_mvp!$B:$K,COLUMN(I12)-2,FALSE),"")</f>
        <v>0</v>
      </c>
      <c r="J13" s="1">
        <f>IFERROR(VLOOKUP($A13,mi_mvp!$B:$K,COLUMN(J12)-2,FALSE),"")</f>
        <v>1</v>
      </c>
      <c r="K13" s="1">
        <f>IFERROR(VLOOKUP($A13,mi_mvp!$B:$K,COLUMN(K12)-2,FALSE),"")</f>
        <v>0</v>
      </c>
      <c r="L13" s="4">
        <f>IFERROR(VLOOKUP($A13,mi_mvp!$B:$K,COLUMN(L12)-2,FALSE),"")</f>
        <v>0</v>
      </c>
      <c r="M13" s="3" t="str">
        <f>IFERROR(VLOOKUP($A13,mi_batting!$B:$N,COLUMN(M12)-11,FALSE),"")</f>
        <v/>
      </c>
      <c r="N13" s="1" t="str">
        <f>IFERROR(VLOOKUP($A13,mi_batting!$B:$N,COLUMN(N12)-11,FALSE),"")</f>
        <v/>
      </c>
      <c r="O13" s="1" t="str">
        <f>IFERROR(VLOOKUP($A13,mi_batting!$B:$N,COLUMN(O12)-11,FALSE),"")</f>
        <v/>
      </c>
      <c r="P13" s="1" t="str">
        <f>IFERROR(VLOOKUP($A13,mi_batting!$B:$N,COLUMN(P12)-11,FALSE),"")</f>
        <v/>
      </c>
      <c r="Q13" s="1" t="str">
        <f>IFERROR(VLOOKUP($A13,mi_batting!$B:$N,COLUMN(Q12)-11,FALSE),"")</f>
        <v/>
      </c>
      <c r="R13" s="1" t="str">
        <f>IFERROR(VLOOKUP($A13,mi_batting!$B:$N,COLUMN(R12)-11,FALSE),"")</f>
        <v/>
      </c>
      <c r="S13" s="1" t="str">
        <f>IFERROR(VLOOKUP($A13,mi_batting!$B:$N,COLUMN(S12)-11,FALSE),"")</f>
        <v/>
      </c>
      <c r="T13" s="1" t="str">
        <f>IFERROR(VLOOKUP($A13,mi_batting!$B:$N,COLUMN(T12)-11,FALSE),"")</f>
        <v/>
      </c>
      <c r="U13" s="1" t="str">
        <f>IFERROR(VLOOKUP($A13,mi_batting!$B:$N,COLUMN(U12)-11,FALSE),"")</f>
        <v/>
      </c>
      <c r="V13" s="1" t="str">
        <f>IFERROR(VLOOKUP($A13,mi_batting!$B:$N,COLUMN(V12)-11,FALSE),"")</f>
        <v/>
      </c>
      <c r="W13" s="1" t="str">
        <f>IFERROR(VLOOKUP($A13,mi_batting!$B:$N,COLUMN(W12)-11,FALSE),"")</f>
        <v/>
      </c>
      <c r="X13" s="4" t="str">
        <f>IFERROR(VLOOKUP($A13,mi_batting!$B:$N,COLUMN(X12)-11,FALSE),"")</f>
        <v/>
      </c>
      <c r="Y13" s="3">
        <f>IFERROR(VLOOKUP($A13,mi_bowling!$B:$M,COLUMN(Y12)-23,FALSE),"")</f>
        <v>6</v>
      </c>
      <c r="Z13" s="1">
        <f>IFERROR(VLOOKUP($A13,mi_bowling!$B:$M,COLUMN(Z12)-23,FALSE),"")</f>
        <v>4</v>
      </c>
      <c r="AA13" s="1">
        <f>IFERROR(VLOOKUP($A13,mi_bowling!$B:$M,COLUMN(AA12)-23,FALSE),"")</f>
        <v>4</v>
      </c>
      <c r="AB13" s="1">
        <f>IFERROR(VLOOKUP($A13,mi_bowling!$B:$M,COLUMN(AB12)-23,FALSE),"")</f>
        <v>11</v>
      </c>
      <c r="AC13" s="1">
        <f>IFERROR(VLOOKUP($A13,mi_bowling!$B:$M,COLUMN(AC12)-23,FALSE),"")</f>
        <v>94</v>
      </c>
      <c r="AD13" s="1" t="str">
        <f>IFERROR(VLOOKUP($A13,mi_bowling!$B:$M,COLUMN(AD12)-23,FALSE),"")</f>
        <v>32/3</v>
      </c>
      <c r="AE13" s="1">
        <f>IFERROR(VLOOKUP($A13,mi_bowling!$B:$M,COLUMN(AE12)-23,FALSE),"")</f>
        <v>15.66</v>
      </c>
      <c r="AF13" s="1">
        <f>IFERROR(VLOOKUP($A13,mi_bowling!$B:$M,COLUMN(AF12)-23,FALSE),"")</f>
        <v>8.5399999999999991</v>
      </c>
      <c r="AG13" s="1">
        <f>IFERROR(VLOOKUP($A13,mi_bowling!$B:$M,COLUMN(AG12)-23,FALSE),"")</f>
        <v>11</v>
      </c>
      <c r="AH13" s="1">
        <f>IFERROR(VLOOKUP($A13,mi_bowling!$B:$M,COLUMN(AH12)-23,FALSE),"")</f>
        <v>0</v>
      </c>
      <c r="AI13" s="1">
        <f>IFERROR(VLOOKUP($A13,mi_bowling!$B:$M,COLUMN(AI12)-23,FALSE),"")</f>
        <v>0</v>
      </c>
      <c r="AJ13" s="23">
        <f t="shared" si="0"/>
        <v>0</v>
      </c>
      <c r="AK13" s="22">
        <f t="shared" si="1"/>
        <v>1.5</v>
      </c>
      <c r="AL13" s="22">
        <f t="shared" si="2"/>
        <v>0.25</v>
      </c>
      <c r="AM13" s="22">
        <f t="shared" si="3"/>
        <v>41.25</v>
      </c>
      <c r="AN13" s="22">
        <f t="shared" si="7"/>
        <v>41.25</v>
      </c>
      <c r="AO13" s="29">
        <f t="shared" si="4"/>
        <v>8.3333333333333339</v>
      </c>
      <c r="AP13" s="20">
        <f t="shared" si="5"/>
        <v>10</v>
      </c>
      <c r="AQ13" s="49" t="str">
        <f t="shared" si="6"/>
        <v>Vignesh Puthur</v>
      </c>
    </row>
    <row r="14" spans="1:45" x14ac:dyDescent="0.2">
      <c r="A14" s="3" t="s">
        <v>222</v>
      </c>
      <c r="B14" s="1" t="s">
        <v>221</v>
      </c>
      <c r="C14" s="4" t="s">
        <v>70</v>
      </c>
      <c r="D14" s="3">
        <f>IFERROR(VLOOKUP($A14,mi_mvp!$B:$K,COLUMN(D13)-2,FALSE),"")</f>
        <v>144.5</v>
      </c>
      <c r="E14" s="1">
        <f>IFERROR(VLOOKUP($A14,mi_mvp!$B:$K,COLUMN(E13)-2,FALSE),"")</f>
        <v>8</v>
      </c>
      <c r="F14" s="1">
        <f>IFERROR(VLOOKUP($A14,mi_mvp!$B:$K,COLUMN(F13)-2,FALSE),"")</f>
        <v>0</v>
      </c>
      <c r="G14" s="1">
        <f>IFERROR(VLOOKUP($A14,mi_mvp!$B:$K,COLUMN(G13)-2,FALSE),"")</f>
        <v>0</v>
      </c>
      <c r="H14" s="1">
        <f>IFERROR(VLOOKUP($A14,mi_mvp!$B:$K,COLUMN(H13)-2,FALSE),"")</f>
        <v>33</v>
      </c>
      <c r="I14" s="1">
        <f>IFERROR(VLOOKUP($A14,mi_mvp!$B:$K,COLUMN(I13)-2,FALSE),"")</f>
        <v>17</v>
      </c>
      <c r="J14" s="1">
        <f>IFERROR(VLOOKUP($A14,mi_mvp!$B:$K,COLUMN(J13)-2,FALSE),"")</f>
        <v>1</v>
      </c>
      <c r="K14" s="1">
        <f>IFERROR(VLOOKUP($A14,mi_mvp!$B:$K,COLUMN(K13)-2,FALSE),"")</f>
        <v>0</v>
      </c>
      <c r="L14" s="4">
        <f>IFERROR(VLOOKUP($A14,mi_mvp!$B:$K,COLUMN(L13)-2,FALSE),"")</f>
        <v>0</v>
      </c>
      <c r="M14" s="3">
        <f>IFERROR(VLOOKUP($A14,mi_batting!$B:$N,COLUMN(M13)-11,FALSE),"")</f>
        <v>333</v>
      </c>
      <c r="N14" s="1">
        <f>IFERROR(VLOOKUP($A14,mi_batting!$B:$N,COLUMN(N13)-11,FALSE),"")</f>
        <v>8</v>
      </c>
      <c r="O14" s="1">
        <f>IFERROR(VLOOKUP($A14,mi_batting!$B:$N,COLUMN(O13)-11,FALSE),"")</f>
        <v>8</v>
      </c>
      <c r="P14" s="1">
        <f>IFERROR(VLOOKUP($A14,mi_batting!$B:$N,COLUMN(P13)-11,FALSE),"")</f>
        <v>2</v>
      </c>
      <c r="Q14" s="1" t="str">
        <f>IFERROR(VLOOKUP($A14,mi_batting!$B:$N,COLUMN(Q13)-11,FALSE),"")</f>
        <v>68*</v>
      </c>
      <c r="R14" s="1">
        <f>IFERROR(VLOOKUP($A14,mi_batting!$B:$N,COLUMN(R13)-11,FALSE),"")</f>
        <v>55.5</v>
      </c>
      <c r="S14" s="1">
        <f>IFERROR(VLOOKUP($A14,mi_batting!$B:$N,COLUMN(S13)-11,FALSE),"")</f>
        <v>205</v>
      </c>
      <c r="T14" s="1">
        <f>IFERROR(VLOOKUP($A14,mi_batting!$B:$N,COLUMN(T13)-11,FALSE),"")</f>
        <v>162.43</v>
      </c>
      <c r="U14" s="1">
        <f>IFERROR(VLOOKUP($A14,mi_batting!$B:$N,COLUMN(U13)-11,FALSE),"")</f>
        <v>0</v>
      </c>
      <c r="V14" s="1">
        <f>IFERROR(VLOOKUP($A14,mi_batting!$B:$N,COLUMN(V13)-11,FALSE),"")</f>
        <v>2</v>
      </c>
      <c r="W14" s="1">
        <f>IFERROR(VLOOKUP($A14,mi_batting!$B:$N,COLUMN(W13)-11,FALSE),"")</f>
        <v>33</v>
      </c>
      <c r="X14" s="4">
        <f>IFERROR(VLOOKUP($A14,mi_batting!$B:$N,COLUMN(X13)-11,FALSE),"")</f>
        <v>17</v>
      </c>
      <c r="Y14" s="3" t="str">
        <f>IFERROR(VLOOKUP($A14,mi_bowling!$B:$M,COLUMN(Y13)-23,FALSE),"")</f>
        <v/>
      </c>
      <c r="Z14" s="1" t="str">
        <f>IFERROR(VLOOKUP($A14,mi_bowling!$B:$M,COLUMN(Z13)-23,FALSE),"")</f>
        <v/>
      </c>
      <c r="AA14" s="1" t="str">
        <f>IFERROR(VLOOKUP($A14,mi_bowling!$B:$M,COLUMN(AA13)-23,FALSE),"")</f>
        <v/>
      </c>
      <c r="AB14" s="1" t="str">
        <f>IFERROR(VLOOKUP($A14,mi_bowling!$B:$M,COLUMN(AB13)-23,FALSE),"")</f>
        <v/>
      </c>
      <c r="AC14" s="1" t="str">
        <f>IFERROR(VLOOKUP($A14,mi_bowling!$B:$M,COLUMN(AC13)-23,FALSE),"")</f>
        <v/>
      </c>
      <c r="AD14" s="1" t="str">
        <f>IFERROR(VLOOKUP($A14,mi_bowling!$B:$M,COLUMN(AD13)-23,FALSE),"")</f>
        <v/>
      </c>
      <c r="AE14" s="1" t="str">
        <f>IFERROR(VLOOKUP($A14,mi_bowling!$B:$M,COLUMN(AE13)-23,FALSE),"")</f>
        <v/>
      </c>
      <c r="AF14" s="1" t="str">
        <f>IFERROR(VLOOKUP($A14,mi_bowling!$B:$M,COLUMN(AF13)-23,FALSE),"")</f>
        <v/>
      </c>
      <c r="AG14" s="1" t="str">
        <f>IFERROR(VLOOKUP($A14,mi_bowling!$B:$M,COLUMN(AG13)-23,FALSE),"")</f>
        <v/>
      </c>
      <c r="AH14" s="1" t="str">
        <f>IFERROR(VLOOKUP($A14,mi_bowling!$B:$M,COLUMN(AH13)-23,FALSE),"")</f>
        <v/>
      </c>
      <c r="AI14" s="1" t="str">
        <f>IFERROR(VLOOKUP($A14,mi_bowling!$B:$M,COLUMN(AI13)-23,FALSE),"")</f>
        <v/>
      </c>
      <c r="AJ14" s="23">
        <f t="shared" si="0"/>
        <v>37.857142857142854</v>
      </c>
      <c r="AK14" s="22">
        <f t="shared" si="1"/>
        <v>0</v>
      </c>
      <c r="AL14" s="22">
        <f t="shared" si="2"/>
        <v>0.125</v>
      </c>
      <c r="AM14" s="22">
        <f t="shared" si="3"/>
        <v>39.732142857142854</v>
      </c>
      <c r="AN14" s="22">
        <f t="shared" si="7"/>
        <v>39.732142857142854</v>
      </c>
      <c r="AO14" s="29">
        <f t="shared" si="4"/>
        <v>8.6666666666666661</v>
      </c>
      <c r="AP14" s="20">
        <f t="shared" si="5"/>
        <v>11</v>
      </c>
      <c r="AQ14" s="49" t="str">
        <f t="shared" si="6"/>
        <v>Suryakumar Yadav</v>
      </c>
    </row>
    <row r="15" spans="1:45" x14ac:dyDescent="0.2">
      <c r="A15" s="3" t="s">
        <v>225</v>
      </c>
      <c r="B15" s="1" t="s">
        <v>221</v>
      </c>
      <c r="C15" s="4" t="s">
        <v>72</v>
      </c>
      <c r="D15" s="3">
        <f>IFERROR(VLOOKUP($A15,mi_mvp!$B:$K,COLUMN(D14)-2,FALSE),"")</f>
        <v>80.5</v>
      </c>
      <c r="E15" s="1">
        <f>IFERROR(VLOOKUP($A15,mi_mvp!$B:$K,COLUMN(E14)-2,FALSE),"")</f>
        <v>8</v>
      </c>
      <c r="F15" s="1">
        <f>IFERROR(VLOOKUP($A15,mi_mvp!$B:$K,COLUMN(F14)-2,FALSE),"")</f>
        <v>0</v>
      </c>
      <c r="G15" s="1">
        <f>IFERROR(VLOOKUP($A15,mi_mvp!$B:$K,COLUMN(G14)-2,FALSE),"")</f>
        <v>7</v>
      </c>
      <c r="H15" s="1">
        <f>IFERROR(VLOOKUP($A15,mi_mvp!$B:$K,COLUMN(H14)-2,FALSE),"")</f>
        <v>12</v>
      </c>
      <c r="I15" s="1">
        <f>IFERROR(VLOOKUP($A15,mi_mvp!$B:$K,COLUMN(I14)-2,FALSE),"")</f>
        <v>6</v>
      </c>
      <c r="J15" s="1">
        <f>IFERROR(VLOOKUP($A15,mi_mvp!$B:$K,COLUMN(J14)-2,FALSE),"")</f>
        <v>9</v>
      </c>
      <c r="K15" s="1">
        <f>IFERROR(VLOOKUP($A15,mi_mvp!$B:$K,COLUMN(K14)-2,FALSE),"")</f>
        <v>0</v>
      </c>
      <c r="L15" s="4">
        <f>IFERROR(VLOOKUP($A15,mi_mvp!$B:$K,COLUMN(L14)-2,FALSE),"")</f>
        <v>0</v>
      </c>
      <c r="M15" s="3">
        <f>IFERROR(VLOOKUP($A15,mi_batting!$B:$N,COLUMN(M14)-11,FALSE),"")</f>
        <v>130</v>
      </c>
      <c r="N15" s="1">
        <f>IFERROR(VLOOKUP($A15,mi_batting!$B:$N,COLUMN(N14)-11,FALSE),"")</f>
        <v>8</v>
      </c>
      <c r="O15" s="1">
        <f>IFERROR(VLOOKUP($A15,mi_batting!$B:$N,COLUMN(O14)-11,FALSE),"")</f>
        <v>6</v>
      </c>
      <c r="P15" s="1">
        <f>IFERROR(VLOOKUP($A15,mi_batting!$B:$N,COLUMN(P14)-11,FALSE),"")</f>
        <v>2</v>
      </c>
      <c r="Q15" s="1">
        <f>IFERROR(VLOOKUP($A15,mi_batting!$B:$N,COLUMN(Q14)-11,FALSE),"")</f>
        <v>46</v>
      </c>
      <c r="R15" s="1">
        <f>IFERROR(VLOOKUP($A15,mi_batting!$B:$N,COLUMN(R14)-11,FALSE),"")</f>
        <v>32.5</v>
      </c>
      <c r="S15" s="1">
        <f>IFERROR(VLOOKUP($A15,mi_batting!$B:$N,COLUMN(S14)-11,FALSE),"")</f>
        <v>73</v>
      </c>
      <c r="T15" s="1">
        <f>IFERROR(VLOOKUP($A15,mi_batting!$B:$N,COLUMN(T14)-11,FALSE),"")</f>
        <v>178.08</v>
      </c>
      <c r="U15" s="1">
        <f>IFERROR(VLOOKUP($A15,mi_batting!$B:$N,COLUMN(U14)-11,FALSE),"")</f>
        <v>0</v>
      </c>
      <c r="V15" s="1">
        <f>IFERROR(VLOOKUP($A15,mi_batting!$B:$N,COLUMN(V14)-11,FALSE),"")</f>
        <v>0</v>
      </c>
      <c r="W15" s="1">
        <f>IFERROR(VLOOKUP($A15,mi_batting!$B:$N,COLUMN(W14)-11,FALSE),"")</f>
        <v>12</v>
      </c>
      <c r="X15" s="4">
        <f>IFERROR(VLOOKUP($A15,mi_batting!$B:$N,COLUMN(X14)-11,FALSE),"")</f>
        <v>6</v>
      </c>
      <c r="Y15" s="3" t="str">
        <f>IFERROR(VLOOKUP($A15,mi_bowling!$B:$M,COLUMN(Y14)-23,FALSE),"")</f>
        <v/>
      </c>
      <c r="Z15" s="1" t="str">
        <f>IFERROR(VLOOKUP($A15,mi_bowling!$B:$M,COLUMN(Z14)-23,FALSE),"")</f>
        <v/>
      </c>
      <c r="AA15" s="1" t="str">
        <f>IFERROR(VLOOKUP($A15,mi_bowling!$B:$M,COLUMN(AA14)-23,FALSE),"")</f>
        <v/>
      </c>
      <c r="AB15" s="1" t="str">
        <f>IFERROR(VLOOKUP($A15,mi_bowling!$B:$M,COLUMN(AB14)-23,FALSE),"")</f>
        <v/>
      </c>
      <c r="AC15" s="1" t="str">
        <f>IFERROR(VLOOKUP($A15,mi_bowling!$B:$M,COLUMN(AC14)-23,FALSE),"")</f>
        <v/>
      </c>
      <c r="AD15" s="1" t="str">
        <f>IFERROR(VLOOKUP($A15,mi_bowling!$B:$M,COLUMN(AD14)-23,FALSE),"")</f>
        <v/>
      </c>
      <c r="AE15" s="1" t="str">
        <f>IFERROR(VLOOKUP($A15,mi_bowling!$B:$M,COLUMN(AE14)-23,FALSE),"")</f>
        <v/>
      </c>
      <c r="AF15" s="1" t="str">
        <f>IFERROR(VLOOKUP($A15,mi_bowling!$B:$M,COLUMN(AF14)-23,FALSE),"")</f>
        <v/>
      </c>
      <c r="AG15" s="1" t="str">
        <f>IFERROR(VLOOKUP($A15,mi_bowling!$B:$M,COLUMN(AG14)-23,FALSE),"")</f>
        <v/>
      </c>
      <c r="AH15" s="1" t="str">
        <f>IFERROR(VLOOKUP($A15,mi_bowling!$B:$M,COLUMN(AH14)-23,FALSE),"")</f>
        <v/>
      </c>
      <c r="AI15" s="1" t="str">
        <f>IFERROR(VLOOKUP($A15,mi_bowling!$B:$M,COLUMN(AI14)-23,FALSE),"")</f>
        <v/>
      </c>
      <c r="AJ15" s="23">
        <f t="shared" si="0"/>
        <v>16.8</v>
      </c>
      <c r="AK15" s="22">
        <f t="shared" si="1"/>
        <v>0</v>
      </c>
      <c r="AL15" s="22">
        <f t="shared" si="2"/>
        <v>1.125</v>
      </c>
      <c r="AM15" s="22">
        <f t="shared" si="3"/>
        <v>33.674999999999997</v>
      </c>
      <c r="AN15" s="22">
        <f t="shared" si="7"/>
        <v>33.674999999999997</v>
      </c>
      <c r="AO15" s="29">
        <f t="shared" si="4"/>
        <v>6</v>
      </c>
      <c r="AP15" s="20">
        <f t="shared" si="5"/>
        <v>2</v>
      </c>
      <c r="AQ15" s="49" t="str">
        <f t="shared" si="6"/>
        <v>Naman Dhir</v>
      </c>
    </row>
    <row r="16" spans="1:45" x14ac:dyDescent="0.2">
      <c r="A16" s="3" t="s">
        <v>223</v>
      </c>
      <c r="B16" s="1" t="s">
        <v>221</v>
      </c>
      <c r="C16" s="4" t="s">
        <v>70</v>
      </c>
      <c r="D16" s="3">
        <f>IFERROR(VLOOKUP($A16,mi_mvp!$B:$K,COLUMN(D15)-2,FALSE),"")</f>
        <v>125.5</v>
      </c>
      <c r="E16" s="1">
        <f>IFERROR(VLOOKUP($A16,mi_mvp!$B:$K,COLUMN(E15)-2,FALSE),"")</f>
        <v>8</v>
      </c>
      <c r="F16" s="1">
        <f>IFERROR(VLOOKUP($A16,mi_mvp!$B:$K,COLUMN(F15)-2,FALSE),"")</f>
        <v>0</v>
      </c>
      <c r="G16" s="1">
        <f>IFERROR(VLOOKUP($A16,mi_mvp!$B:$K,COLUMN(G15)-2,FALSE),"")</f>
        <v>0</v>
      </c>
      <c r="H16" s="1">
        <f>IFERROR(VLOOKUP($A16,mi_mvp!$B:$K,COLUMN(H15)-2,FALSE),"")</f>
        <v>27</v>
      </c>
      <c r="I16" s="1">
        <f>IFERROR(VLOOKUP($A16,mi_mvp!$B:$K,COLUMN(I15)-2,FALSE),"")</f>
        <v>8</v>
      </c>
      <c r="J16" s="1">
        <f>IFERROR(VLOOKUP($A16,mi_mvp!$B:$K,COLUMN(J15)-2,FALSE),"")</f>
        <v>6</v>
      </c>
      <c r="K16" s="1">
        <f>IFERROR(VLOOKUP($A16,mi_mvp!$B:$K,COLUMN(K15)-2,FALSE),"")</f>
        <v>7.5</v>
      </c>
      <c r="L16" s="4">
        <f>IFERROR(VLOOKUP($A16,mi_mvp!$B:$K,COLUMN(L15)-2,FALSE),"")</f>
        <v>3</v>
      </c>
      <c r="M16" s="3">
        <f>IFERROR(VLOOKUP($A16,mi_batting!$B:$N,COLUMN(M15)-11,FALSE),"")</f>
        <v>204</v>
      </c>
      <c r="N16" s="1">
        <f>IFERROR(VLOOKUP($A16,mi_batting!$B:$N,COLUMN(N15)-11,FALSE),"")</f>
        <v>8</v>
      </c>
      <c r="O16" s="1">
        <f>IFERROR(VLOOKUP($A16,mi_batting!$B:$N,COLUMN(O15)-11,FALSE),"")</f>
        <v>8</v>
      </c>
      <c r="P16" s="1">
        <f>IFERROR(VLOOKUP($A16,mi_batting!$B:$N,COLUMN(P15)-11,FALSE),"")</f>
        <v>1</v>
      </c>
      <c r="Q16" s="1" t="str">
        <f>IFERROR(VLOOKUP($A16,mi_batting!$B:$N,COLUMN(Q15)-11,FALSE),"")</f>
        <v>62*</v>
      </c>
      <c r="R16" s="1">
        <f>IFERROR(VLOOKUP($A16,mi_batting!$B:$N,COLUMN(R15)-11,FALSE),"")</f>
        <v>29.14</v>
      </c>
      <c r="S16" s="1">
        <f>IFERROR(VLOOKUP($A16,mi_batting!$B:$N,COLUMN(S15)-11,FALSE),"")</f>
        <v>139</v>
      </c>
      <c r="T16" s="1">
        <f>IFERROR(VLOOKUP($A16,mi_batting!$B:$N,COLUMN(T15)-11,FALSE),"")</f>
        <v>146.76</v>
      </c>
      <c r="U16" s="1">
        <f>IFERROR(VLOOKUP($A16,mi_batting!$B:$N,COLUMN(U15)-11,FALSE),"")</f>
        <v>0</v>
      </c>
      <c r="V16" s="1">
        <f>IFERROR(VLOOKUP($A16,mi_batting!$B:$N,COLUMN(V15)-11,FALSE),"")</f>
        <v>1</v>
      </c>
      <c r="W16" s="1">
        <f>IFERROR(VLOOKUP($A16,mi_batting!$B:$N,COLUMN(W15)-11,FALSE),"")</f>
        <v>27</v>
      </c>
      <c r="X16" s="4">
        <f>IFERROR(VLOOKUP($A16,mi_batting!$B:$N,COLUMN(X15)-11,FALSE),"")</f>
        <v>8</v>
      </c>
      <c r="Y16" s="3" t="str">
        <f>IFERROR(VLOOKUP($A16,mi_bowling!$B:$M,COLUMN(Y15)-23,FALSE),"")</f>
        <v/>
      </c>
      <c r="Z16" s="1" t="str">
        <f>IFERROR(VLOOKUP($A16,mi_bowling!$B:$M,COLUMN(Z15)-23,FALSE),"")</f>
        <v/>
      </c>
      <c r="AA16" s="1" t="str">
        <f>IFERROR(VLOOKUP($A16,mi_bowling!$B:$M,COLUMN(AA15)-23,FALSE),"")</f>
        <v/>
      </c>
      <c r="AB16" s="1" t="str">
        <f>IFERROR(VLOOKUP($A16,mi_bowling!$B:$M,COLUMN(AB15)-23,FALSE),"")</f>
        <v/>
      </c>
      <c r="AC16" s="1" t="str">
        <f>IFERROR(VLOOKUP($A16,mi_bowling!$B:$M,COLUMN(AC15)-23,FALSE),"")</f>
        <v/>
      </c>
      <c r="AD16" s="1" t="str">
        <f>IFERROR(VLOOKUP($A16,mi_bowling!$B:$M,COLUMN(AD15)-23,FALSE),"")</f>
        <v/>
      </c>
      <c r="AE16" s="1" t="str">
        <f>IFERROR(VLOOKUP($A16,mi_bowling!$B:$M,COLUMN(AE15)-23,FALSE),"")</f>
        <v/>
      </c>
      <c r="AF16" s="1" t="str">
        <f>IFERROR(VLOOKUP($A16,mi_bowling!$B:$M,COLUMN(AF15)-23,FALSE),"")</f>
        <v/>
      </c>
      <c r="AG16" s="1" t="str">
        <f>IFERROR(VLOOKUP($A16,mi_bowling!$B:$M,COLUMN(AG15)-23,FALSE),"")</f>
        <v/>
      </c>
      <c r="AH16" s="1" t="str">
        <f>IFERROR(VLOOKUP($A16,mi_bowling!$B:$M,COLUMN(AH15)-23,FALSE),"")</f>
        <v/>
      </c>
      <c r="AI16" s="1" t="str">
        <f>IFERROR(VLOOKUP($A16,mi_bowling!$B:$M,COLUMN(AI15)-23,FALSE),"")</f>
        <v/>
      </c>
      <c r="AJ16" s="23">
        <f t="shared" si="0"/>
        <v>20.285714285714285</v>
      </c>
      <c r="AK16" s="22">
        <f t="shared" si="1"/>
        <v>0</v>
      </c>
      <c r="AL16" s="22">
        <f t="shared" si="2"/>
        <v>0.75</v>
      </c>
      <c r="AM16" s="22">
        <f t="shared" si="3"/>
        <v>31.535714285714285</v>
      </c>
      <c r="AN16" s="22">
        <f t="shared" si="7"/>
        <v>45.598214285714285</v>
      </c>
      <c r="AO16" s="29">
        <f t="shared" si="4"/>
        <v>6</v>
      </c>
      <c r="AP16" s="20">
        <f t="shared" si="5"/>
        <v>2</v>
      </c>
      <c r="AQ16" s="49" t="str">
        <f t="shared" si="6"/>
        <v>Ryan Rickelton</v>
      </c>
    </row>
    <row r="17" spans="1:45" x14ac:dyDescent="0.2">
      <c r="A17" s="3" t="s">
        <v>229</v>
      </c>
      <c r="B17" s="1" t="s">
        <v>221</v>
      </c>
      <c r="C17" s="4" t="s">
        <v>72</v>
      </c>
      <c r="D17" s="3">
        <f>IFERROR(VLOOKUP($A17,mi_mvp!$B:$K,COLUMN(D16)-2,FALSE),"")</f>
        <v>74.5</v>
      </c>
      <c r="E17" s="1">
        <f>IFERROR(VLOOKUP($A17,mi_mvp!$B:$K,COLUMN(E16)-2,FALSE),"")</f>
        <v>7</v>
      </c>
      <c r="F17" s="1">
        <f>IFERROR(VLOOKUP($A17,mi_mvp!$B:$K,COLUMN(F16)-2,FALSE),"")</f>
        <v>3</v>
      </c>
      <c r="G17" s="1">
        <f>IFERROR(VLOOKUP($A17,mi_mvp!$B:$K,COLUMN(G16)-2,FALSE),"")</f>
        <v>21</v>
      </c>
      <c r="H17" s="1">
        <f>IFERROR(VLOOKUP($A17,mi_mvp!$B:$K,COLUMN(H16)-2,FALSE),"")</f>
        <v>7</v>
      </c>
      <c r="I17" s="1">
        <f>IFERROR(VLOOKUP($A17,mi_mvp!$B:$K,COLUMN(I16)-2,FALSE),"")</f>
        <v>4</v>
      </c>
      <c r="J17" s="1">
        <f>IFERROR(VLOOKUP($A17,mi_mvp!$B:$K,COLUMN(J16)-2,FALSE),"")</f>
        <v>4</v>
      </c>
      <c r="K17" s="1">
        <f>IFERROR(VLOOKUP($A17,mi_mvp!$B:$K,COLUMN(K16)-2,FALSE),"")</f>
        <v>1.5</v>
      </c>
      <c r="L17" s="4">
        <f>IFERROR(VLOOKUP($A17,mi_mvp!$B:$K,COLUMN(L16)-2,FALSE),"")</f>
        <v>0</v>
      </c>
      <c r="M17" s="3">
        <f>IFERROR(VLOOKUP($A17,mi_batting!$B:$N,COLUMN(M16)-11,FALSE),"")</f>
        <v>91</v>
      </c>
      <c r="N17" s="1">
        <f>IFERROR(VLOOKUP($A17,mi_batting!$B:$N,COLUMN(N16)-11,FALSE),"")</f>
        <v>7</v>
      </c>
      <c r="O17" s="1">
        <f>IFERROR(VLOOKUP($A17,mi_batting!$B:$N,COLUMN(O16)-11,FALSE),"")</f>
        <v>6</v>
      </c>
      <c r="P17" s="1">
        <f>IFERROR(VLOOKUP($A17,mi_batting!$B:$N,COLUMN(P16)-11,FALSE),"")</f>
        <v>1</v>
      </c>
      <c r="Q17" s="1">
        <f>IFERROR(VLOOKUP($A17,mi_batting!$B:$N,COLUMN(Q16)-11,FALSE),"")</f>
        <v>36</v>
      </c>
      <c r="R17" s="1">
        <f>IFERROR(VLOOKUP($A17,mi_batting!$B:$N,COLUMN(R16)-11,FALSE),"")</f>
        <v>18.2</v>
      </c>
      <c r="S17" s="1">
        <f>IFERROR(VLOOKUP($A17,mi_batting!$B:$N,COLUMN(S16)-11,FALSE),"")</f>
        <v>76</v>
      </c>
      <c r="T17" s="1">
        <f>IFERROR(VLOOKUP($A17,mi_batting!$B:$N,COLUMN(T16)-11,FALSE),"")</f>
        <v>119.73</v>
      </c>
      <c r="U17" s="1">
        <f>IFERROR(VLOOKUP($A17,mi_batting!$B:$N,COLUMN(U16)-11,FALSE),"")</f>
        <v>0</v>
      </c>
      <c r="V17" s="1">
        <f>IFERROR(VLOOKUP($A17,mi_batting!$B:$N,COLUMN(V16)-11,FALSE),"")</f>
        <v>0</v>
      </c>
      <c r="W17" s="1">
        <f>IFERROR(VLOOKUP($A17,mi_batting!$B:$N,COLUMN(W16)-11,FALSE),"")</f>
        <v>7</v>
      </c>
      <c r="X17" s="4">
        <f>IFERROR(VLOOKUP($A17,mi_batting!$B:$N,COLUMN(X16)-11,FALSE),"")</f>
        <v>4</v>
      </c>
      <c r="Y17" s="3">
        <f>IFERROR(VLOOKUP($A17,mi_bowling!$B:$M,COLUMN(Y16)-23,FALSE),"")</f>
        <v>3</v>
      </c>
      <c r="Z17" s="1">
        <f>IFERROR(VLOOKUP($A17,mi_bowling!$B:$M,COLUMN(Z16)-23,FALSE),"")</f>
        <v>7</v>
      </c>
      <c r="AA17" s="1">
        <f>IFERROR(VLOOKUP($A17,mi_bowling!$B:$M,COLUMN(AA16)-23,FALSE),"")</f>
        <v>4</v>
      </c>
      <c r="AB17" s="1">
        <f>IFERROR(VLOOKUP($A17,mi_bowling!$B:$M,COLUMN(AB16)-23,FALSE),"")</f>
        <v>9</v>
      </c>
      <c r="AC17" s="1">
        <f>IFERROR(VLOOKUP($A17,mi_bowling!$B:$M,COLUMN(AC16)-23,FALSE),"")</f>
        <v>60</v>
      </c>
      <c r="AD17" s="1">
        <f>IFERROR(VLOOKUP($A17,mi_bowling!$B:$M,COLUMN(AD16)-23,FALSE),"")</f>
        <v>45702</v>
      </c>
      <c r="AE17" s="1">
        <f>IFERROR(VLOOKUP($A17,mi_bowling!$B:$M,COLUMN(AE16)-23,FALSE),"")</f>
        <v>20</v>
      </c>
      <c r="AF17" s="1">
        <f>IFERROR(VLOOKUP($A17,mi_bowling!$B:$M,COLUMN(AF16)-23,FALSE),"")</f>
        <v>6.66</v>
      </c>
      <c r="AG17" s="1">
        <f>IFERROR(VLOOKUP($A17,mi_bowling!$B:$M,COLUMN(AG16)-23,FALSE),"")</f>
        <v>18</v>
      </c>
      <c r="AH17" s="1">
        <f>IFERROR(VLOOKUP($A17,mi_bowling!$B:$M,COLUMN(AH16)-23,FALSE),"")</f>
        <v>0</v>
      </c>
      <c r="AI17" s="1">
        <f>IFERROR(VLOOKUP($A17,mi_bowling!$B:$M,COLUMN(AI16)-23,FALSE),"")</f>
        <v>0</v>
      </c>
      <c r="AJ17" s="23">
        <f t="shared" si="0"/>
        <v>11</v>
      </c>
      <c r="AK17" s="22">
        <f t="shared" si="1"/>
        <v>0.42857142857142855</v>
      </c>
      <c r="AL17" s="22">
        <f t="shared" si="2"/>
        <v>0.5714285714285714</v>
      </c>
      <c r="AM17" s="22">
        <f t="shared" si="3"/>
        <v>30.285714285714285</v>
      </c>
      <c r="AN17" s="22">
        <f t="shared" si="7"/>
        <v>33.5</v>
      </c>
      <c r="AO17" s="29">
        <f t="shared" si="4"/>
        <v>7.666666666666667</v>
      </c>
      <c r="AP17" s="20">
        <f t="shared" si="5"/>
        <v>7</v>
      </c>
      <c r="AQ17" s="49" t="str">
        <f t="shared" si="6"/>
        <v>Will Jacks</v>
      </c>
    </row>
    <row r="18" spans="1:45" x14ac:dyDescent="0.2">
      <c r="A18" s="3" t="s">
        <v>236</v>
      </c>
      <c r="B18" s="1" t="s">
        <v>221</v>
      </c>
      <c r="C18" s="4" t="s">
        <v>72</v>
      </c>
      <c r="D18" s="3">
        <f>IFERROR(VLOOKUP($A18,mi_mvp!$B:$K,COLUMN(D17)-2,FALSE),"")</f>
        <v>6.5</v>
      </c>
      <c r="E18" s="1">
        <f>IFERROR(VLOOKUP($A18,mi_mvp!$B:$K,COLUMN(E17)-2,FALSE),"")</f>
        <v>1</v>
      </c>
      <c r="F18" s="1">
        <f>IFERROR(VLOOKUP($A18,mi_mvp!$B:$K,COLUMN(F17)-2,FALSE),"")</f>
        <v>0</v>
      </c>
      <c r="G18" s="1">
        <f>IFERROR(VLOOKUP($A18,mi_mvp!$B:$K,COLUMN(G17)-2,FALSE),"")</f>
        <v>0</v>
      </c>
      <c r="H18" s="1">
        <f>IFERROR(VLOOKUP($A18,mi_mvp!$B:$K,COLUMN(H17)-2,FALSE),"")</f>
        <v>0</v>
      </c>
      <c r="I18" s="1">
        <f>IFERROR(VLOOKUP($A18,mi_mvp!$B:$K,COLUMN(I17)-2,FALSE),"")</f>
        <v>0</v>
      </c>
      <c r="J18" s="1">
        <f>IFERROR(VLOOKUP($A18,mi_mvp!$B:$K,COLUMN(J17)-2,FALSE),"")</f>
        <v>2</v>
      </c>
      <c r="K18" s="1">
        <f>IFERROR(VLOOKUP($A18,mi_mvp!$B:$K,COLUMN(K17)-2,FALSE),"")</f>
        <v>1.5</v>
      </c>
      <c r="L18" s="4">
        <f>IFERROR(VLOOKUP($A18,mi_mvp!$B:$K,COLUMN(L17)-2,FALSE),"")</f>
        <v>0</v>
      </c>
      <c r="M18" s="3" t="str">
        <f>IFERROR(VLOOKUP($A18,mi_batting!$B:$N,COLUMN(M17)-11,FALSE),"")</f>
        <v/>
      </c>
      <c r="N18" s="1" t="str">
        <f>IFERROR(VLOOKUP($A18,mi_batting!$B:$N,COLUMN(N17)-11,FALSE),"")</f>
        <v/>
      </c>
      <c r="O18" s="1" t="str">
        <f>IFERROR(VLOOKUP($A18,mi_batting!$B:$N,COLUMN(O17)-11,FALSE),"")</f>
        <v/>
      </c>
      <c r="P18" s="1" t="str">
        <f>IFERROR(VLOOKUP($A18,mi_batting!$B:$N,COLUMN(P17)-11,FALSE),"")</f>
        <v/>
      </c>
      <c r="Q18" s="1" t="str">
        <f>IFERROR(VLOOKUP($A18,mi_batting!$B:$N,COLUMN(Q17)-11,FALSE),"")</f>
        <v/>
      </c>
      <c r="R18" s="1" t="str">
        <f>IFERROR(VLOOKUP($A18,mi_batting!$B:$N,COLUMN(R17)-11,FALSE),"")</f>
        <v/>
      </c>
      <c r="S18" s="1" t="str">
        <f>IFERROR(VLOOKUP($A18,mi_batting!$B:$N,COLUMN(S17)-11,FALSE),"")</f>
        <v/>
      </c>
      <c r="T18" s="1" t="str">
        <f>IFERROR(VLOOKUP($A18,mi_batting!$B:$N,COLUMN(T17)-11,FALSE),"")</f>
        <v/>
      </c>
      <c r="U18" s="1" t="str">
        <f>IFERROR(VLOOKUP($A18,mi_batting!$B:$N,COLUMN(U17)-11,FALSE),"")</f>
        <v/>
      </c>
      <c r="V18" s="1" t="str">
        <f>IFERROR(VLOOKUP($A18,mi_batting!$B:$N,COLUMN(V17)-11,FALSE),"")</f>
        <v/>
      </c>
      <c r="W18" s="1" t="str">
        <f>IFERROR(VLOOKUP($A18,mi_batting!$B:$N,COLUMN(W17)-11,FALSE),"")</f>
        <v/>
      </c>
      <c r="X18" s="4" t="str">
        <f>IFERROR(VLOOKUP($A18,mi_batting!$B:$N,COLUMN(X17)-11,FALSE),"")</f>
        <v/>
      </c>
      <c r="Y18" s="3" t="str">
        <f>IFERROR(VLOOKUP($A18,mi_bowling!$B:$M,COLUMN(Y17)-23,FALSE),"")</f>
        <v/>
      </c>
      <c r="Z18" s="1" t="str">
        <f>IFERROR(VLOOKUP($A18,mi_bowling!$B:$M,COLUMN(Z17)-23,FALSE),"")</f>
        <v/>
      </c>
      <c r="AA18" s="1" t="str">
        <f>IFERROR(VLOOKUP($A18,mi_bowling!$B:$M,COLUMN(AA17)-23,FALSE),"")</f>
        <v/>
      </c>
      <c r="AB18" s="1" t="str">
        <f>IFERROR(VLOOKUP($A18,mi_bowling!$B:$M,COLUMN(AB17)-23,FALSE),"")</f>
        <v/>
      </c>
      <c r="AC18" s="1" t="str">
        <f>IFERROR(VLOOKUP($A18,mi_bowling!$B:$M,COLUMN(AC17)-23,FALSE),"")</f>
        <v/>
      </c>
      <c r="AD18" s="1" t="str">
        <f>IFERROR(VLOOKUP($A18,mi_bowling!$B:$M,COLUMN(AD17)-23,FALSE),"")</f>
        <v/>
      </c>
      <c r="AE18" s="1" t="str">
        <f>IFERROR(VLOOKUP($A18,mi_bowling!$B:$M,COLUMN(AE17)-23,FALSE),"")</f>
        <v/>
      </c>
      <c r="AF18" s="1" t="str">
        <f>IFERROR(VLOOKUP($A18,mi_bowling!$B:$M,COLUMN(AF17)-23,FALSE),"")</f>
        <v/>
      </c>
      <c r="AG18" s="1" t="str">
        <f>IFERROR(VLOOKUP($A18,mi_bowling!$B:$M,COLUMN(AG17)-23,FALSE),"")</f>
        <v/>
      </c>
      <c r="AH18" s="1" t="str">
        <f>IFERROR(VLOOKUP($A18,mi_bowling!$B:$M,COLUMN(AH17)-23,FALSE),"")</f>
        <v/>
      </c>
      <c r="AI18" s="1" t="str">
        <f>IFERROR(VLOOKUP($A18,mi_bowling!$B:$M,COLUMN(AI17)-23,FALSE),"")</f>
        <v/>
      </c>
      <c r="AJ18" s="23">
        <f t="shared" si="0"/>
        <v>0</v>
      </c>
      <c r="AK18" s="22">
        <f t="shared" si="1"/>
        <v>0</v>
      </c>
      <c r="AL18" s="22">
        <f t="shared" si="2"/>
        <v>2</v>
      </c>
      <c r="AM18" s="22">
        <f t="shared" si="3"/>
        <v>30</v>
      </c>
      <c r="AN18" s="22">
        <f t="shared" si="7"/>
        <v>52.5</v>
      </c>
      <c r="AO18" s="29">
        <f t="shared" si="4"/>
        <v>8</v>
      </c>
      <c r="AP18" s="20">
        <f t="shared" si="5"/>
        <v>9</v>
      </c>
      <c r="AQ18" s="49" t="str">
        <f t="shared" si="6"/>
        <v>Raj Bawa</v>
      </c>
    </row>
    <row r="19" spans="1:45" x14ac:dyDescent="0.2">
      <c r="A19" s="3" t="s">
        <v>233</v>
      </c>
      <c r="B19" s="1" t="s">
        <v>221</v>
      </c>
      <c r="C19" s="4" t="s">
        <v>71</v>
      </c>
      <c r="D19" s="3">
        <f>IFERROR(VLOOKUP($A19,mi_mvp!$B:$K,COLUMN(D18)-2,FALSE),"")</f>
        <v>48.5</v>
      </c>
      <c r="E19" s="1">
        <f>IFERROR(VLOOKUP($A19,mi_mvp!$B:$K,COLUMN(E18)-2,FALSE),"")</f>
        <v>4</v>
      </c>
      <c r="F19" s="1">
        <f>IFERROR(VLOOKUP($A19,mi_mvp!$B:$K,COLUMN(F18)-2,FALSE),"")</f>
        <v>4</v>
      </c>
      <c r="G19" s="1">
        <f>IFERROR(VLOOKUP($A19,mi_mvp!$B:$K,COLUMN(G18)-2,FALSE),"")</f>
        <v>32</v>
      </c>
      <c r="H19" s="1">
        <f>IFERROR(VLOOKUP($A19,mi_mvp!$B:$K,COLUMN(H18)-2,FALSE),"")</f>
        <v>0</v>
      </c>
      <c r="I19" s="1">
        <f>IFERROR(VLOOKUP($A19,mi_mvp!$B:$K,COLUMN(I18)-2,FALSE),"")</f>
        <v>0</v>
      </c>
      <c r="J19" s="1">
        <f>IFERROR(VLOOKUP($A19,mi_mvp!$B:$K,COLUMN(J18)-2,FALSE),"")</f>
        <v>1</v>
      </c>
      <c r="K19" s="1">
        <f>IFERROR(VLOOKUP($A19,mi_mvp!$B:$K,COLUMN(K18)-2,FALSE),"")</f>
        <v>0</v>
      </c>
      <c r="L19" s="4">
        <f>IFERROR(VLOOKUP($A19,mi_mvp!$B:$K,COLUMN(L18)-2,FALSE),"")</f>
        <v>0</v>
      </c>
      <c r="M19" s="3" t="str">
        <f>IFERROR(VLOOKUP($A19,mi_batting!$B:$N,COLUMN(M18)-11,FALSE),"")</f>
        <v/>
      </c>
      <c r="N19" s="1" t="str">
        <f>IFERROR(VLOOKUP($A19,mi_batting!$B:$N,COLUMN(N18)-11,FALSE),"")</f>
        <v/>
      </c>
      <c r="O19" s="1" t="str">
        <f>IFERROR(VLOOKUP($A19,mi_batting!$B:$N,COLUMN(O18)-11,FALSE),"")</f>
        <v/>
      </c>
      <c r="P19" s="1" t="str">
        <f>IFERROR(VLOOKUP($A19,mi_batting!$B:$N,COLUMN(P18)-11,FALSE),"")</f>
        <v/>
      </c>
      <c r="Q19" s="1" t="str">
        <f>IFERROR(VLOOKUP($A19,mi_batting!$B:$N,COLUMN(Q18)-11,FALSE),"")</f>
        <v/>
      </c>
      <c r="R19" s="1" t="str">
        <f>IFERROR(VLOOKUP($A19,mi_batting!$B:$N,COLUMN(R18)-11,FALSE),"")</f>
        <v/>
      </c>
      <c r="S19" s="1" t="str">
        <f>IFERROR(VLOOKUP($A19,mi_batting!$B:$N,COLUMN(S18)-11,FALSE),"")</f>
        <v/>
      </c>
      <c r="T19" s="1" t="str">
        <f>IFERROR(VLOOKUP($A19,mi_batting!$B:$N,COLUMN(T18)-11,FALSE),"")</f>
        <v/>
      </c>
      <c r="U19" s="1" t="str">
        <f>IFERROR(VLOOKUP($A19,mi_batting!$B:$N,COLUMN(U18)-11,FALSE),"")</f>
        <v/>
      </c>
      <c r="V19" s="1" t="str">
        <f>IFERROR(VLOOKUP($A19,mi_batting!$B:$N,COLUMN(V18)-11,FALSE),"")</f>
        <v/>
      </c>
      <c r="W19" s="1" t="str">
        <f>IFERROR(VLOOKUP($A19,mi_batting!$B:$N,COLUMN(W18)-11,FALSE),"")</f>
        <v/>
      </c>
      <c r="X19" s="4" t="str">
        <f>IFERROR(VLOOKUP($A19,mi_batting!$B:$N,COLUMN(X18)-11,FALSE),"")</f>
        <v/>
      </c>
      <c r="Y19" s="3">
        <f>IFERROR(VLOOKUP($A19,mi_bowling!$B:$M,COLUMN(Y18)-23,FALSE),"")</f>
        <v>4</v>
      </c>
      <c r="Z19" s="1">
        <f>IFERROR(VLOOKUP($A19,mi_bowling!$B:$M,COLUMN(Z18)-23,FALSE),"")</f>
        <v>4</v>
      </c>
      <c r="AA19" s="1">
        <f>IFERROR(VLOOKUP($A19,mi_bowling!$B:$M,COLUMN(AA18)-23,FALSE),"")</f>
        <v>4</v>
      </c>
      <c r="AB19" s="1">
        <f>IFERROR(VLOOKUP($A19,mi_bowling!$B:$M,COLUMN(AB18)-23,FALSE),"")</f>
        <v>16</v>
      </c>
      <c r="AC19" s="1">
        <f>IFERROR(VLOOKUP($A19,mi_bowling!$B:$M,COLUMN(AC18)-23,FALSE),"")</f>
        <v>119</v>
      </c>
      <c r="AD19" s="1">
        <f>IFERROR(VLOOKUP($A19,mi_bowling!$B:$M,COLUMN(AD18)-23,FALSE),"")</f>
        <v>45713</v>
      </c>
      <c r="AE19" s="1">
        <f>IFERROR(VLOOKUP($A19,mi_bowling!$B:$M,COLUMN(AE18)-23,FALSE),"")</f>
        <v>29.75</v>
      </c>
      <c r="AF19" s="1">
        <f>IFERROR(VLOOKUP($A19,mi_bowling!$B:$M,COLUMN(AF18)-23,FALSE),"")</f>
        <v>7.43</v>
      </c>
      <c r="AG19" s="1">
        <f>IFERROR(VLOOKUP($A19,mi_bowling!$B:$M,COLUMN(AG18)-23,FALSE),"")</f>
        <v>24</v>
      </c>
      <c r="AH19" s="1">
        <f>IFERROR(VLOOKUP($A19,mi_bowling!$B:$M,COLUMN(AH18)-23,FALSE),"")</f>
        <v>0</v>
      </c>
      <c r="AI19" s="1">
        <f>IFERROR(VLOOKUP($A19,mi_bowling!$B:$M,COLUMN(AI18)-23,FALSE),"")</f>
        <v>0</v>
      </c>
      <c r="AJ19" s="23">
        <f t="shared" si="0"/>
        <v>0</v>
      </c>
      <c r="AK19" s="22">
        <f t="shared" si="1"/>
        <v>1</v>
      </c>
      <c r="AL19" s="22">
        <f t="shared" si="2"/>
        <v>0.25</v>
      </c>
      <c r="AM19" s="22">
        <f t="shared" si="3"/>
        <v>28.75</v>
      </c>
      <c r="AN19" s="22">
        <f t="shared" si="7"/>
        <v>28.75</v>
      </c>
      <c r="AO19" s="29">
        <f t="shared" si="4"/>
        <v>9</v>
      </c>
      <c r="AP19" s="20">
        <f t="shared" si="5"/>
        <v>13</v>
      </c>
      <c r="AQ19" s="49" t="str">
        <f t="shared" si="6"/>
        <v>Jasprit Bumrah</v>
      </c>
    </row>
    <row r="20" spans="1:45" x14ac:dyDescent="0.2">
      <c r="A20" s="3" t="s">
        <v>226</v>
      </c>
      <c r="B20" s="1" t="s">
        <v>221</v>
      </c>
      <c r="C20" s="4" t="s">
        <v>72</v>
      </c>
      <c r="D20" s="3">
        <f>IFERROR(VLOOKUP($A20,mi_mvp!$B:$K,COLUMN(D19)-2,FALSE),"")</f>
        <v>86.5</v>
      </c>
      <c r="E20" s="1">
        <f>IFERROR(VLOOKUP($A20,mi_mvp!$B:$K,COLUMN(E19)-2,FALSE),"")</f>
        <v>8</v>
      </c>
      <c r="F20" s="1">
        <f>IFERROR(VLOOKUP($A20,mi_mvp!$B:$K,COLUMN(F19)-2,FALSE),"")</f>
        <v>4</v>
      </c>
      <c r="G20" s="1">
        <f>IFERROR(VLOOKUP($A20,mi_mvp!$B:$K,COLUMN(G19)-2,FALSE),"")</f>
        <v>44</v>
      </c>
      <c r="H20" s="1">
        <f>IFERROR(VLOOKUP($A20,mi_mvp!$B:$K,COLUMN(H19)-2,FALSE),"")</f>
        <v>2</v>
      </c>
      <c r="I20" s="1">
        <f>IFERROR(VLOOKUP($A20,mi_mvp!$B:$K,COLUMN(I19)-2,FALSE),"")</f>
        <v>3</v>
      </c>
      <c r="J20" s="1">
        <f>IFERROR(VLOOKUP($A20,mi_mvp!$B:$K,COLUMN(J19)-2,FALSE),"")</f>
        <v>4</v>
      </c>
      <c r="K20" s="1">
        <f>IFERROR(VLOOKUP($A20,mi_mvp!$B:$K,COLUMN(K19)-2,FALSE),"")</f>
        <v>3</v>
      </c>
      <c r="L20" s="4">
        <f>IFERROR(VLOOKUP($A20,mi_mvp!$B:$K,COLUMN(L19)-2,FALSE),"")</f>
        <v>0</v>
      </c>
      <c r="M20" s="3">
        <f>IFERROR(VLOOKUP($A20,mi_batting!$B:$N,COLUMN(M19)-11,FALSE),"")</f>
        <v>39</v>
      </c>
      <c r="N20" s="1">
        <f>IFERROR(VLOOKUP($A20,mi_batting!$B:$N,COLUMN(N19)-11,FALSE),"")</f>
        <v>8</v>
      </c>
      <c r="O20" s="1">
        <f>IFERROR(VLOOKUP($A20,mi_batting!$B:$N,COLUMN(O19)-11,FALSE),"")</f>
        <v>5</v>
      </c>
      <c r="P20" s="1">
        <f>IFERROR(VLOOKUP($A20,mi_batting!$B:$N,COLUMN(P19)-11,FALSE),"")</f>
        <v>3</v>
      </c>
      <c r="Q20" s="1" t="str">
        <f>IFERROR(VLOOKUP($A20,mi_batting!$B:$N,COLUMN(Q19)-11,FALSE),"")</f>
        <v>18*</v>
      </c>
      <c r="R20" s="1">
        <f>IFERROR(VLOOKUP($A20,mi_batting!$B:$N,COLUMN(R19)-11,FALSE),"")</f>
        <v>19.5</v>
      </c>
      <c r="S20" s="1">
        <f>IFERROR(VLOOKUP($A20,mi_batting!$B:$N,COLUMN(S19)-11,FALSE),"")</f>
        <v>29</v>
      </c>
      <c r="T20" s="1">
        <f>IFERROR(VLOOKUP($A20,mi_batting!$B:$N,COLUMN(T19)-11,FALSE),"")</f>
        <v>134.47999999999999</v>
      </c>
      <c r="U20" s="1">
        <f>IFERROR(VLOOKUP($A20,mi_batting!$B:$N,COLUMN(U19)-11,FALSE),"")</f>
        <v>0</v>
      </c>
      <c r="V20" s="1">
        <f>IFERROR(VLOOKUP($A20,mi_batting!$B:$N,COLUMN(V19)-11,FALSE),"")</f>
        <v>0</v>
      </c>
      <c r="W20" s="1">
        <f>IFERROR(VLOOKUP($A20,mi_batting!$B:$N,COLUMN(W19)-11,FALSE),"")</f>
        <v>2</v>
      </c>
      <c r="X20" s="4">
        <f>IFERROR(VLOOKUP($A20,mi_batting!$B:$N,COLUMN(X19)-11,FALSE),"")</f>
        <v>3</v>
      </c>
      <c r="Y20" s="3">
        <f>IFERROR(VLOOKUP($A20,mi_bowling!$B:$M,COLUMN(Y19)-23,FALSE),"")</f>
        <v>4</v>
      </c>
      <c r="Z20" s="1">
        <f>IFERROR(VLOOKUP($A20,mi_bowling!$B:$M,COLUMN(Z19)-23,FALSE),"")</f>
        <v>8</v>
      </c>
      <c r="AA20" s="1">
        <f>IFERROR(VLOOKUP($A20,mi_bowling!$B:$M,COLUMN(AA19)-23,FALSE),"")</f>
        <v>8</v>
      </c>
      <c r="AB20" s="1">
        <f>IFERROR(VLOOKUP($A20,mi_bowling!$B:$M,COLUMN(AB19)-23,FALSE),"")</f>
        <v>24.3</v>
      </c>
      <c r="AC20" s="1">
        <f>IFERROR(VLOOKUP($A20,mi_bowling!$B:$M,COLUMN(AC19)-23,FALSE),"")</f>
        <v>217</v>
      </c>
      <c r="AD20" s="1" t="str">
        <f>IFERROR(VLOOKUP($A20,mi_bowling!$B:$M,COLUMN(AD19)-23,FALSE),"")</f>
        <v>43/2</v>
      </c>
      <c r="AE20" s="1">
        <f>IFERROR(VLOOKUP($A20,mi_bowling!$B:$M,COLUMN(AE19)-23,FALSE),"")</f>
        <v>54.25</v>
      </c>
      <c r="AF20" s="1">
        <f>IFERROR(VLOOKUP($A20,mi_bowling!$B:$M,COLUMN(AF19)-23,FALSE),"")</f>
        <v>8.85</v>
      </c>
      <c r="AG20" s="1">
        <f>IFERROR(VLOOKUP($A20,mi_bowling!$B:$M,COLUMN(AG19)-23,FALSE),"")</f>
        <v>36.75</v>
      </c>
      <c r="AH20" s="1">
        <f>IFERROR(VLOOKUP($A20,mi_bowling!$B:$M,COLUMN(AH19)-23,FALSE),"")</f>
        <v>0</v>
      </c>
      <c r="AI20" s="1">
        <f>IFERROR(VLOOKUP($A20,mi_bowling!$B:$M,COLUMN(AI19)-23,FALSE),"")</f>
        <v>0</v>
      </c>
      <c r="AJ20" s="23">
        <f t="shared" si="0"/>
        <v>5.25</v>
      </c>
      <c r="AK20" s="22">
        <f t="shared" si="1"/>
        <v>0.5</v>
      </c>
      <c r="AL20" s="22">
        <f t="shared" si="2"/>
        <v>0.5</v>
      </c>
      <c r="AM20" s="22">
        <f t="shared" si="3"/>
        <v>25.25</v>
      </c>
      <c r="AN20" s="22">
        <f t="shared" si="7"/>
        <v>30.875</v>
      </c>
      <c r="AO20" s="29">
        <f t="shared" si="4"/>
        <v>7.666666666666667</v>
      </c>
      <c r="AP20" s="20">
        <f t="shared" si="5"/>
        <v>7</v>
      </c>
      <c r="AQ20" s="49" t="str">
        <f t="shared" si="6"/>
        <v>Mitchell Santner</v>
      </c>
    </row>
    <row r="21" spans="1:45" x14ac:dyDescent="0.2">
      <c r="A21" s="3" t="s">
        <v>235</v>
      </c>
      <c r="B21" s="1" t="s">
        <v>221</v>
      </c>
      <c r="C21" s="4"/>
      <c r="D21" s="3">
        <f>IFERROR(VLOOKUP($A21,mi_mvp!$B:$K,COLUMN(D20)-2,FALSE),"")</f>
        <v>7.5</v>
      </c>
      <c r="E21" s="1">
        <f>IFERROR(VLOOKUP($A21,mi_mvp!$B:$K,COLUMN(E20)-2,FALSE),"")</f>
        <v>1</v>
      </c>
      <c r="F21" s="1">
        <f>IFERROR(VLOOKUP($A21,mi_mvp!$B:$K,COLUMN(F20)-2,FALSE),"")</f>
        <v>1</v>
      </c>
      <c r="G21" s="1">
        <f>IFERROR(VLOOKUP($A21,mi_mvp!$B:$K,COLUMN(G20)-2,FALSE),"")</f>
        <v>4</v>
      </c>
      <c r="H21" s="1">
        <f>IFERROR(VLOOKUP($A21,mi_mvp!$B:$K,COLUMN(H20)-2,FALSE),"")</f>
        <v>0</v>
      </c>
      <c r="I21" s="1">
        <f>IFERROR(VLOOKUP($A21,mi_mvp!$B:$K,COLUMN(I20)-2,FALSE),"")</f>
        <v>0</v>
      </c>
      <c r="J21" s="1">
        <f>IFERROR(VLOOKUP($A21,mi_mvp!$B:$K,COLUMN(J20)-2,FALSE),"")</f>
        <v>0</v>
      </c>
      <c r="K21" s="1">
        <f>IFERROR(VLOOKUP($A21,mi_mvp!$B:$K,COLUMN(K20)-2,FALSE),"")</f>
        <v>0</v>
      </c>
      <c r="L21" s="4">
        <f>IFERROR(VLOOKUP($A21,mi_mvp!$B:$K,COLUMN(L20)-2,FALSE),"")</f>
        <v>0</v>
      </c>
      <c r="M21" s="3" t="str">
        <f>IFERROR(VLOOKUP($A21,mi_batting!$B:$N,COLUMN(M20)-11,FALSE),"")</f>
        <v/>
      </c>
      <c r="N21" s="1" t="str">
        <f>IFERROR(VLOOKUP($A21,mi_batting!$B:$N,COLUMN(N20)-11,FALSE),"")</f>
        <v/>
      </c>
      <c r="O21" s="1" t="str">
        <f>IFERROR(VLOOKUP($A21,mi_batting!$B:$N,COLUMN(O20)-11,FALSE),"")</f>
        <v/>
      </c>
      <c r="P21" s="1" t="str">
        <f>IFERROR(VLOOKUP($A21,mi_batting!$B:$N,COLUMN(P20)-11,FALSE),"")</f>
        <v/>
      </c>
      <c r="Q21" s="1" t="str">
        <f>IFERROR(VLOOKUP($A21,mi_batting!$B:$N,COLUMN(Q20)-11,FALSE),"")</f>
        <v/>
      </c>
      <c r="R21" s="1" t="str">
        <f>IFERROR(VLOOKUP($A21,mi_batting!$B:$N,COLUMN(R20)-11,FALSE),"")</f>
        <v/>
      </c>
      <c r="S21" s="1" t="str">
        <f>IFERROR(VLOOKUP($A21,mi_batting!$B:$N,COLUMN(S20)-11,FALSE),"")</f>
        <v/>
      </c>
      <c r="T21" s="1" t="str">
        <f>IFERROR(VLOOKUP($A21,mi_batting!$B:$N,COLUMN(T20)-11,FALSE),"")</f>
        <v/>
      </c>
      <c r="U21" s="1" t="str">
        <f>IFERROR(VLOOKUP($A21,mi_batting!$B:$N,COLUMN(U20)-11,FALSE),"")</f>
        <v/>
      </c>
      <c r="V21" s="1" t="str">
        <f>IFERROR(VLOOKUP($A21,mi_batting!$B:$N,COLUMN(V20)-11,FALSE),"")</f>
        <v/>
      </c>
      <c r="W21" s="1" t="str">
        <f>IFERROR(VLOOKUP($A21,mi_batting!$B:$N,COLUMN(W20)-11,FALSE),"")</f>
        <v/>
      </c>
      <c r="X21" s="4" t="str">
        <f>IFERROR(VLOOKUP($A21,mi_batting!$B:$N,COLUMN(X20)-11,FALSE),"")</f>
        <v/>
      </c>
      <c r="Y21" s="3">
        <f>IFERROR(VLOOKUP($A21,mi_bowling!$B:$M,COLUMN(Y20)-23,FALSE),"")</f>
        <v>1</v>
      </c>
      <c r="Z21" s="1">
        <f>IFERROR(VLOOKUP($A21,mi_bowling!$B:$M,COLUMN(Z20)-23,FALSE),"")</f>
        <v>1</v>
      </c>
      <c r="AA21" s="1">
        <f>IFERROR(VLOOKUP($A21,mi_bowling!$B:$M,COLUMN(AA20)-23,FALSE),"")</f>
        <v>1</v>
      </c>
      <c r="AB21" s="1">
        <f>IFERROR(VLOOKUP($A21,mi_bowling!$B:$M,COLUMN(AB20)-23,FALSE),"")</f>
        <v>2</v>
      </c>
      <c r="AC21" s="1">
        <f>IFERROR(VLOOKUP($A21,mi_bowling!$B:$M,COLUMN(AC20)-23,FALSE),"")</f>
        <v>28</v>
      </c>
      <c r="AD21" s="1">
        <f>IFERROR(VLOOKUP($A21,mi_bowling!$B:$M,COLUMN(AD20)-23,FALSE),"")</f>
        <v>45685</v>
      </c>
      <c r="AE21" s="1">
        <f>IFERROR(VLOOKUP($A21,mi_bowling!$B:$M,COLUMN(AE20)-23,FALSE),"")</f>
        <v>28</v>
      </c>
      <c r="AF21" s="1">
        <f>IFERROR(VLOOKUP($A21,mi_bowling!$B:$M,COLUMN(AF20)-23,FALSE),"")</f>
        <v>14</v>
      </c>
      <c r="AG21" s="1">
        <f>IFERROR(VLOOKUP($A21,mi_bowling!$B:$M,COLUMN(AG20)-23,FALSE),"")</f>
        <v>12</v>
      </c>
      <c r="AH21" s="1">
        <f>IFERROR(VLOOKUP($A21,mi_bowling!$B:$M,COLUMN(AH20)-23,FALSE),"")</f>
        <v>0</v>
      </c>
      <c r="AI21" s="1">
        <f>IFERROR(VLOOKUP($A21,mi_bowling!$B:$M,COLUMN(AI20)-23,FALSE),"")</f>
        <v>0</v>
      </c>
      <c r="AJ21" s="23">
        <f t="shared" si="0"/>
        <v>0</v>
      </c>
      <c r="AK21" s="22">
        <f t="shared" si="1"/>
        <v>1</v>
      </c>
      <c r="AL21" s="22">
        <f t="shared" si="2"/>
        <v>0</v>
      </c>
      <c r="AM21" s="22">
        <f t="shared" si="3"/>
        <v>25</v>
      </c>
      <c r="AN21" s="22">
        <f t="shared" si="7"/>
        <v>25</v>
      </c>
      <c r="AO21" s="29">
        <f t="shared" si="4"/>
        <v>10.333333333333334</v>
      </c>
      <c r="AP21" s="20">
        <f t="shared" si="5"/>
        <v>14</v>
      </c>
      <c r="AQ21" s="49" t="str">
        <f t="shared" si="6"/>
        <v>Mujeeb Ur Rahman</v>
      </c>
    </row>
    <row r="22" spans="1:45" x14ac:dyDescent="0.2">
      <c r="A22" s="3" t="s">
        <v>227</v>
      </c>
      <c r="B22" s="1" t="s">
        <v>221</v>
      </c>
      <c r="C22" s="4" t="s">
        <v>71</v>
      </c>
      <c r="D22" s="3">
        <f>IFERROR(VLOOKUP($A22,mi_mvp!$B:$K,COLUMN(D21)-2,FALSE),"")</f>
        <v>87</v>
      </c>
      <c r="E22" s="1">
        <f>IFERROR(VLOOKUP($A22,mi_mvp!$B:$K,COLUMN(E21)-2,FALSE),"")</f>
        <v>8</v>
      </c>
      <c r="F22" s="1">
        <f>IFERROR(VLOOKUP($A22,mi_mvp!$B:$K,COLUMN(F21)-2,FALSE),"")</f>
        <v>6</v>
      </c>
      <c r="G22" s="1">
        <f>IFERROR(VLOOKUP($A22,mi_mvp!$B:$K,COLUMN(G21)-2,FALSE),"")</f>
        <v>50</v>
      </c>
      <c r="H22" s="1">
        <f>IFERROR(VLOOKUP($A22,mi_mvp!$B:$K,COLUMN(H21)-2,FALSE),"")</f>
        <v>2</v>
      </c>
      <c r="I22" s="1">
        <f>IFERROR(VLOOKUP($A22,mi_mvp!$B:$K,COLUMN(I21)-2,FALSE),"")</f>
        <v>2</v>
      </c>
      <c r="J22" s="1">
        <f>IFERROR(VLOOKUP($A22,mi_mvp!$B:$K,COLUMN(J21)-2,FALSE),"")</f>
        <v>1</v>
      </c>
      <c r="K22" s="1">
        <f>IFERROR(VLOOKUP($A22,mi_mvp!$B:$K,COLUMN(K21)-2,FALSE),"")</f>
        <v>1.5</v>
      </c>
      <c r="L22" s="4">
        <f>IFERROR(VLOOKUP($A22,mi_mvp!$B:$K,COLUMN(L21)-2,FALSE),"")</f>
        <v>0</v>
      </c>
      <c r="M22" s="3">
        <f>IFERROR(VLOOKUP($A22,mi_batting!$B:$N,COLUMN(M21)-11,FALSE),"")</f>
        <v>28</v>
      </c>
      <c r="N22" s="1">
        <f>IFERROR(VLOOKUP($A22,mi_batting!$B:$N,COLUMN(N21)-11,FALSE),"")</f>
        <v>8</v>
      </c>
      <c r="O22" s="1">
        <f>IFERROR(VLOOKUP($A22,mi_batting!$B:$N,COLUMN(O21)-11,FALSE),"")</f>
        <v>2</v>
      </c>
      <c r="P22" s="1">
        <f>IFERROR(VLOOKUP($A22,mi_batting!$B:$N,COLUMN(P21)-11,FALSE),"")</f>
        <v>1</v>
      </c>
      <c r="Q22" s="1" t="str">
        <f>IFERROR(VLOOKUP($A22,mi_batting!$B:$N,COLUMN(Q21)-11,FALSE),"")</f>
        <v>28*</v>
      </c>
      <c r="R22" s="1">
        <f>IFERROR(VLOOKUP($A22,mi_batting!$B:$N,COLUMN(R21)-11,FALSE),"")</f>
        <v>28</v>
      </c>
      <c r="S22" s="1">
        <f>IFERROR(VLOOKUP($A22,mi_batting!$B:$N,COLUMN(S21)-11,FALSE),"")</f>
        <v>16</v>
      </c>
      <c r="T22" s="1">
        <f>IFERROR(VLOOKUP($A22,mi_batting!$B:$N,COLUMN(T21)-11,FALSE),"")</f>
        <v>175</v>
      </c>
      <c r="U22" s="1">
        <f>IFERROR(VLOOKUP($A22,mi_batting!$B:$N,COLUMN(U21)-11,FALSE),"")</f>
        <v>0</v>
      </c>
      <c r="V22" s="1">
        <f>IFERROR(VLOOKUP($A22,mi_batting!$B:$N,COLUMN(V21)-11,FALSE),"")</f>
        <v>0</v>
      </c>
      <c r="W22" s="1">
        <f>IFERROR(VLOOKUP($A22,mi_batting!$B:$N,COLUMN(W21)-11,FALSE),"")</f>
        <v>2</v>
      </c>
      <c r="X22" s="4">
        <f>IFERROR(VLOOKUP($A22,mi_batting!$B:$N,COLUMN(X21)-11,FALSE),"")</f>
        <v>2</v>
      </c>
      <c r="Y22" s="3">
        <f>IFERROR(VLOOKUP($A22,mi_bowling!$B:$M,COLUMN(Y21)-23,FALSE),"")</f>
        <v>6</v>
      </c>
      <c r="Z22" s="1">
        <f>IFERROR(VLOOKUP($A22,mi_bowling!$B:$M,COLUMN(Z21)-23,FALSE),"")</f>
        <v>8</v>
      </c>
      <c r="AA22" s="1">
        <f>IFERROR(VLOOKUP($A22,mi_bowling!$B:$M,COLUMN(AA21)-23,FALSE),"")</f>
        <v>8</v>
      </c>
      <c r="AB22" s="1">
        <f>IFERROR(VLOOKUP($A22,mi_bowling!$B:$M,COLUMN(AB21)-23,FALSE),"")</f>
        <v>23</v>
      </c>
      <c r="AC22" s="1">
        <f>IFERROR(VLOOKUP($A22,mi_bowling!$B:$M,COLUMN(AC21)-23,FALSE),"")</f>
        <v>231</v>
      </c>
      <c r="AD22" s="1">
        <f>IFERROR(VLOOKUP($A22,mi_bowling!$B:$M,COLUMN(AD21)-23,FALSE),"")</f>
        <v>45707</v>
      </c>
      <c r="AE22" s="1">
        <f>IFERROR(VLOOKUP($A22,mi_bowling!$B:$M,COLUMN(AE21)-23,FALSE),"")</f>
        <v>38.5</v>
      </c>
      <c r="AF22" s="1">
        <f>IFERROR(VLOOKUP($A22,mi_bowling!$B:$M,COLUMN(AF21)-23,FALSE),"")</f>
        <v>10.039999999999999</v>
      </c>
      <c r="AG22" s="1">
        <f>IFERROR(VLOOKUP($A22,mi_bowling!$B:$M,COLUMN(AG21)-23,FALSE),"")</f>
        <v>23</v>
      </c>
      <c r="AH22" s="1">
        <f>IFERROR(VLOOKUP($A22,mi_bowling!$B:$M,COLUMN(AH21)-23,FALSE),"")</f>
        <v>0</v>
      </c>
      <c r="AI22" s="1">
        <f>IFERROR(VLOOKUP($A22,mi_bowling!$B:$M,COLUMN(AI21)-23,FALSE),"")</f>
        <v>0</v>
      </c>
      <c r="AJ22" s="23">
        <f t="shared" si="0"/>
        <v>0</v>
      </c>
      <c r="AK22" s="22">
        <f t="shared" si="1"/>
        <v>0.75</v>
      </c>
      <c r="AL22" s="22">
        <f t="shared" si="2"/>
        <v>0.125</v>
      </c>
      <c r="AM22" s="22">
        <f t="shared" si="3"/>
        <v>20.625</v>
      </c>
      <c r="AN22" s="22">
        <f t="shared" si="7"/>
        <v>23.4375</v>
      </c>
      <c r="AO22" s="29">
        <f t="shared" si="4"/>
        <v>10.333333333333334</v>
      </c>
      <c r="AP22" s="20">
        <f t="shared" si="5"/>
        <v>14</v>
      </c>
      <c r="AQ22" s="49" t="str">
        <f t="shared" si="6"/>
        <v>Deepak Chahar</v>
      </c>
    </row>
    <row r="23" spans="1:45" x14ac:dyDescent="0.2">
      <c r="A23" s="3" t="s">
        <v>252</v>
      </c>
      <c r="B23" s="1" t="s">
        <v>221</v>
      </c>
      <c r="C23" s="4" t="s">
        <v>71</v>
      </c>
      <c r="D23" s="3">
        <f>IFERROR(VLOOKUP($A23,mi_mvp!$B:$K,COLUMN(D22)-2,FALSE),"")</f>
        <v>10</v>
      </c>
      <c r="E23" s="1">
        <f>IFERROR(VLOOKUP($A23,mi_mvp!$B:$K,COLUMN(E22)-2,FALSE),"")</f>
        <v>2</v>
      </c>
      <c r="F23" s="1">
        <f>IFERROR(VLOOKUP($A23,mi_mvp!$B:$K,COLUMN(F22)-2,FALSE),"")</f>
        <v>1</v>
      </c>
      <c r="G23" s="1">
        <f>IFERROR(VLOOKUP($A23,mi_mvp!$B:$K,COLUMN(G22)-2,FALSE),"")</f>
        <v>4</v>
      </c>
      <c r="H23" s="1">
        <f>IFERROR(VLOOKUP($A23,mi_mvp!$B:$K,COLUMN(H22)-2,FALSE),"")</f>
        <v>0</v>
      </c>
      <c r="I23" s="1">
        <f>IFERROR(VLOOKUP($A23,mi_mvp!$B:$K,COLUMN(I22)-2,FALSE),"")</f>
        <v>0</v>
      </c>
      <c r="J23" s="1">
        <f>IFERROR(VLOOKUP($A23,mi_mvp!$B:$K,COLUMN(J22)-2,FALSE),"")</f>
        <v>1</v>
      </c>
      <c r="K23" s="1">
        <f>IFERROR(VLOOKUP($A23,mi_mvp!$B:$K,COLUMN(K22)-2,FALSE),"")</f>
        <v>0</v>
      </c>
      <c r="L23" s="4">
        <f>IFERROR(VLOOKUP($A23,mi_mvp!$B:$K,COLUMN(L22)-2,FALSE),"")</f>
        <v>0</v>
      </c>
      <c r="M23" s="3">
        <f>IFERROR(VLOOKUP($A23,mi_batting!$B:$N,COLUMN(M22)-11,FALSE),"")</f>
        <v>1</v>
      </c>
      <c r="N23" s="1">
        <f>IFERROR(VLOOKUP($A23,mi_batting!$B:$N,COLUMN(N22)-11,FALSE),"")</f>
        <v>2</v>
      </c>
      <c r="O23" s="1">
        <f>IFERROR(VLOOKUP($A23,mi_batting!$B:$N,COLUMN(O22)-11,FALSE),"")</f>
        <v>1</v>
      </c>
      <c r="P23" s="1">
        <f>IFERROR(VLOOKUP($A23,mi_batting!$B:$N,COLUMN(P22)-11,FALSE),"")</f>
        <v>1</v>
      </c>
      <c r="Q23" s="1" t="str">
        <f>IFERROR(VLOOKUP($A23,mi_batting!$B:$N,COLUMN(Q22)-11,FALSE),"")</f>
        <v>1*</v>
      </c>
      <c r="R23" s="1" t="str">
        <f>IFERROR(VLOOKUP($A23,mi_batting!$B:$N,COLUMN(R22)-11,FALSE),"")</f>
        <v>-</v>
      </c>
      <c r="S23" s="1">
        <f>IFERROR(VLOOKUP($A23,mi_batting!$B:$N,COLUMN(S22)-11,FALSE),"")</f>
        <v>1</v>
      </c>
      <c r="T23" s="1">
        <f>IFERROR(VLOOKUP($A23,mi_batting!$B:$N,COLUMN(T22)-11,FALSE),"")</f>
        <v>100</v>
      </c>
      <c r="U23" s="1">
        <f>IFERROR(VLOOKUP($A23,mi_batting!$B:$N,COLUMN(U22)-11,FALSE),"")</f>
        <v>0</v>
      </c>
      <c r="V23" s="1">
        <f>IFERROR(VLOOKUP($A23,mi_batting!$B:$N,COLUMN(V22)-11,FALSE),"")</f>
        <v>0</v>
      </c>
      <c r="W23" s="1">
        <f>IFERROR(VLOOKUP($A23,mi_batting!$B:$N,COLUMN(W22)-11,FALSE),"")</f>
        <v>0</v>
      </c>
      <c r="X23" s="4">
        <f>IFERROR(VLOOKUP($A23,mi_batting!$B:$N,COLUMN(X22)-11,FALSE),"")</f>
        <v>0</v>
      </c>
      <c r="Y23" s="3">
        <f>IFERROR(VLOOKUP($A23,mi_bowling!$B:$M,COLUMN(Y22)-23,FALSE),"")</f>
        <v>1</v>
      </c>
      <c r="Z23" s="1">
        <f>IFERROR(VLOOKUP($A23,mi_bowling!$B:$M,COLUMN(Z22)-23,FALSE),"")</f>
        <v>2</v>
      </c>
      <c r="AA23" s="1">
        <f>IFERROR(VLOOKUP($A23,mi_bowling!$B:$M,COLUMN(AA22)-23,FALSE),"")</f>
        <v>2</v>
      </c>
      <c r="AB23" s="1">
        <f>IFERROR(VLOOKUP($A23,mi_bowling!$B:$M,COLUMN(AB22)-23,FALSE),"")</f>
        <v>4</v>
      </c>
      <c r="AC23" s="1">
        <f>IFERROR(VLOOKUP($A23,mi_bowling!$B:$M,COLUMN(AC22)-23,FALSE),"")</f>
        <v>53</v>
      </c>
      <c r="AD23" s="1" t="str">
        <f>IFERROR(VLOOKUP($A23,mi_bowling!$B:$M,COLUMN(AD22)-23,FALSE),"")</f>
        <v>40/1</v>
      </c>
      <c r="AE23" s="1">
        <f>IFERROR(VLOOKUP($A23,mi_bowling!$B:$M,COLUMN(AE22)-23,FALSE),"")</f>
        <v>53</v>
      </c>
      <c r="AF23" s="1">
        <f>IFERROR(VLOOKUP($A23,mi_bowling!$B:$M,COLUMN(AF22)-23,FALSE),"")</f>
        <v>13.25</v>
      </c>
      <c r="AG23" s="1">
        <f>IFERROR(VLOOKUP($A23,mi_bowling!$B:$M,COLUMN(AG22)-23,FALSE),"")</f>
        <v>24</v>
      </c>
      <c r="AH23" s="1">
        <f>IFERROR(VLOOKUP($A23,mi_bowling!$B:$M,COLUMN(AH22)-23,FALSE),"")</f>
        <v>0</v>
      </c>
      <c r="AI23" s="1">
        <f>IFERROR(VLOOKUP($A23,mi_bowling!$B:$M,COLUMN(AI22)-23,FALSE),"")</f>
        <v>0</v>
      </c>
      <c r="AJ23" s="23">
        <f t="shared" si="0"/>
        <v>0</v>
      </c>
      <c r="AK23" s="22">
        <f t="shared" si="1"/>
        <v>0.5</v>
      </c>
      <c r="AL23" s="22">
        <f t="shared" si="2"/>
        <v>0.5</v>
      </c>
      <c r="AM23" s="22">
        <f t="shared" si="3"/>
        <v>20</v>
      </c>
      <c r="AN23" s="22">
        <f t="shared" si="7"/>
        <v>20</v>
      </c>
      <c r="AO23" s="29">
        <f t="shared" si="4"/>
        <v>8.6666666666666661</v>
      </c>
      <c r="AP23" s="20">
        <f t="shared" si="5"/>
        <v>11</v>
      </c>
      <c r="AQ23" s="49" t="str">
        <f t="shared" si="6"/>
        <v>Satyanarayana Raju</v>
      </c>
    </row>
    <row r="24" spans="1:45" x14ac:dyDescent="0.2">
      <c r="A24" s="3" t="s">
        <v>228</v>
      </c>
      <c r="B24" s="1" t="s">
        <v>221</v>
      </c>
      <c r="C24" s="4" t="s">
        <v>71</v>
      </c>
      <c r="D24" s="3">
        <f>IFERROR(VLOOKUP($A24,mi_mvp!$B:$K,COLUMN(D23)-2,FALSE),"")</f>
        <v>79</v>
      </c>
      <c r="E24" s="1">
        <f>IFERROR(VLOOKUP($A24,mi_mvp!$B:$K,COLUMN(E23)-2,FALSE),"")</f>
        <v>8</v>
      </c>
      <c r="F24" s="1">
        <f>IFERROR(VLOOKUP($A24,mi_mvp!$B:$K,COLUMN(F23)-2,FALSE),"")</f>
        <v>6</v>
      </c>
      <c r="G24" s="1">
        <f>IFERROR(VLOOKUP($A24,mi_mvp!$B:$K,COLUMN(G23)-2,FALSE),"")</f>
        <v>58</v>
      </c>
      <c r="H24" s="1">
        <f>IFERROR(VLOOKUP($A24,mi_mvp!$B:$K,COLUMN(H23)-2,FALSE),"")</f>
        <v>0</v>
      </c>
      <c r="I24" s="1">
        <f>IFERROR(VLOOKUP($A24,mi_mvp!$B:$K,COLUMN(I23)-2,FALSE),"")</f>
        <v>0</v>
      </c>
      <c r="J24" s="1">
        <f>IFERROR(VLOOKUP($A24,mi_mvp!$B:$K,COLUMN(J23)-2,FALSE),"")</f>
        <v>0</v>
      </c>
      <c r="K24" s="1">
        <f>IFERROR(VLOOKUP($A24,mi_mvp!$B:$K,COLUMN(K23)-2,FALSE),"")</f>
        <v>0</v>
      </c>
      <c r="L24" s="4">
        <f>IFERROR(VLOOKUP($A24,mi_mvp!$B:$K,COLUMN(L23)-2,FALSE),"")</f>
        <v>0</v>
      </c>
      <c r="M24" s="3">
        <f>IFERROR(VLOOKUP($A24,mi_batting!$B:$N,COLUMN(M23)-11,FALSE),"")</f>
        <v>2</v>
      </c>
      <c r="N24" s="1">
        <f>IFERROR(VLOOKUP($A24,mi_batting!$B:$N,COLUMN(N23)-11,FALSE),"")</f>
        <v>8</v>
      </c>
      <c r="O24" s="1">
        <f>IFERROR(VLOOKUP($A24,mi_batting!$B:$N,COLUMN(O23)-11,FALSE),"")</f>
        <v>2</v>
      </c>
      <c r="P24" s="1">
        <f>IFERROR(VLOOKUP($A24,mi_batting!$B:$N,COLUMN(P23)-11,FALSE),"")</f>
        <v>1</v>
      </c>
      <c r="Q24" s="1" t="str">
        <f>IFERROR(VLOOKUP($A24,mi_batting!$B:$N,COLUMN(Q23)-11,FALSE),"")</f>
        <v>1*</v>
      </c>
      <c r="R24" s="1">
        <f>IFERROR(VLOOKUP($A24,mi_batting!$B:$N,COLUMN(R23)-11,FALSE),"")</f>
        <v>2</v>
      </c>
      <c r="S24" s="1">
        <f>IFERROR(VLOOKUP($A24,mi_batting!$B:$N,COLUMN(S23)-11,FALSE),"")</f>
        <v>3</v>
      </c>
      <c r="T24" s="1">
        <f>IFERROR(VLOOKUP($A24,mi_batting!$B:$N,COLUMN(T23)-11,FALSE),"")</f>
        <v>66.66</v>
      </c>
      <c r="U24" s="1">
        <f>IFERROR(VLOOKUP($A24,mi_batting!$B:$N,COLUMN(U23)-11,FALSE),"")</f>
        <v>0</v>
      </c>
      <c r="V24" s="1">
        <f>IFERROR(VLOOKUP($A24,mi_batting!$B:$N,COLUMN(V23)-11,FALSE),"")</f>
        <v>0</v>
      </c>
      <c r="W24" s="1">
        <f>IFERROR(VLOOKUP($A24,mi_batting!$B:$N,COLUMN(W23)-11,FALSE),"")</f>
        <v>0</v>
      </c>
      <c r="X24" s="4">
        <f>IFERROR(VLOOKUP($A24,mi_batting!$B:$N,COLUMN(X23)-11,FALSE),"")</f>
        <v>0</v>
      </c>
      <c r="Y24" s="3">
        <f>IFERROR(VLOOKUP($A24,mi_bowling!$B:$M,COLUMN(Y23)-23,FALSE),"")</f>
        <v>6</v>
      </c>
      <c r="Z24" s="1">
        <f>IFERROR(VLOOKUP($A24,mi_bowling!$B:$M,COLUMN(Z23)-23,FALSE),"")</f>
        <v>8</v>
      </c>
      <c r="AA24" s="1">
        <f>IFERROR(VLOOKUP($A24,mi_bowling!$B:$M,COLUMN(AA23)-23,FALSE),"")</f>
        <v>8</v>
      </c>
      <c r="AB24" s="1">
        <f>IFERROR(VLOOKUP($A24,mi_bowling!$B:$M,COLUMN(AB23)-23,FALSE),"")</f>
        <v>28</v>
      </c>
      <c r="AC24" s="1">
        <f>IFERROR(VLOOKUP($A24,mi_bowling!$B:$M,COLUMN(AC23)-23,FALSE),"")</f>
        <v>262</v>
      </c>
      <c r="AD24" s="1" t="str">
        <f>IFERROR(VLOOKUP($A24,mi_bowling!$B:$M,COLUMN(AD23)-23,FALSE),"")</f>
        <v>57/2</v>
      </c>
      <c r="AE24" s="1">
        <f>IFERROR(VLOOKUP($A24,mi_bowling!$B:$M,COLUMN(AE23)-23,FALSE),"")</f>
        <v>43.66</v>
      </c>
      <c r="AF24" s="1">
        <f>IFERROR(VLOOKUP($A24,mi_bowling!$B:$M,COLUMN(AF23)-23,FALSE),"")</f>
        <v>9.35</v>
      </c>
      <c r="AG24" s="1">
        <f>IFERROR(VLOOKUP($A24,mi_bowling!$B:$M,COLUMN(AG23)-23,FALSE),"")</f>
        <v>28</v>
      </c>
      <c r="AH24" s="1">
        <f>IFERROR(VLOOKUP($A24,mi_bowling!$B:$M,COLUMN(AH23)-23,FALSE),"")</f>
        <v>0</v>
      </c>
      <c r="AI24" s="1">
        <f>IFERROR(VLOOKUP($A24,mi_bowling!$B:$M,COLUMN(AI23)-23,FALSE),"")</f>
        <v>0</v>
      </c>
      <c r="AJ24" s="23">
        <f t="shared" si="0"/>
        <v>1</v>
      </c>
      <c r="AK24" s="22">
        <f t="shared" si="1"/>
        <v>0.75</v>
      </c>
      <c r="AL24" s="22">
        <f t="shared" si="2"/>
        <v>0</v>
      </c>
      <c r="AM24" s="22">
        <f t="shared" si="3"/>
        <v>19.75</v>
      </c>
      <c r="AN24" s="22">
        <f t="shared" si="7"/>
        <v>19.75</v>
      </c>
      <c r="AO24" s="29">
        <f t="shared" si="4"/>
        <v>10.666666666666666</v>
      </c>
      <c r="AP24" s="20">
        <f t="shared" si="5"/>
        <v>16</v>
      </c>
      <c r="AQ24" s="49" t="str">
        <f t="shared" si="6"/>
        <v>Trent Boult</v>
      </c>
    </row>
    <row r="25" spans="1:45" ht="12.75" thickBot="1" x14ac:dyDescent="0.25">
      <c r="A25" s="5" t="s">
        <v>231</v>
      </c>
      <c r="B25" s="6" t="s">
        <v>221</v>
      </c>
      <c r="C25" s="7" t="s">
        <v>70</v>
      </c>
      <c r="D25" s="5">
        <f>IFERROR(VLOOKUP($A25,mi_mvp!$B:$K,COLUMN(D24)-2,FALSE),"")</f>
        <v>67</v>
      </c>
      <c r="E25" s="6">
        <f>IFERROR(VLOOKUP($A25,mi_mvp!$B:$K,COLUMN(E24)-2,FALSE),"")</f>
        <v>7</v>
      </c>
      <c r="F25" s="6">
        <f>IFERROR(VLOOKUP($A25,mi_mvp!$B:$K,COLUMN(F24)-2,FALSE),"")</f>
        <v>0</v>
      </c>
      <c r="G25" s="6">
        <f>IFERROR(VLOOKUP($A25,mi_mvp!$B:$K,COLUMN(G24)-2,FALSE),"")</f>
        <v>0</v>
      </c>
      <c r="H25" s="6">
        <f>IFERROR(VLOOKUP($A25,mi_mvp!$B:$K,COLUMN(H24)-2,FALSE),"")</f>
        <v>10</v>
      </c>
      <c r="I25" s="6">
        <f>IFERROR(VLOOKUP($A25,mi_mvp!$B:$K,COLUMN(I24)-2,FALSE),"")</f>
        <v>12</v>
      </c>
      <c r="J25" s="6">
        <f>IFERROR(VLOOKUP($A25,mi_mvp!$B:$K,COLUMN(J24)-2,FALSE),"")</f>
        <v>0</v>
      </c>
      <c r="K25" s="6">
        <f>IFERROR(VLOOKUP($A25,mi_mvp!$B:$K,COLUMN(K24)-2,FALSE),"")</f>
        <v>0</v>
      </c>
      <c r="L25" s="7">
        <f>IFERROR(VLOOKUP($A25,mi_mvp!$B:$K,COLUMN(L24)-2,FALSE),"")</f>
        <v>0</v>
      </c>
      <c r="M25" s="5">
        <f>IFERROR(VLOOKUP($A25,mi_batting!$B:$N,COLUMN(M24)-11,FALSE),"")</f>
        <v>158</v>
      </c>
      <c r="N25" s="6">
        <f>IFERROR(VLOOKUP($A25,mi_batting!$B:$N,COLUMN(N24)-11,FALSE),"")</f>
        <v>7</v>
      </c>
      <c r="O25" s="6">
        <f>IFERROR(VLOOKUP($A25,mi_batting!$B:$N,COLUMN(O24)-11,FALSE),"")</f>
        <v>7</v>
      </c>
      <c r="P25" s="6">
        <f>IFERROR(VLOOKUP($A25,mi_batting!$B:$N,COLUMN(P24)-11,FALSE),"")</f>
        <v>1</v>
      </c>
      <c r="Q25" s="6" t="str">
        <f>IFERROR(VLOOKUP($A25,mi_batting!$B:$N,COLUMN(Q24)-11,FALSE),"")</f>
        <v>76*</v>
      </c>
      <c r="R25" s="6">
        <f>IFERROR(VLOOKUP($A25,mi_batting!$B:$N,COLUMN(R24)-11,FALSE),"")</f>
        <v>26.33</v>
      </c>
      <c r="S25" s="6">
        <f>IFERROR(VLOOKUP($A25,mi_batting!$B:$N,COLUMN(S24)-11,FALSE),"")</f>
        <v>102</v>
      </c>
      <c r="T25" s="6">
        <f>IFERROR(VLOOKUP($A25,mi_batting!$B:$N,COLUMN(T24)-11,FALSE),"")</f>
        <v>154.9</v>
      </c>
      <c r="U25" s="6">
        <f>IFERROR(VLOOKUP($A25,mi_batting!$B:$N,COLUMN(U24)-11,FALSE),"")</f>
        <v>0</v>
      </c>
      <c r="V25" s="6">
        <f>IFERROR(VLOOKUP($A25,mi_batting!$B:$N,COLUMN(V24)-11,FALSE),"")</f>
        <v>1</v>
      </c>
      <c r="W25" s="6">
        <f>IFERROR(VLOOKUP($A25,mi_batting!$B:$N,COLUMN(W24)-11,FALSE),"")</f>
        <v>10</v>
      </c>
      <c r="X25" s="7">
        <f>IFERROR(VLOOKUP($A25,mi_batting!$B:$N,COLUMN(X24)-11,FALSE),"")</f>
        <v>12</v>
      </c>
      <c r="Y25" s="5" t="str">
        <f>IFERROR(VLOOKUP($A25,mi_bowling!$B:$M,COLUMN(Y24)-23,FALSE),"")</f>
        <v/>
      </c>
      <c r="Z25" s="6" t="str">
        <f>IFERROR(VLOOKUP($A25,mi_bowling!$B:$M,COLUMN(Z24)-23,FALSE),"")</f>
        <v/>
      </c>
      <c r="AA25" s="6" t="str">
        <f>IFERROR(VLOOKUP($A25,mi_bowling!$B:$M,COLUMN(AA24)-23,FALSE),"")</f>
        <v/>
      </c>
      <c r="AB25" s="6" t="str">
        <f>IFERROR(VLOOKUP($A25,mi_bowling!$B:$M,COLUMN(AB24)-23,FALSE),"")</f>
        <v/>
      </c>
      <c r="AC25" s="6" t="str">
        <f>IFERROR(VLOOKUP($A25,mi_bowling!$B:$M,COLUMN(AC24)-23,FALSE),"")</f>
        <v/>
      </c>
      <c r="AD25" s="6" t="str">
        <f>IFERROR(VLOOKUP($A25,mi_bowling!$B:$M,COLUMN(AD24)-23,FALSE),"")</f>
        <v/>
      </c>
      <c r="AE25" s="6" t="str">
        <f>IFERROR(VLOOKUP($A25,mi_bowling!$B:$M,COLUMN(AE24)-23,FALSE),"")</f>
        <v/>
      </c>
      <c r="AF25" s="6" t="str">
        <f>IFERROR(VLOOKUP($A25,mi_bowling!$B:$M,COLUMN(AF24)-23,FALSE),"")</f>
        <v/>
      </c>
      <c r="AG25" s="6" t="str">
        <f>IFERROR(VLOOKUP($A25,mi_bowling!$B:$M,COLUMN(AG24)-23,FALSE),"")</f>
        <v/>
      </c>
      <c r="AH25" s="6" t="str">
        <f>IFERROR(VLOOKUP($A25,mi_bowling!$B:$M,COLUMN(AH24)-23,FALSE),"")</f>
        <v/>
      </c>
      <c r="AI25" s="6" t="str">
        <f>IFERROR(VLOOKUP($A25,mi_bowling!$B:$M,COLUMN(AI24)-23,FALSE),"")</f>
        <v/>
      </c>
      <c r="AJ25" s="24">
        <f t="shared" si="0"/>
        <v>13.666666666666666</v>
      </c>
      <c r="AK25" s="25">
        <f t="shared" si="1"/>
        <v>0</v>
      </c>
      <c r="AL25" s="25">
        <f t="shared" si="2"/>
        <v>0</v>
      </c>
      <c r="AM25" s="25">
        <f t="shared" si="3"/>
        <v>13.666666666666666</v>
      </c>
      <c r="AN25" s="25">
        <f t="shared" si="7"/>
        <v>13.666666666666666</v>
      </c>
      <c r="AO25" s="30">
        <f t="shared" si="4"/>
        <v>11</v>
      </c>
      <c r="AP25" s="21">
        <f t="shared" si="5"/>
        <v>17</v>
      </c>
      <c r="AQ25" s="49" t="str">
        <f t="shared" si="6"/>
        <v>Rohit Sharma</v>
      </c>
      <c r="AS25" s="1" t="s">
        <v>219</v>
      </c>
    </row>
    <row r="29" spans="1:45" x14ac:dyDescent="0.2">
      <c r="D29" s="52" t="s">
        <v>213</v>
      </c>
    </row>
    <row r="30" spans="1:45" x14ac:dyDescent="0.2">
      <c r="D30" s="51" t="s">
        <v>214</v>
      </c>
      <c r="E30" s="51">
        <f>SUM(D2:L25)-SUM(mi_mvp!C:K)</f>
        <v>0</v>
      </c>
    </row>
    <row r="31" spans="1:45" x14ac:dyDescent="0.2">
      <c r="D31" s="51" t="s">
        <v>215</v>
      </c>
      <c r="E31" s="51">
        <f>SUM(M2:X25)-SUM(mi_batting!C2:N100)</f>
        <v>0</v>
      </c>
    </row>
    <row r="32" spans="1:45" x14ac:dyDescent="0.2">
      <c r="D32" s="51" t="s">
        <v>216</v>
      </c>
      <c r="E32" s="51">
        <f>SUM(Y2:AI25)-SUM(mi_bowling!C:M)</f>
        <v>0</v>
      </c>
    </row>
  </sheetData>
  <conditionalFormatting sqref="D2:D25">
    <cfRule type="containsBlanks" dxfId="202" priority="14">
      <formula>LEN(TRIM(D2))=0</formula>
    </cfRule>
  </conditionalFormatting>
  <conditionalFormatting sqref="E30:E32">
    <cfRule type="cellIs" dxfId="201" priority="2" operator="notEqual">
      <formula>0</formula>
    </cfRule>
  </conditionalFormatting>
  <conditionalFormatting sqref="J2:J25">
    <cfRule type="colorScale" priority="46">
      <colorScale>
        <cfvo type="min"/>
        <cfvo type="max"/>
        <color rgb="FFFCFCFF"/>
        <color rgb="FF63BE7B"/>
      </colorScale>
    </cfRule>
  </conditionalFormatting>
  <conditionalFormatting sqref="K2:K25">
    <cfRule type="cellIs" dxfId="200" priority="10" operator="greaterThanOrEqual">
      <formula>1</formula>
    </cfRule>
  </conditionalFormatting>
  <conditionalFormatting sqref="M2:M25">
    <cfRule type="colorScale" priority="47">
      <colorScale>
        <cfvo type="min"/>
        <cfvo type="max"/>
        <color rgb="FFFCFCFF"/>
        <color rgb="FF63BE7B"/>
      </colorScale>
    </cfRule>
  </conditionalFormatting>
  <conditionalFormatting sqref="Y2:Y25">
    <cfRule type="colorScale" priority="48">
      <colorScale>
        <cfvo type="min"/>
        <cfvo type="max"/>
        <color rgb="FFFCFCFF"/>
        <color rgb="FF63BE7B"/>
      </colorScale>
    </cfRule>
  </conditionalFormatting>
  <conditionalFormatting sqref="AJ2:AJ25">
    <cfRule type="colorScale" priority="49">
      <colorScale>
        <cfvo type="min"/>
        <cfvo type="max"/>
        <color rgb="FFFCFCFF"/>
        <color rgb="FF63BE7B"/>
      </colorScale>
    </cfRule>
  </conditionalFormatting>
  <conditionalFormatting sqref="AK2:AK25">
    <cfRule type="colorScale" priority="50">
      <colorScale>
        <cfvo type="min"/>
        <cfvo type="max"/>
        <color rgb="FFFCFCFF"/>
        <color rgb="FF63BE7B"/>
      </colorScale>
    </cfRule>
  </conditionalFormatting>
  <conditionalFormatting sqref="AL2:AL25">
    <cfRule type="colorScale" priority="51">
      <colorScale>
        <cfvo type="min"/>
        <cfvo type="max"/>
        <color rgb="FFFCFCFF"/>
        <color rgb="FF63BE7B"/>
      </colorScale>
    </cfRule>
  </conditionalFormatting>
  <conditionalFormatting sqref="AM2:AM25">
    <cfRule type="colorScale" priority="52">
      <colorScale>
        <cfvo type="min"/>
        <cfvo type="max"/>
        <color rgb="FFFCFCFF"/>
        <color rgb="FF63BE7B"/>
      </colorScale>
    </cfRule>
  </conditionalFormatting>
  <conditionalFormatting sqref="AN2:AN25">
    <cfRule type="colorScale" priority="1">
      <colorScale>
        <cfvo type="min"/>
        <cfvo type="max"/>
        <color rgb="FFFCFCFF"/>
        <color rgb="FF63BE7B"/>
      </colorScale>
    </cfRule>
  </conditionalFormatting>
  <conditionalFormatting sqref="AO2:AO25">
    <cfRule type="colorScale" priority="53">
      <colorScale>
        <cfvo type="min"/>
        <cfvo type="percentile" val="50"/>
        <cfvo type="max"/>
        <color rgb="FF63BE7B"/>
        <color rgb="FFFCFCFF"/>
        <color rgb="FFF8696B"/>
      </colorScale>
    </cfRule>
    <cfRule type="colorScale" priority="54">
      <colorScale>
        <cfvo type="min"/>
        <cfvo type="max"/>
        <color rgb="FF63BE7B"/>
        <color rgb="FFFFEF9C"/>
      </colorScale>
    </cfRule>
  </conditionalFormatting>
  <conditionalFormatting sqref="AP2:AP25">
    <cfRule type="iconSet" priority="55">
      <iconSet iconSet="3Symbols2" reverse="1">
        <cfvo type="percent" val="0"/>
        <cfvo type="num" val="5"/>
        <cfvo type="num" val="8"/>
      </iconSet>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1831-05C2-47A5-90F9-33295F5C18DC}">
  <dimension ref="A1:K15"/>
  <sheetViews>
    <sheetView workbookViewId="0">
      <selection activeCell="A2" sqref="A2:K15"/>
    </sheetView>
  </sheetViews>
  <sheetFormatPr defaultRowHeight="12" x14ac:dyDescent="0.2"/>
  <cols>
    <col min="1" max="1" width="3.85546875" style="1" bestFit="1" customWidth="1"/>
    <col min="2" max="2" width="16.1406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25</v>
      </c>
      <c r="B2" s="1" t="s">
        <v>111</v>
      </c>
      <c r="C2" s="1">
        <v>115</v>
      </c>
      <c r="D2" s="1">
        <v>7</v>
      </c>
      <c r="E2" s="1">
        <v>12</v>
      </c>
      <c r="F2" s="1">
        <v>68</v>
      </c>
      <c r="G2" s="1">
        <v>2</v>
      </c>
      <c r="H2" s="1">
        <v>0</v>
      </c>
      <c r="I2" s="1">
        <v>0</v>
      </c>
      <c r="J2" s="1">
        <v>0</v>
      </c>
      <c r="K2" s="1">
        <v>0</v>
      </c>
    </row>
    <row r="3" spans="1:11" x14ac:dyDescent="0.2">
      <c r="A3" s="1">
        <v>29</v>
      </c>
      <c r="B3" s="1" t="s">
        <v>114</v>
      </c>
      <c r="C3" s="1">
        <v>111.5</v>
      </c>
      <c r="D3" s="1">
        <v>7</v>
      </c>
      <c r="E3" s="1">
        <v>1</v>
      </c>
      <c r="F3" s="1">
        <v>39</v>
      </c>
      <c r="G3" s="1">
        <v>14</v>
      </c>
      <c r="H3" s="1">
        <v>6</v>
      </c>
      <c r="I3" s="1">
        <v>4</v>
      </c>
      <c r="J3" s="1">
        <v>3</v>
      </c>
      <c r="K3" s="1">
        <v>0</v>
      </c>
    </row>
    <row r="4" spans="1:11" x14ac:dyDescent="0.2">
      <c r="A4" s="1">
        <v>31</v>
      </c>
      <c r="B4" s="1" t="s">
        <v>115</v>
      </c>
      <c r="C4" s="1">
        <v>111</v>
      </c>
      <c r="D4" s="1">
        <v>6</v>
      </c>
      <c r="E4" s="1">
        <v>0</v>
      </c>
      <c r="F4" s="1">
        <v>0</v>
      </c>
      <c r="G4" s="1">
        <v>22</v>
      </c>
      <c r="H4" s="1">
        <v>13</v>
      </c>
      <c r="I4" s="1">
        <v>3</v>
      </c>
      <c r="J4" s="1">
        <v>3</v>
      </c>
      <c r="K4" s="1">
        <v>0</v>
      </c>
    </row>
    <row r="5" spans="1:11" x14ac:dyDescent="0.2">
      <c r="A5" s="1">
        <v>34</v>
      </c>
      <c r="B5" s="1" t="s">
        <v>116</v>
      </c>
      <c r="C5" s="1">
        <v>106</v>
      </c>
      <c r="D5" s="1">
        <v>7</v>
      </c>
      <c r="E5" s="1">
        <v>7</v>
      </c>
      <c r="F5" s="1">
        <v>49</v>
      </c>
      <c r="G5" s="1">
        <v>6</v>
      </c>
      <c r="H5" s="1">
        <v>3</v>
      </c>
      <c r="I5" s="1">
        <v>1</v>
      </c>
      <c r="J5" s="1">
        <v>4.5</v>
      </c>
      <c r="K5" s="1">
        <v>0</v>
      </c>
    </row>
    <row r="6" spans="1:11" x14ac:dyDescent="0.2">
      <c r="A6" s="1">
        <v>35</v>
      </c>
      <c r="B6" s="1" t="s">
        <v>113</v>
      </c>
      <c r="C6" s="1">
        <v>105.5</v>
      </c>
      <c r="D6" s="1">
        <v>7</v>
      </c>
      <c r="E6" s="1">
        <v>10</v>
      </c>
      <c r="F6" s="1">
        <v>58</v>
      </c>
      <c r="G6" s="1">
        <v>0</v>
      </c>
      <c r="H6" s="1">
        <v>0</v>
      </c>
      <c r="I6" s="1">
        <v>5</v>
      </c>
      <c r="J6" s="1">
        <v>0</v>
      </c>
      <c r="K6" s="1">
        <v>0</v>
      </c>
    </row>
    <row r="7" spans="1:11" x14ac:dyDescent="0.2">
      <c r="A7" s="1">
        <v>58</v>
      </c>
      <c r="B7" s="1" t="s">
        <v>117</v>
      </c>
      <c r="C7" s="1">
        <v>81</v>
      </c>
      <c r="D7" s="1">
        <v>7</v>
      </c>
      <c r="E7" s="1">
        <v>0</v>
      </c>
      <c r="F7" s="1">
        <v>3</v>
      </c>
      <c r="G7" s="1">
        <v>14</v>
      </c>
      <c r="H7" s="1">
        <v>8</v>
      </c>
      <c r="I7" s="1">
        <v>6</v>
      </c>
      <c r="J7" s="1">
        <v>0</v>
      </c>
      <c r="K7" s="1">
        <v>0</v>
      </c>
    </row>
    <row r="8" spans="1:11" x14ac:dyDescent="0.2">
      <c r="A8" s="1">
        <v>76</v>
      </c>
      <c r="B8" s="1" t="s">
        <v>118</v>
      </c>
      <c r="C8" s="1">
        <v>70</v>
      </c>
      <c r="D8" s="1">
        <v>7</v>
      </c>
      <c r="E8" s="1">
        <v>0</v>
      </c>
      <c r="F8" s="1">
        <v>0</v>
      </c>
      <c r="G8" s="1">
        <v>18</v>
      </c>
      <c r="H8" s="1">
        <v>6</v>
      </c>
      <c r="I8" s="1">
        <v>1</v>
      </c>
      <c r="J8" s="1">
        <v>1.5</v>
      </c>
      <c r="K8" s="1">
        <v>0</v>
      </c>
    </row>
    <row r="9" spans="1:11" x14ac:dyDescent="0.2">
      <c r="A9" s="1">
        <v>87</v>
      </c>
      <c r="B9" s="1" t="s">
        <v>120</v>
      </c>
      <c r="C9" s="1">
        <v>62.5</v>
      </c>
      <c r="D9" s="1">
        <v>3</v>
      </c>
      <c r="E9" s="1">
        <v>0</v>
      </c>
      <c r="F9" s="1">
        <v>0</v>
      </c>
      <c r="G9" s="1">
        <v>14</v>
      </c>
      <c r="H9" s="1">
        <v>7</v>
      </c>
      <c r="I9" s="1">
        <v>0</v>
      </c>
      <c r="J9" s="1">
        <v>3</v>
      </c>
      <c r="K9" s="1">
        <v>0</v>
      </c>
    </row>
    <row r="10" spans="1:11" x14ac:dyDescent="0.2">
      <c r="A10" s="1">
        <v>88</v>
      </c>
      <c r="B10" s="1" t="s">
        <v>119</v>
      </c>
      <c r="C10" s="1">
        <v>62</v>
      </c>
      <c r="D10" s="1">
        <v>7</v>
      </c>
      <c r="E10" s="1">
        <v>5</v>
      </c>
      <c r="F10" s="1">
        <v>42</v>
      </c>
      <c r="G10" s="1">
        <v>0</v>
      </c>
      <c r="H10" s="1">
        <v>0</v>
      </c>
      <c r="I10" s="1">
        <v>1</v>
      </c>
      <c r="J10" s="1">
        <v>0</v>
      </c>
      <c r="K10" s="1">
        <v>0</v>
      </c>
    </row>
    <row r="11" spans="1:11" x14ac:dyDescent="0.2">
      <c r="A11" s="1">
        <v>91</v>
      </c>
      <c r="B11" s="1" t="s">
        <v>121</v>
      </c>
      <c r="C11" s="1">
        <v>60.5</v>
      </c>
      <c r="D11" s="1">
        <v>6</v>
      </c>
      <c r="E11" s="1">
        <v>0</v>
      </c>
      <c r="F11" s="1">
        <v>0</v>
      </c>
      <c r="G11" s="1">
        <v>11</v>
      </c>
      <c r="H11" s="1">
        <v>8</v>
      </c>
      <c r="I11" s="1">
        <v>2</v>
      </c>
      <c r="J11" s="1">
        <v>0</v>
      </c>
      <c r="K11" s="1">
        <v>0</v>
      </c>
    </row>
    <row r="12" spans="1:11" x14ac:dyDescent="0.2">
      <c r="A12" s="1">
        <v>108</v>
      </c>
      <c r="B12" s="1" t="s">
        <v>122</v>
      </c>
      <c r="C12" s="1">
        <v>40</v>
      </c>
      <c r="D12" s="1">
        <v>3</v>
      </c>
      <c r="E12" s="1">
        <v>0</v>
      </c>
      <c r="F12" s="1">
        <v>0</v>
      </c>
      <c r="G12" s="1">
        <v>6</v>
      </c>
      <c r="H12" s="1">
        <v>5</v>
      </c>
      <c r="I12" s="1">
        <v>3</v>
      </c>
      <c r="J12" s="1">
        <v>0</v>
      </c>
      <c r="K12" s="1">
        <v>0</v>
      </c>
    </row>
    <row r="13" spans="1:11" x14ac:dyDescent="0.2">
      <c r="A13" s="1">
        <v>114</v>
      </c>
      <c r="B13" s="1" t="s">
        <v>123</v>
      </c>
      <c r="C13" s="1">
        <v>35</v>
      </c>
      <c r="D13" s="1">
        <v>6</v>
      </c>
      <c r="E13" s="1">
        <v>2</v>
      </c>
      <c r="F13" s="1">
        <v>28</v>
      </c>
      <c r="G13" s="1">
        <v>0</v>
      </c>
      <c r="H13" s="1">
        <v>0</v>
      </c>
      <c r="I13" s="1">
        <v>0</v>
      </c>
      <c r="J13" s="1">
        <v>0</v>
      </c>
      <c r="K13" s="1">
        <v>0</v>
      </c>
    </row>
    <row r="14" spans="1:11" x14ac:dyDescent="0.2">
      <c r="A14" s="1">
        <v>118</v>
      </c>
      <c r="B14" s="1" t="s">
        <v>124</v>
      </c>
      <c r="C14" s="1">
        <v>32</v>
      </c>
      <c r="D14" s="1">
        <v>6</v>
      </c>
      <c r="E14" s="1">
        <v>0</v>
      </c>
      <c r="F14" s="1">
        <v>0</v>
      </c>
      <c r="G14" s="1">
        <v>7</v>
      </c>
      <c r="H14" s="1">
        <v>2</v>
      </c>
      <c r="I14" s="1">
        <v>3</v>
      </c>
      <c r="J14" s="1">
        <v>0</v>
      </c>
      <c r="K14" s="1">
        <v>0</v>
      </c>
    </row>
    <row r="15" spans="1:11" x14ac:dyDescent="0.2">
      <c r="A15" s="1">
        <v>149</v>
      </c>
      <c r="B15" s="1" t="s">
        <v>125</v>
      </c>
      <c r="C15" s="1">
        <v>8.5</v>
      </c>
      <c r="D15" s="1">
        <v>2</v>
      </c>
      <c r="E15" s="1">
        <v>0</v>
      </c>
      <c r="F15" s="1">
        <v>0</v>
      </c>
      <c r="G15" s="1">
        <v>2</v>
      </c>
      <c r="H15" s="1">
        <v>1</v>
      </c>
      <c r="I15" s="1">
        <v>0</v>
      </c>
      <c r="J15" s="1">
        <v>0</v>
      </c>
      <c r="K15" s="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C4E2-5122-4494-9EC3-AE5B7AF63B51}">
  <dimension ref="A1:N15"/>
  <sheetViews>
    <sheetView workbookViewId="0">
      <selection activeCell="A2" sqref="A2:K15"/>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4.425781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11</v>
      </c>
      <c r="B2" s="1" t="s">
        <v>115</v>
      </c>
      <c r="C2" s="1">
        <v>266</v>
      </c>
      <c r="D2" s="1">
        <v>6</v>
      </c>
      <c r="E2" s="1">
        <v>6</v>
      </c>
      <c r="F2" s="1">
        <v>1</v>
      </c>
      <c r="G2" s="1" t="s">
        <v>132</v>
      </c>
      <c r="H2" s="1">
        <v>53.2</v>
      </c>
      <c r="I2" s="1">
        <v>168</v>
      </c>
      <c r="J2" s="1">
        <v>158.33000000000001</v>
      </c>
      <c r="K2" s="1">
        <v>0</v>
      </c>
      <c r="L2" s="1">
        <v>2</v>
      </c>
      <c r="M2" s="1">
        <v>22</v>
      </c>
      <c r="N2" s="1">
        <v>13</v>
      </c>
    </row>
    <row r="3" spans="1:14" x14ac:dyDescent="0.2">
      <c r="A3" s="1">
        <v>30</v>
      </c>
      <c r="B3" s="1" t="s">
        <v>117</v>
      </c>
      <c r="C3" s="1">
        <v>183</v>
      </c>
      <c r="D3" s="1">
        <v>7</v>
      </c>
      <c r="E3" s="1">
        <v>7</v>
      </c>
      <c r="F3" s="1">
        <v>4</v>
      </c>
      <c r="G3" s="1" t="s">
        <v>133</v>
      </c>
      <c r="H3" s="1">
        <v>61</v>
      </c>
      <c r="I3" s="1">
        <v>114</v>
      </c>
      <c r="J3" s="1">
        <v>160.52000000000001</v>
      </c>
      <c r="K3" s="1">
        <v>0</v>
      </c>
      <c r="L3" s="1">
        <v>0</v>
      </c>
      <c r="M3" s="1">
        <v>14</v>
      </c>
      <c r="N3" s="1">
        <v>8</v>
      </c>
    </row>
    <row r="4" spans="1:14" x14ac:dyDescent="0.2">
      <c r="A4" s="1">
        <v>35</v>
      </c>
      <c r="B4" s="1" t="s">
        <v>118</v>
      </c>
      <c r="C4" s="1">
        <v>174</v>
      </c>
      <c r="D4" s="1">
        <v>7</v>
      </c>
      <c r="E4" s="1">
        <v>7</v>
      </c>
      <c r="F4" s="1">
        <v>1</v>
      </c>
      <c r="G4" s="1">
        <v>49</v>
      </c>
      <c r="H4" s="1">
        <v>29</v>
      </c>
      <c r="I4" s="1">
        <v>118</v>
      </c>
      <c r="J4" s="1">
        <v>147.44999999999999</v>
      </c>
      <c r="K4" s="1">
        <v>0</v>
      </c>
      <c r="L4" s="1">
        <v>0</v>
      </c>
      <c r="M4" s="1">
        <v>18</v>
      </c>
      <c r="N4" s="1">
        <v>6</v>
      </c>
    </row>
    <row r="5" spans="1:14" x14ac:dyDescent="0.2">
      <c r="A5" s="1">
        <v>43</v>
      </c>
      <c r="B5" s="1" t="s">
        <v>114</v>
      </c>
      <c r="C5" s="1">
        <v>140</v>
      </c>
      <c r="D5" s="1">
        <v>7</v>
      </c>
      <c r="E5" s="1">
        <v>6</v>
      </c>
      <c r="F5" s="1">
        <v>0</v>
      </c>
      <c r="G5" s="1">
        <v>39</v>
      </c>
      <c r="H5" s="1">
        <v>23.33</v>
      </c>
      <c r="I5" s="1">
        <v>88</v>
      </c>
      <c r="J5" s="1">
        <v>159.09</v>
      </c>
      <c r="K5" s="1">
        <v>0</v>
      </c>
      <c r="L5" s="1">
        <v>0</v>
      </c>
      <c r="M5" s="1">
        <v>14</v>
      </c>
      <c r="N5" s="1">
        <v>6</v>
      </c>
    </row>
    <row r="6" spans="1:14" x14ac:dyDescent="0.2">
      <c r="A6" s="1">
        <v>45</v>
      </c>
      <c r="B6" s="1" t="s">
        <v>121</v>
      </c>
      <c r="C6" s="1">
        <v>136</v>
      </c>
      <c r="D6" s="1">
        <v>6</v>
      </c>
      <c r="E6" s="1">
        <v>5</v>
      </c>
      <c r="F6" s="1">
        <v>2</v>
      </c>
      <c r="G6" s="1" t="s">
        <v>134</v>
      </c>
      <c r="H6" s="1">
        <v>45.33</v>
      </c>
      <c r="I6" s="1">
        <v>76</v>
      </c>
      <c r="J6" s="1">
        <v>178.94</v>
      </c>
      <c r="K6" s="1">
        <v>0</v>
      </c>
      <c r="L6" s="1">
        <v>1</v>
      </c>
      <c r="M6" s="1">
        <v>11</v>
      </c>
      <c r="N6" s="1">
        <v>8</v>
      </c>
    </row>
    <row r="7" spans="1:14" x14ac:dyDescent="0.2">
      <c r="A7" s="1">
        <v>52</v>
      </c>
      <c r="B7" s="1" t="s">
        <v>120</v>
      </c>
      <c r="C7" s="1">
        <v>120</v>
      </c>
      <c r="D7" s="1">
        <v>3</v>
      </c>
      <c r="E7" s="1">
        <v>3</v>
      </c>
      <c r="F7" s="1">
        <v>0</v>
      </c>
      <c r="G7" s="1">
        <v>89</v>
      </c>
      <c r="H7" s="1">
        <v>40</v>
      </c>
      <c r="I7" s="1">
        <v>61</v>
      </c>
      <c r="J7" s="1">
        <v>196.72</v>
      </c>
      <c r="K7" s="1">
        <v>0</v>
      </c>
      <c r="L7" s="1">
        <v>1</v>
      </c>
      <c r="M7" s="1">
        <v>14</v>
      </c>
      <c r="N7" s="1">
        <v>7</v>
      </c>
    </row>
    <row r="8" spans="1:14" x14ac:dyDescent="0.2">
      <c r="A8" s="1">
        <v>62</v>
      </c>
      <c r="B8" s="1" t="s">
        <v>122</v>
      </c>
      <c r="C8" s="1">
        <v>81</v>
      </c>
      <c r="D8" s="1">
        <v>3</v>
      </c>
      <c r="E8" s="1">
        <v>3</v>
      </c>
      <c r="F8" s="1">
        <v>0</v>
      </c>
      <c r="G8" s="1">
        <v>50</v>
      </c>
      <c r="H8" s="1">
        <v>27</v>
      </c>
      <c r="I8" s="1">
        <v>52</v>
      </c>
      <c r="J8" s="1">
        <v>155.76</v>
      </c>
      <c r="K8" s="1">
        <v>0</v>
      </c>
      <c r="L8" s="1">
        <v>1</v>
      </c>
      <c r="M8" s="1">
        <v>6</v>
      </c>
      <c r="N8" s="1">
        <v>5</v>
      </c>
    </row>
    <row r="9" spans="1:14" x14ac:dyDescent="0.2">
      <c r="A9" s="1">
        <v>68</v>
      </c>
      <c r="B9" s="1" t="s">
        <v>124</v>
      </c>
      <c r="C9" s="1">
        <v>55</v>
      </c>
      <c r="D9" s="1">
        <v>6</v>
      </c>
      <c r="E9" s="1">
        <v>6</v>
      </c>
      <c r="F9" s="1">
        <v>0</v>
      </c>
      <c r="G9" s="1">
        <v>38</v>
      </c>
      <c r="H9" s="1">
        <v>9.17</v>
      </c>
      <c r="I9" s="1">
        <v>52</v>
      </c>
      <c r="J9" s="1">
        <v>105.76</v>
      </c>
      <c r="K9" s="1">
        <v>0</v>
      </c>
      <c r="L9" s="1">
        <v>0</v>
      </c>
      <c r="M9" s="1">
        <v>7</v>
      </c>
      <c r="N9" s="1">
        <v>2</v>
      </c>
    </row>
    <row r="10" spans="1:14" x14ac:dyDescent="0.2">
      <c r="A10" s="1">
        <v>70</v>
      </c>
      <c r="B10" s="1" t="s">
        <v>116</v>
      </c>
      <c r="C10" s="1">
        <v>54</v>
      </c>
      <c r="D10" s="1">
        <v>7</v>
      </c>
      <c r="E10" s="1">
        <v>4</v>
      </c>
      <c r="F10" s="1">
        <v>1</v>
      </c>
      <c r="G10" s="1">
        <v>39</v>
      </c>
      <c r="H10" s="1">
        <v>18</v>
      </c>
      <c r="I10" s="1">
        <v>26</v>
      </c>
      <c r="J10" s="1">
        <v>207.69</v>
      </c>
      <c r="K10" s="1">
        <v>0</v>
      </c>
      <c r="L10" s="1">
        <v>0</v>
      </c>
      <c r="M10" s="1">
        <v>6</v>
      </c>
      <c r="N10" s="1">
        <v>3</v>
      </c>
    </row>
    <row r="11" spans="1:14" x14ac:dyDescent="0.2">
      <c r="A11" s="1">
        <v>83</v>
      </c>
      <c r="B11" s="1" t="s">
        <v>125</v>
      </c>
      <c r="C11" s="1">
        <v>24</v>
      </c>
      <c r="D11" s="1">
        <v>2</v>
      </c>
      <c r="E11" s="1">
        <v>2</v>
      </c>
      <c r="F11" s="1">
        <v>0</v>
      </c>
      <c r="G11" s="1">
        <v>20</v>
      </c>
      <c r="H11" s="1">
        <v>12</v>
      </c>
      <c r="I11" s="1">
        <v>19</v>
      </c>
      <c r="J11" s="1">
        <v>126.31</v>
      </c>
      <c r="K11" s="1">
        <v>0</v>
      </c>
      <c r="L11" s="1">
        <v>0</v>
      </c>
      <c r="M11" s="1">
        <v>2</v>
      </c>
      <c r="N11" s="1">
        <v>1</v>
      </c>
    </row>
    <row r="12" spans="1:14" x14ac:dyDescent="0.2">
      <c r="A12" s="1">
        <v>96</v>
      </c>
      <c r="B12" s="1" t="s">
        <v>111</v>
      </c>
      <c r="C12" s="1">
        <v>10</v>
      </c>
      <c r="D12" s="1">
        <v>7</v>
      </c>
      <c r="E12" s="1">
        <v>3</v>
      </c>
      <c r="F12" s="1">
        <v>1</v>
      </c>
      <c r="G12" s="1">
        <v>5</v>
      </c>
      <c r="H12" s="1">
        <v>5</v>
      </c>
      <c r="I12" s="1">
        <v>7</v>
      </c>
      <c r="J12" s="1">
        <v>142.85</v>
      </c>
      <c r="K12" s="1">
        <v>0</v>
      </c>
      <c r="L12" s="1">
        <v>0</v>
      </c>
      <c r="M12" s="1">
        <v>2</v>
      </c>
      <c r="N12" s="1">
        <v>0</v>
      </c>
    </row>
    <row r="13" spans="1:14" x14ac:dyDescent="0.2">
      <c r="A13" s="1">
        <v>110</v>
      </c>
      <c r="B13" s="1" t="s">
        <v>113</v>
      </c>
      <c r="C13" s="1">
        <v>5</v>
      </c>
      <c r="D13" s="1">
        <v>7</v>
      </c>
      <c r="E13" s="1">
        <v>3</v>
      </c>
      <c r="F13" s="1">
        <v>2</v>
      </c>
      <c r="G13" s="1" t="s">
        <v>206</v>
      </c>
      <c r="H13" s="1">
        <v>5</v>
      </c>
      <c r="I13" s="1">
        <v>8</v>
      </c>
      <c r="J13" s="1">
        <v>62.5</v>
      </c>
      <c r="K13" s="1">
        <v>0</v>
      </c>
      <c r="L13" s="1">
        <v>0</v>
      </c>
      <c r="M13" s="1">
        <v>0</v>
      </c>
      <c r="N13" s="1">
        <v>0</v>
      </c>
    </row>
    <row r="14" spans="1:14" x14ac:dyDescent="0.2">
      <c r="A14" s="1">
        <v>123</v>
      </c>
      <c r="B14" s="1" t="s">
        <v>123</v>
      </c>
      <c r="C14" s="1">
        <v>1</v>
      </c>
      <c r="D14" s="1">
        <v>7</v>
      </c>
      <c r="E14" s="1">
        <v>2</v>
      </c>
      <c r="F14" s="1">
        <v>1</v>
      </c>
      <c r="G14" s="1" t="s">
        <v>51</v>
      </c>
      <c r="H14" s="1">
        <v>1</v>
      </c>
      <c r="I14" s="1">
        <v>3</v>
      </c>
      <c r="J14" s="1">
        <v>33.33</v>
      </c>
      <c r="K14" s="1">
        <v>0</v>
      </c>
      <c r="L14" s="1">
        <v>0</v>
      </c>
      <c r="M14" s="1">
        <v>0</v>
      </c>
      <c r="N14" s="1">
        <v>0</v>
      </c>
    </row>
    <row r="15" spans="1:14" x14ac:dyDescent="0.2">
      <c r="A15" s="1">
        <v>124</v>
      </c>
      <c r="B15" s="1" t="s">
        <v>144</v>
      </c>
      <c r="C15" s="1">
        <v>1</v>
      </c>
      <c r="D15" s="1">
        <v>1</v>
      </c>
      <c r="E15" s="1">
        <v>1</v>
      </c>
      <c r="F15" s="1">
        <v>0</v>
      </c>
      <c r="G15" s="1">
        <v>1</v>
      </c>
      <c r="H15" s="1">
        <v>1</v>
      </c>
      <c r="I15" s="1">
        <v>3</v>
      </c>
      <c r="J15" s="1">
        <v>33.33</v>
      </c>
      <c r="K15" s="1">
        <v>0</v>
      </c>
      <c r="L15" s="1">
        <v>0</v>
      </c>
      <c r="M15" s="1">
        <v>0</v>
      </c>
      <c r="N15" s="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6C22-3C1A-40E8-881A-01A9FE675C91}">
  <dimension ref="A1:M7"/>
  <sheetViews>
    <sheetView workbookViewId="0">
      <selection activeCell="A2" sqref="A2:K15"/>
    </sheetView>
  </sheetViews>
  <sheetFormatPr defaultRowHeight="12" x14ac:dyDescent="0.2"/>
  <cols>
    <col min="1" max="1" width="3.85546875" style="1" bestFit="1" customWidth="1"/>
    <col min="2" max="2" width="1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v>
      </c>
      <c r="B2" s="1" t="s">
        <v>111</v>
      </c>
      <c r="C2" s="1">
        <v>12</v>
      </c>
      <c r="D2" s="1">
        <v>7</v>
      </c>
      <c r="E2" s="1">
        <v>7</v>
      </c>
      <c r="F2" s="1">
        <v>28</v>
      </c>
      <c r="G2" s="1">
        <v>175</v>
      </c>
      <c r="H2" s="2">
        <v>45738</v>
      </c>
      <c r="I2" s="1">
        <v>14.58</v>
      </c>
      <c r="J2" s="1">
        <v>6.25</v>
      </c>
      <c r="K2" s="1">
        <v>14</v>
      </c>
      <c r="L2" s="1">
        <v>0</v>
      </c>
      <c r="M2" s="1">
        <v>0</v>
      </c>
    </row>
    <row r="3" spans="1:13" x14ac:dyDescent="0.2">
      <c r="A3" s="1">
        <v>14</v>
      </c>
      <c r="B3" s="1" t="s">
        <v>113</v>
      </c>
      <c r="C3" s="1">
        <v>10</v>
      </c>
      <c r="D3" s="1">
        <v>7</v>
      </c>
      <c r="E3" s="1">
        <v>7</v>
      </c>
      <c r="F3" s="1">
        <v>25</v>
      </c>
      <c r="G3" s="1">
        <v>267</v>
      </c>
      <c r="H3" s="1" t="s">
        <v>135</v>
      </c>
      <c r="I3" s="1">
        <v>26.7</v>
      </c>
      <c r="J3" s="1">
        <v>10.68</v>
      </c>
      <c r="K3" s="1">
        <v>15</v>
      </c>
      <c r="L3" s="1">
        <v>0</v>
      </c>
      <c r="M3" s="1">
        <v>1</v>
      </c>
    </row>
    <row r="4" spans="1:13" x14ac:dyDescent="0.2">
      <c r="A4" s="1">
        <v>26</v>
      </c>
      <c r="B4" s="1" t="s">
        <v>116</v>
      </c>
      <c r="C4" s="1">
        <v>7</v>
      </c>
      <c r="D4" s="1">
        <v>7</v>
      </c>
      <c r="E4" s="1">
        <v>7</v>
      </c>
      <c r="F4" s="1">
        <v>21</v>
      </c>
      <c r="G4" s="1">
        <v>189</v>
      </c>
      <c r="H4" s="2">
        <v>45706</v>
      </c>
      <c r="I4" s="1">
        <v>27</v>
      </c>
      <c r="J4" s="1">
        <v>9</v>
      </c>
      <c r="K4" s="1">
        <v>18</v>
      </c>
      <c r="L4" s="1">
        <v>0</v>
      </c>
      <c r="M4" s="1">
        <v>0</v>
      </c>
    </row>
    <row r="5" spans="1:13" x14ac:dyDescent="0.2">
      <c r="A5" s="1">
        <v>42</v>
      </c>
      <c r="B5" s="1" t="s">
        <v>119</v>
      </c>
      <c r="C5" s="1">
        <v>5</v>
      </c>
      <c r="D5" s="1">
        <v>7</v>
      </c>
      <c r="E5" s="1">
        <v>7</v>
      </c>
      <c r="F5" s="1">
        <v>22</v>
      </c>
      <c r="G5" s="1">
        <v>210</v>
      </c>
      <c r="H5" s="2">
        <v>45679</v>
      </c>
      <c r="I5" s="1">
        <v>42</v>
      </c>
      <c r="J5" s="1">
        <v>9.5399999999999991</v>
      </c>
      <c r="K5" s="1">
        <v>26.4</v>
      </c>
      <c r="L5" s="1">
        <v>0</v>
      </c>
      <c r="M5" s="1">
        <v>0</v>
      </c>
    </row>
    <row r="6" spans="1:13" x14ac:dyDescent="0.2">
      <c r="A6" s="1">
        <v>64</v>
      </c>
      <c r="B6" s="1" t="s">
        <v>123</v>
      </c>
      <c r="C6" s="1">
        <v>2</v>
      </c>
      <c r="D6" s="1">
        <v>7</v>
      </c>
      <c r="E6" s="1">
        <v>7</v>
      </c>
      <c r="F6" s="1">
        <v>21</v>
      </c>
      <c r="G6" s="1">
        <v>210</v>
      </c>
      <c r="H6" s="2">
        <v>45667</v>
      </c>
      <c r="I6" s="1">
        <v>105</v>
      </c>
      <c r="J6" s="1">
        <v>10</v>
      </c>
      <c r="K6" s="1">
        <v>63</v>
      </c>
      <c r="L6" s="1">
        <v>0</v>
      </c>
      <c r="M6" s="1">
        <v>0</v>
      </c>
    </row>
    <row r="7" spans="1:13" x14ac:dyDescent="0.2">
      <c r="A7" s="1">
        <v>71</v>
      </c>
      <c r="B7" s="1" t="s">
        <v>114</v>
      </c>
      <c r="C7" s="1">
        <v>1</v>
      </c>
      <c r="D7" s="1">
        <v>7</v>
      </c>
      <c r="E7" s="1">
        <v>7</v>
      </c>
      <c r="F7" s="1">
        <v>19</v>
      </c>
      <c r="G7" s="1">
        <v>178</v>
      </c>
      <c r="H7" s="2">
        <v>45680</v>
      </c>
      <c r="I7" s="1">
        <v>178</v>
      </c>
      <c r="J7" s="1">
        <v>9.36</v>
      </c>
      <c r="K7" s="1">
        <v>114</v>
      </c>
      <c r="L7" s="1">
        <v>0</v>
      </c>
      <c r="M7" s="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0FEA-1077-4D49-9E7E-67690E6C566C}">
  <dimension ref="A1:K16"/>
  <sheetViews>
    <sheetView workbookViewId="0">
      <selection activeCell="E22" sqref="E22"/>
    </sheetView>
  </sheetViews>
  <sheetFormatPr defaultRowHeight="12" x14ac:dyDescent="0.2"/>
  <cols>
    <col min="1" max="1" width="3.85546875" style="1" bestFit="1" customWidth="1"/>
    <col min="2" max="2" width="18.42578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4</v>
      </c>
      <c r="B2" s="1" t="s">
        <v>287</v>
      </c>
      <c r="C2" s="1">
        <v>141.5</v>
      </c>
      <c r="D2" s="1">
        <v>6</v>
      </c>
      <c r="E2" s="1">
        <v>7</v>
      </c>
      <c r="F2" s="1">
        <v>46</v>
      </c>
      <c r="G2" s="1">
        <v>12</v>
      </c>
      <c r="H2" s="1">
        <v>11</v>
      </c>
      <c r="I2" s="1">
        <v>1</v>
      </c>
      <c r="J2" s="1">
        <v>0</v>
      </c>
      <c r="K2" s="1">
        <v>0</v>
      </c>
    </row>
    <row r="3" spans="1:11" x14ac:dyDescent="0.2">
      <c r="A3" s="1">
        <v>21</v>
      </c>
      <c r="B3" s="1" t="s">
        <v>289</v>
      </c>
      <c r="C3" s="1">
        <v>116.5</v>
      </c>
      <c r="D3" s="1">
        <v>7</v>
      </c>
      <c r="E3" s="1">
        <v>10</v>
      </c>
      <c r="F3" s="1">
        <v>64</v>
      </c>
      <c r="G3" s="1">
        <v>3</v>
      </c>
      <c r="H3" s="1">
        <v>0</v>
      </c>
      <c r="I3" s="1">
        <v>4</v>
      </c>
      <c r="J3" s="1">
        <v>0</v>
      </c>
      <c r="K3" s="1">
        <v>0</v>
      </c>
    </row>
    <row r="4" spans="1:11" x14ac:dyDescent="0.2">
      <c r="A4" s="1">
        <v>30</v>
      </c>
      <c r="B4" s="1" t="s">
        <v>303</v>
      </c>
      <c r="C4" s="1">
        <v>107.5</v>
      </c>
      <c r="D4" s="1">
        <v>7</v>
      </c>
      <c r="E4" s="1">
        <v>10</v>
      </c>
      <c r="F4" s="1">
        <v>70</v>
      </c>
      <c r="G4" s="1">
        <v>0</v>
      </c>
      <c r="H4" s="1">
        <v>0</v>
      </c>
      <c r="I4" s="1">
        <v>1</v>
      </c>
      <c r="J4" s="1">
        <v>0</v>
      </c>
      <c r="K4" s="1">
        <v>0</v>
      </c>
    </row>
    <row r="5" spans="1:11" x14ac:dyDescent="0.2">
      <c r="A5" s="1">
        <v>32</v>
      </c>
      <c r="B5" s="1" t="s">
        <v>290</v>
      </c>
      <c r="C5" s="1">
        <v>106.5</v>
      </c>
      <c r="D5" s="1">
        <v>7</v>
      </c>
      <c r="E5" s="1">
        <v>0</v>
      </c>
      <c r="F5" s="1">
        <v>0</v>
      </c>
      <c r="G5" s="1">
        <v>19</v>
      </c>
      <c r="H5" s="1">
        <v>14</v>
      </c>
      <c r="I5" s="1">
        <v>4</v>
      </c>
      <c r="J5" s="1">
        <v>0</v>
      </c>
      <c r="K5" s="1">
        <v>0</v>
      </c>
    </row>
    <row r="6" spans="1:11" x14ac:dyDescent="0.2">
      <c r="A6" s="1">
        <v>55</v>
      </c>
      <c r="B6" s="1" t="s">
        <v>291</v>
      </c>
      <c r="C6" s="1">
        <v>82.5</v>
      </c>
      <c r="D6" s="1">
        <v>6</v>
      </c>
      <c r="E6" s="1">
        <v>8</v>
      </c>
      <c r="F6" s="1">
        <v>48</v>
      </c>
      <c r="G6" s="1">
        <v>0</v>
      </c>
      <c r="H6" s="1">
        <v>0</v>
      </c>
      <c r="I6" s="1">
        <v>2</v>
      </c>
      <c r="J6" s="1">
        <v>1.5</v>
      </c>
      <c r="K6" s="1">
        <v>0</v>
      </c>
    </row>
    <row r="7" spans="1:11" x14ac:dyDescent="0.2">
      <c r="A7" s="1">
        <v>77</v>
      </c>
      <c r="B7" s="1" t="s">
        <v>292</v>
      </c>
      <c r="C7" s="1">
        <v>68.5</v>
      </c>
      <c r="D7" s="1">
        <v>7</v>
      </c>
      <c r="E7" s="1">
        <v>0</v>
      </c>
      <c r="F7" s="1">
        <v>0</v>
      </c>
      <c r="G7" s="1">
        <v>9</v>
      </c>
      <c r="H7" s="1">
        <v>11</v>
      </c>
      <c r="I7" s="1">
        <v>3</v>
      </c>
      <c r="J7" s="1">
        <v>0</v>
      </c>
      <c r="K7" s="1">
        <v>0</v>
      </c>
    </row>
    <row r="8" spans="1:11" x14ac:dyDescent="0.2">
      <c r="A8" s="1">
        <v>82</v>
      </c>
      <c r="B8" s="1" t="s">
        <v>293</v>
      </c>
      <c r="C8" s="1">
        <v>65</v>
      </c>
      <c r="D8" s="1">
        <v>6</v>
      </c>
      <c r="E8" s="1">
        <v>0</v>
      </c>
      <c r="F8" s="1">
        <v>0</v>
      </c>
      <c r="G8" s="1">
        <v>18</v>
      </c>
      <c r="H8" s="1">
        <v>5</v>
      </c>
      <c r="I8" s="1">
        <v>1</v>
      </c>
      <c r="J8" s="1">
        <v>0</v>
      </c>
      <c r="K8" s="1">
        <v>0</v>
      </c>
    </row>
    <row r="9" spans="1:11" x14ac:dyDescent="0.2">
      <c r="A9" s="1">
        <v>91</v>
      </c>
      <c r="B9" s="1" t="s">
        <v>294</v>
      </c>
      <c r="C9" s="1">
        <v>58</v>
      </c>
      <c r="D9" s="1">
        <v>7</v>
      </c>
      <c r="E9" s="1">
        <v>0</v>
      </c>
      <c r="F9" s="1">
        <v>0</v>
      </c>
      <c r="G9" s="1">
        <v>14</v>
      </c>
      <c r="H9" s="1">
        <v>4</v>
      </c>
      <c r="I9" s="1">
        <v>3</v>
      </c>
      <c r="J9" s="1">
        <v>1.5</v>
      </c>
      <c r="K9" s="1">
        <v>0</v>
      </c>
    </row>
    <row r="10" spans="1:11" x14ac:dyDescent="0.2">
      <c r="A10" s="1">
        <v>94</v>
      </c>
      <c r="B10" s="1" t="s">
        <v>295</v>
      </c>
      <c r="C10" s="1">
        <v>55</v>
      </c>
      <c r="D10" s="1">
        <v>7</v>
      </c>
      <c r="E10" s="1">
        <v>0</v>
      </c>
      <c r="F10" s="1">
        <v>0</v>
      </c>
      <c r="G10" s="1">
        <v>13</v>
      </c>
      <c r="H10" s="1">
        <v>5</v>
      </c>
      <c r="I10" s="1">
        <v>2</v>
      </c>
      <c r="J10" s="1">
        <v>0</v>
      </c>
      <c r="K10" s="1">
        <v>0</v>
      </c>
    </row>
    <row r="11" spans="1:11" x14ac:dyDescent="0.2">
      <c r="A11" s="1">
        <v>97</v>
      </c>
      <c r="B11" s="1" t="s">
        <v>296</v>
      </c>
      <c r="C11" s="1">
        <v>51.5</v>
      </c>
      <c r="D11" s="1">
        <v>7</v>
      </c>
      <c r="E11" s="1">
        <v>5</v>
      </c>
      <c r="F11" s="1">
        <v>11</v>
      </c>
      <c r="G11" s="1">
        <v>3</v>
      </c>
      <c r="H11" s="1">
        <v>3</v>
      </c>
      <c r="I11" s="1">
        <v>2</v>
      </c>
      <c r="J11" s="1">
        <v>0</v>
      </c>
      <c r="K11" s="1">
        <v>0</v>
      </c>
    </row>
    <row r="12" spans="1:11" x14ac:dyDescent="0.2">
      <c r="A12" s="1">
        <v>114</v>
      </c>
      <c r="B12" s="1" t="s">
        <v>297</v>
      </c>
      <c r="C12" s="1">
        <v>32</v>
      </c>
      <c r="D12" s="1">
        <v>4</v>
      </c>
      <c r="E12" s="1">
        <v>1</v>
      </c>
      <c r="F12" s="1">
        <v>26</v>
      </c>
      <c r="G12" s="1">
        <v>0</v>
      </c>
      <c r="H12" s="1">
        <v>0</v>
      </c>
      <c r="I12" s="1">
        <v>1</v>
      </c>
      <c r="J12" s="1">
        <v>0</v>
      </c>
      <c r="K12" s="1">
        <v>0</v>
      </c>
    </row>
    <row r="13" spans="1:11" x14ac:dyDescent="0.2">
      <c r="A13" s="1">
        <v>116</v>
      </c>
      <c r="B13" s="1" t="s">
        <v>298</v>
      </c>
      <c r="C13" s="1">
        <v>31.5</v>
      </c>
      <c r="D13" s="1">
        <v>3</v>
      </c>
      <c r="E13" s="1">
        <v>3</v>
      </c>
      <c r="F13" s="1">
        <v>16</v>
      </c>
      <c r="G13" s="1">
        <v>0</v>
      </c>
      <c r="H13" s="1">
        <v>0</v>
      </c>
      <c r="I13" s="1">
        <v>2</v>
      </c>
      <c r="J13" s="1">
        <v>0</v>
      </c>
      <c r="K13" s="1">
        <v>0</v>
      </c>
    </row>
    <row r="14" spans="1:11" x14ac:dyDescent="0.2">
      <c r="A14" s="1">
        <v>133</v>
      </c>
      <c r="B14" s="1" t="s">
        <v>299</v>
      </c>
      <c r="C14" s="1">
        <v>19.5</v>
      </c>
      <c r="D14" s="1">
        <v>7</v>
      </c>
      <c r="E14" s="1">
        <v>0</v>
      </c>
      <c r="F14" s="1">
        <v>0</v>
      </c>
      <c r="G14" s="1">
        <v>1</v>
      </c>
      <c r="H14" s="1">
        <v>2</v>
      </c>
      <c r="I14" s="1">
        <v>4</v>
      </c>
      <c r="J14" s="1">
        <v>0</v>
      </c>
      <c r="K14" s="1">
        <v>0</v>
      </c>
    </row>
    <row r="15" spans="1:11" x14ac:dyDescent="0.2">
      <c r="A15" s="1">
        <v>142</v>
      </c>
      <c r="B15" s="1" t="s">
        <v>300</v>
      </c>
      <c r="C15" s="1">
        <v>13.5</v>
      </c>
      <c r="D15" s="1">
        <v>1</v>
      </c>
      <c r="E15" s="1">
        <v>1</v>
      </c>
      <c r="F15" s="1">
        <v>10</v>
      </c>
      <c r="G15" s="1">
        <v>0</v>
      </c>
      <c r="H15" s="1">
        <v>0</v>
      </c>
      <c r="I15" s="1">
        <v>0</v>
      </c>
      <c r="J15" s="1">
        <v>0</v>
      </c>
      <c r="K15" s="1">
        <v>0</v>
      </c>
    </row>
    <row r="16" spans="1:11" x14ac:dyDescent="0.2">
      <c r="A16" s="1">
        <v>150</v>
      </c>
      <c r="B16" s="1" t="s">
        <v>301</v>
      </c>
      <c r="C16" s="1">
        <v>8.5</v>
      </c>
      <c r="D16" s="1">
        <v>1</v>
      </c>
      <c r="E16" s="1">
        <v>0</v>
      </c>
      <c r="F16" s="1">
        <v>0</v>
      </c>
      <c r="G16" s="1">
        <v>2</v>
      </c>
      <c r="H16" s="1">
        <v>1</v>
      </c>
      <c r="I16" s="1">
        <v>0</v>
      </c>
      <c r="J16" s="1">
        <v>0</v>
      </c>
      <c r="K16" s="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E5D4-B14F-4CF6-AAF5-D349C6F2CBFD}">
  <dimension ref="A1:N13"/>
  <sheetViews>
    <sheetView workbookViewId="0">
      <selection activeCell="E22" sqref="E22"/>
    </sheetView>
  </sheetViews>
  <sheetFormatPr defaultRowHeight="12" x14ac:dyDescent="0.2"/>
  <cols>
    <col min="1" max="1" width="3.85546875" style="1" bestFit="1" customWidth="1"/>
    <col min="2" max="2" width="18.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18</v>
      </c>
      <c r="B2" s="1" t="s">
        <v>290</v>
      </c>
      <c r="C2" s="1">
        <v>221</v>
      </c>
      <c r="D2" s="1">
        <v>7</v>
      </c>
      <c r="E2" s="1">
        <v>7</v>
      </c>
      <c r="F2" s="1">
        <v>1</v>
      </c>
      <c r="G2" s="1">
        <v>61</v>
      </c>
      <c r="H2" s="1">
        <v>36.83</v>
      </c>
      <c r="I2" s="1">
        <v>149</v>
      </c>
      <c r="J2" s="1">
        <v>148.32</v>
      </c>
      <c r="K2" s="1">
        <v>0</v>
      </c>
      <c r="L2" s="1">
        <v>2</v>
      </c>
      <c r="M2" s="1">
        <v>19</v>
      </c>
      <c r="N2" s="1">
        <v>14</v>
      </c>
    </row>
    <row r="3" spans="1:14" x14ac:dyDescent="0.2">
      <c r="A3" s="1">
        <v>35</v>
      </c>
      <c r="B3" s="1" t="s">
        <v>293</v>
      </c>
      <c r="C3" s="1">
        <v>170</v>
      </c>
      <c r="D3" s="1">
        <v>6</v>
      </c>
      <c r="E3" s="1">
        <v>6</v>
      </c>
      <c r="F3" s="1">
        <v>1</v>
      </c>
      <c r="G3" s="1">
        <v>50</v>
      </c>
      <c r="H3" s="1">
        <v>34</v>
      </c>
      <c r="I3" s="1">
        <v>119</v>
      </c>
      <c r="J3" s="1">
        <v>142.85</v>
      </c>
      <c r="K3" s="1">
        <v>0</v>
      </c>
      <c r="L3" s="1">
        <v>1</v>
      </c>
      <c r="M3" s="1">
        <v>18</v>
      </c>
      <c r="N3" s="1">
        <v>5</v>
      </c>
    </row>
    <row r="4" spans="1:14" x14ac:dyDescent="0.2">
      <c r="A4" s="1">
        <v>40</v>
      </c>
      <c r="B4" s="1" t="s">
        <v>292</v>
      </c>
      <c r="C4" s="1">
        <v>143</v>
      </c>
      <c r="D4" s="1">
        <v>7</v>
      </c>
      <c r="E4" s="1">
        <v>7</v>
      </c>
      <c r="F4" s="1">
        <v>1</v>
      </c>
      <c r="G4" s="1" t="s">
        <v>60</v>
      </c>
      <c r="H4" s="1">
        <v>23.83</v>
      </c>
      <c r="I4" s="1">
        <v>104</v>
      </c>
      <c r="J4" s="1">
        <v>137.5</v>
      </c>
      <c r="K4" s="1">
        <v>0</v>
      </c>
      <c r="L4" s="1">
        <v>1</v>
      </c>
      <c r="M4" s="1">
        <v>9</v>
      </c>
      <c r="N4" s="1">
        <v>11</v>
      </c>
    </row>
    <row r="5" spans="1:14" x14ac:dyDescent="0.2">
      <c r="A5" s="1">
        <v>47</v>
      </c>
      <c r="B5" s="1" t="s">
        <v>287</v>
      </c>
      <c r="C5" s="1">
        <v>130</v>
      </c>
      <c r="D5" s="1">
        <v>6</v>
      </c>
      <c r="E5" s="1">
        <v>6</v>
      </c>
      <c r="F5" s="1">
        <v>0</v>
      </c>
      <c r="G5" s="1">
        <v>44</v>
      </c>
      <c r="H5" s="1">
        <v>21.67</v>
      </c>
      <c r="I5" s="1">
        <v>70</v>
      </c>
      <c r="J5" s="1">
        <v>185.71</v>
      </c>
      <c r="K5" s="1">
        <v>0</v>
      </c>
      <c r="L5" s="1">
        <v>0</v>
      </c>
      <c r="M5" s="1">
        <v>12</v>
      </c>
      <c r="N5" s="1">
        <v>11</v>
      </c>
    </row>
    <row r="6" spans="1:14" x14ac:dyDescent="0.2">
      <c r="A6" s="1">
        <v>50</v>
      </c>
      <c r="B6" s="1" t="s">
        <v>294</v>
      </c>
      <c r="C6" s="1">
        <v>121</v>
      </c>
      <c r="D6" s="1">
        <v>7</v>
      </c>
      <c r="E6" s="1">
        <v>5</v>
      </c>
      <c r="F6" s="1">
        <v>0</v>
      </c>
      <c r="G6" s="1">
        <v>60</v>
      </c>
      <c r="H6" s="1">
        <v>24.2</v>
      </c>
      <c r="I6" s="1">
        <v>78</v>
      </c>
      <c r="J6" s="1">
        <v>155.12</v>
      </c>
      <c r="K6" s="1">
        <v>0</v>
      </c>
      <c r="L6" s="1">
        <v>1</v>
      </c>
      <c r="M6" s="1">
        <v>14</v>
      </c>
      <c r="N6" s="1">
        <v>4</v>
      </c>
    </row>
    <row r="7" spans="1:14" x14ac:dyDescent="0.2">
      <c r="A7" s="1">
        <v>53</v>
      </c>
      <c r="B7" s="1" t="s">
        <v>295</v>
      </c>
      <c r="C7" s="1">
        <v>116</v>
      </c>
      <c r="D7" s="1">
        <v>7</v>
      </c>
      <c r="E7" s="1">
        <v>6</v>
      </c>
      <c r="F7" s="1">
        <v>3</v>
      </c>
      <c r="G7" s="1" t="s">
        <v>133</v>
      </c>
      <c r="H7" s="1">
        <v>38.67</v>
      </c>
      <c r="I7" s="1">
        <v>77</v>
      </c>
      <c r="J7" s="1">
        <v>150.63999999999999</v>
      </c>
      <c r="K7" s="1">
        <v>0</v>
      </c>
      <c r="L7" s="1">
        <v>0</v>
      </c>
      <c r="M7" s="1">
        <v>13</v>
      </c>
      <c r="N7" s="1">
        <v>5</v>
      </c>
    </row>
    <row r="8" spans="1:14" x14ac:dyDescent="0.2">
      <c r="A8" s="1">
        <v>78</v>
      </c>
      <c r="B8" s="1" t="s">
        <v>296</v>
      </c>
      <c r="C8" s="1">
        <v>34</v>
      </c>
      <c r="D8" s="1">
        <v>7</v>
      </c>
      <c r="E8" s="1">
        <v>5</v>
      </c>
      <c r="F8" s="1">
        <v>0</v>
      </c>
      <c r="G8" s="1">
        <v>17</v>
      </c>
      <c r="H8" s="1">
        <v>6.8</v>
      </c>
      <c r="I8" s="1">
        <v>31</v>
      </c>
      <c r="J8" s="1">
        <v>109.67</v>
      </c>
      <c r="K8" s="1">
        <v>0</v>
      </c>
      <c r="L8" s="1">
        <v>0</v>
      </c>
      <c r="M8" s="1">
        <v>3</v>
      </c>
      <c r="N8" s="1">
        <v>3</v>
      </c>
    </row>
    <row r="9" spans="1:14" x14ac:dyDescent="0.2">
      <c r="A9" s="1">
        <v>80</v>
      </c>
      <c r="B9" s="1" t="s">
        <v>299</v>
      </c>
      <c r="C9" s="1">
        <v>29</v>
      </c>
      <c r="D9" s="1">
        <v>7</v>
      </c>
      <c r="E9" s="1">
        <v>4</v>
      </c>
      <c r="F9" s="1">
        <v>1</v>
      </c>
      <c r="G9" s="1">
        <v>22</v>
      </c>
      <c r="H9" s="1">
        <v>9.67</v>
      </c>
      <c r="I9" s="1">
        <v>24</v>
      </c>
      <c r="J9" s="1">
        <v>120.83</v>
      </c>
      <c r="K9" s="1">
        <v>0</v>
      </c>
      <c r="L9" s="1">
        <v>0</v>
      </c>
      <c r="M9" s="1">
        <v>1</v>
      </c>
      <c r="N9" s="1">
        <v>2</v>
      </c>
    </row>
    <row r="10" spans="1:14" x14ac:dyDescent="0.2">
      <c r="A10" s="1">
        <v>86</v>
      </c>
      <c r="B10" s="1" t="s">
        <v>289</v>
      </c>
      <c r="C10" s="1">
        <v>22</v>
      </c>
      <c r="D10" s="1">
        <v>7</v>
      </c>
      <c r="E10" s="1">
        <v>4</v>
      </c>
      <c r="F10" s="1">
        <v>1</v>
      </c>
      <c r="G10" s="1" t="s">
        <v>302</v>
      </c>
      <c r="H10" s="1">
        <v>7.33</v>
      </c>
      <c r="I10" s="1">
        <v>29</v>
      </c>
      <c r="J10" s="1">
        <v>75.86</v>
      </c>
      <c r="K10" s="1">
        <v>0</v>
      </c>
      <c r="L10" s="1">
        <v>0</v>
      </c>
      <c r="M10" s="1">
        <v>3</v>
      </c>
      <c r="N10" s="1">
        <v>0</v>
      </c>
    </row>
    <row r="11" spans="1:14" x14ac:dyDescent="0.2">
      <c r="A11" s="1">
        <v>89</v>
      </c>
      <c r="B11" s="1" t="s">
        <v>301</v>
      </c>
      <c r="C11" s="1">
        <v>19</v>
      </c>
      <c r="D11" s="1">
        <v>1</v>
      </c>
      <c r="E11" s="1">
        <v>1</v>
      </c>
      <c r="F11" s="1">
        <v>0</v>
      </c>
      <c r="G11" s="1">
        <v>19</v>
      </c>
      <c r="H11" s="1">
        <v>19</v>
      </c>
      <c r="I11" s="1">
        <v>14</v>
      </c>
      <c r="J11" s="1">
        <v>135.71</v>
      </c>
      <c r="K11" s="1">
        <v>0</v>
      </c>
      <c r="L11" s="1">
        <v>0</v>
      </c>
      <c r="M11" s="1">
        <v>2</v>
      </c>
      <c r="N11" s="1">
        <v>1</v>
      </c>
    </row>
    <row r="12" spans="1:14" x14ac:dyDescent="0.2">
      <c r="A12" s="1">
        <v>111</v>
      </c>
      <c r="B12" s="1" t="s">
        <v>298</v>
      </c>
      <c r="C12" s="1">
        <v>5</v>
      </c>
      <c r="D12" s="1">
        <v>3</v>
      </c>
      <c r="E12" s="1">
        <v>1</v>
      </c>
      <c r="F12" s="1">
        <v>0</v>
      </c>
      <c r="G12" s="1">
        <v>5</v>
      </c>
      <c r="H12" s="1">
        <v>5</v>
      </c>
      <c r="I12" s="1">
        <v>12</v>
      </c>
      <c r="J12" s="1">
        <v>41.66</v>
      </c>
      <c r="K12" s="1">
        <v>0</v>
      </c>
      <c r="L12" s="1">
        <v>0</v>
      </c>
      <c r="M12" s="1">
        <v>0</v>
      </c>
      <c r="N12" s="1">
        <v>0</v>
      </c>
    </row>
    <row r="13" spans="1:14" x14ac:dyDescent="0.2">
      <c r="A13" s="1">
        <v>117</v>
      </c>
      <c r="B13" s="1" t="s">
        <v>297</v>
      </c>
      <c r="C13" s="1">
        <v>2</v>
      </c>
      <c r="D13" s="1">
        <v>4</v>
      </c>
      <c r="E13" s="1">
        <v>2</v>
      </c>
      <c r="F13" s="1">
        <v>2</v>
      </c>
      <c r="G13" s="1" t="s">
        <v>51</v>
      </c>
      <c r="H13" s="1" t="s">
        <v>52</v>
      </c>
      <c r="I13" s="1">
        <v>4</v>
      </c>
      <c r="J13" s="1">
        <v>50</v>
      </c>
      <c r="K13" s="1">
        <v>0</v>
      </c>
      <c r="L13" s="1">
        <v>0</v>
      </c>
      <c r="M13" s="1">
        <v>0</v>
      </c>
      <c r="N13" s="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8021-DF9C-453B-A636-59711395494E}">
  <dimension ref="A1:M9"/>
  <sheetViews>
    <sheetView workbookViewId="0">
      <selection activeCell="E22" sqref="E22"/>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4" width="2.7109375" style="1" bestFit="1" customWidth="1"/>
    <col min="15"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11</v>
      </c>
      <c r="B2" s="53" t="s">
        <v>303</v>
      </c>
      <c r="C2" s="1">
        <v>10</v>
      </c>
      <c r="D2" s="1">
        <v>7</v>
      </c>
      <c r="E2" s="1">
        <v>7</v>
      </c>
      <c r="F2" s="1">
        <v>27</v>
      </c>
      <c r="G2" s="1">
        <v>168</v>
      </c>
      <c r="H2" s="2">
        <v>45738</v>
      </c>
      <c r="I2" s="1">
        <v>16.8</v>
      </c>
      <c r="J2" s="1">
        <v>6.22</v>
      </c>
      <c r="K2" s="1">
        <v>16.2</v>
      </c>
      <c r="L2" s="1">
        <v>0</v>
      </c>
      <c r="M2" s="1">
        <v>0</v>
      </c>
    </row>
    <row r="3" spans="1:13" x14ac:dyDescent="0.2">
      <c r="A3" s="1">
        <v>12</v>
      </c>
      <c r="B3" s="1" t="s">
        <v>289</v>
      </c>
      <c r="C3" s="1">
        <v>10</v>
      </c>
      <c r="D3" s="1">
        <v>7</v>
      </c>
      <c r="E3" s="1">
        <v>7</v>
      </c>
      <c r="F3" s="1">
        <v>23</v>
      </c>
      <c r="G3" s="1">
        <v>203</v>
      </c>
      <c r="H3" s="2">
        <v>45741</v>
      </c>
      <c r="I3" s="1">
        <v>20.3</v>
      </c>
      <c r="J3" s="1">
        <v>8.82</v>
      </c>
      <c r="K3" s="1">
        <v>13.8</v>
      </c>
      <c r="L3" s="1">
        <v>0</v>
      </c>
      <c r="M3" s="1">
        <v>0</v>
      </c>
    </row>
    <row r="4" spans="1:13" x14ac:dyDescent="0.2">
      <c r="A4" s="1">
        <v>20</v>
      </c>
      <c r="B4" s="1" t="s">
        <v>291</v>
      </c>
      <c r="C4" s="1">
        <v>8</v>
      </c>
      <c r="D4" s="1">
        <v>6</v>
      </c>
      <c r="E4" s="1">
        <v>6</v>
      </c>
      <c r="F4" s="1">
        <v>21.3</v>
      </c>
      <c r="G4" s="1">
        <v>196</v>
      </c>
      <c r="H4" s="2">
        <v>45745</v>
      </c>
      <c r="I4" s="1">
        <v>24.5</v>
      </c>
      <c r="J4" s="1">
        <v>9.11</v>
      </c>
      <c r="K4" s="1">
        <v>16.12</v>
      </c>
      <c r="L4" s="1">
        <v>0</v>
      </c>
      <c r="M4" s="1">
        <v>0</v>
      </c>
    </row>
    <row r="5" spans="1:13" x14ac:dyDescent="0.2">
      <c r="A5" s="1">
        <v>25</v>
      </c>
      <c r="B5" s="1" t="s">
        <v>287</v>
      </c>
      <c r="C5" s="1">
        <v>7</v>
      </c>
      <c r="D5" s="1">
        <v>6</v>
      </c>
      <c r="E5" s="1">
        <v>6</v>
      </c>
      <c r="F5" s="1">
        <v>21</v>
      </c>
      <c r="G5" s="1">
        <v>154</v>
      </c>
      <c r="H5" s="2">
        <v>45729</v>
      </c>
      <c r="I5" s="1">
        <v>22</v>
      </c>
      <c r="J5" s="1">
        <v>7.33</v>
      </c>
      <c r="K5" s="1">
        <v>18</v>
      </c>
      <c r="L5" s="1">
        <v>0</v>
      </c>
      <c r="M5" s="1">
        <v>0</v>
      </c>
    </row>
    <row r="6" spans="1:13" x14ac:dyDescent="0.2">
      <c r="A6" s="1">
        <v>42</v>
      </c>
      <c r="B6" s="1" t="s">
        <v>296</v>
      </c>
      <c r="C6" s="1">
        <v>5</v>
      </c>
      <c r="D6" s="1">
        <v>7</v>
      </c>
      <c r="E6" s="1">
        <v>3</v>
      </c>
      <c r="F6" s="1">
        <v>6.3</v>
      </c>
      <c r="G6" s="1">
        <v>88</v>
      </c>
      <c r="H6" s="2">
        <v>45709</v>
      </c>
      <c r="I6" s="1">
        <v>17.600000000000001</v>
      </c>
      <c r="J6" s="1">
        <v>13.53</v>
      </c>
      <c r="K6" s="1">
        <v>7.8</v>
      </c>
      <c r="L6" s="1">
        <v>0</v>
      </c>
      <c r="M6" s="1">
        <v>0</v>
      </c>
    </row>
    <row r="7" spans="1:13" x14ac:dyDescent="0.2">
      <c r="A7" s="1">
        <v>50</v>
      </c>
      <c r="B7" s="1" t="s">
        <v>298</v>
      </c>
      <c r="C7" s="1">
        <v>3</v>
      </c>
      <c r="D7" s="1">
        <v>3</v>
      </c>
      <c r="E7" s="1">
        <v>2</v>
      </c>
      <c r="F7" s="1">
        <v>8</v>
      </c>
      <c r="G7" s="1">
        <v>43</v>
      </c>
      <c r="H7" s="2">
        <v>45711</v>
      </c>
      <c r="I7" s="1">
        <v>14.33</v>
      </c>
      <c r="J7" s="1">
        <v>5.37</v>
      </c>
      <c r="K7" s="1">
        <v>16</v>
      </c>
      <c r="L7" s="1">
        <v>0</v>
      </c>
      <c r="M7" s="1">
        <v>0</v>
      </c>
    </row>
    <row r="8" spans="1:13" x14ac:dyDescent="0.2">
      <c r="A8" s="1">
        <v>68</v>
      </c>
      <c r="B8" s="1" t="s">
        <v>300</v>
      </c>
      <c r="C8" s="1">
        <v>1</v>
      </c>
      <c r="D8" s="1">
        <v>1</v>
      </c>
      <c r="E8" s="1">
        <v>1</v>
      </c>
      <c r="F8" s="1">
        <v>3</v>
      </c>
      <c r="G8" s="1">
        <v>23</v>
      </c>
      <c r="H8" s="2">
        <v>45680</v>
      </c>
      <c r="I8" s="1">
        <v>23</v>
      </c>
      <c r="J8" s="1">
        <v>7.66</v>
      </c>
      <c r="K8" s="1">
        <v>18</v>
      </c>
      <c r="L8" s="1">
        <v>0</v>
      </c>
      <c r="M8" s="1">
        <v>0</v>
      </c>
    </row>
    <row r="9" spans="1:13" x14ac:dyDescent="0.2">
      <c r="A9" s="1">
        <v>76</v>
      </c>
      <c r="B9" s="1" t="s">
        <v>297</v>
      </c>
      <c r="C9" s="1">
        <v>1</v>
      </c>
      <c r="D9" s="1">
        <v>4</v>
      </c>
      <c r="E9" s="1">
        <v>4</v>
      </c>
      <c r="F9" s="1">
        <v>11.2</v>
      </c>
      <c r="G9" s="1">
        <v>133</v>
      </c>
      <c r="H9" s="1" t="s">
        <v>311</v>
      </c>
      <c r="I9" s="1">
        <v>133</v>
      </c>
      <c r="J9" s="1">
        <v>11.73</v>
      </c>
      <c r="K9" s="1">
        <v>68</v>
      </c>
      <c r="L9" s="1">
        <v>0</v>
      </c>
      <c r="M9"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80C6-67F3-4257-8E4D-62138C18EE29}">
  <dimension ref="A1:K18"/>
  <sheetViews>
    <sheetView workbookViewId="0">
      <selection activeCell="I24" sqref="I24"/>
    </sheetView>
  </sheetViews>
  <sheetFormatPr defaultRowHeight="12" x14ac:dyDescent="0.2"/>
  <cols>
    <col min="1" max="1" width="3.85546875" style="1" bestFit="1" customWidth="1"/>
    <col min="2" max="2" width="16"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8</v>
      </c>
      <c r="B2" s="1" t="s">
        <v>222</v>
      </c>
      <c r="C2" s="1">
        <v>144.5</v>
      </c>
      <c r="D2" s="1">
        <v>8</v>
      </c>
      <c r="E2" s="1">
        <v>0</v>
      </c>
      <c r="F2" s="1">
        <v>0</v>
      </c>
      <c r="G2" s="1">
        <v>33</v>
      </c>
      <c r="H2" s="1">
        <v>17</v>
      </c>
      <c r="I2" s="1">
        <v>1</v>
      </c>
      <c r="J2" s="1">
        <v>0</v>
      </c>
      <c r="K2" s="1">
        <v>0</v>
      </c>
    </row>
    <row r="3" spans="1:11" x14ac:dyDescent="0.2">
      <c r="A3" s="1">
        <v>11</v>
      </c>
      <c r="B3" s="1" t="s">
        <v>220</v>
      </c>
      <c r="C3" s="1">
        <v>136</v>
      </c>
      <c r="D3" s="1">
        <v>7</v>
      </c>
      <c r="E3" s="1">
        <v>11</v>
      </c>
      <c r="F3" s="1">
        <v>46</v>
      </c>
      <c r="G3" s="1">
        <v>9</v>
      </c>
      <c r="H3" s="1">
        <v>6</v>
      </c>
      <c r="I3" s="1">
        <v>2</v>
      </c>
      <c r="J3" s="1">
        <v>3</v>
      </c>
      <c r="K3" s="1">
        <v>0</v>
      </c>
    </row>
    <row r="4" spans="1:11" x14ac:dyDescent="0.2">
      <c r="A4" s="1">
        <v>16</v>
      </c>
      <c r="B4" s="1" t="s">
        <v>223</v>
      </c>
      <c r="C4" s="1">
        <v>125.5</v>
      </c>
      <c r="D4" s="1">
        <v>8</v>
      </c>
      <c r="E4" s="1">
        <v>0</v>
      </c>
      <c r="F4" s="1">
        <v>0</v>
      </c>
      <c r="G4" s="1">
        <v>27</v>
      </c>
      <c r="H4" s="1">
        <v>8</v>
      </c>
      <c r="I4" s="1">
        <v>6</v>
      </c>
      <c r="J4" s="1">
        <v>7.5</v>
      </c>
      <c r="K4" s="1">
        <v>3</v>
      </c>
    </row>
    <row r="5" spans="1:11" x14ac:dyDescent="0.2">
      <c r="A5" s="1">
        <v>44</v>
      </c>
      <c r="B5" s="1" t="s">
        <v>224</v>
      </c>
      <c r="C5" s="1">
        <v>95</v>
      </c>
      <c r="D5" s="1">
        <v>8</v>
      </c>
      <c r="E5" s="1">
        <v>0</v>
      </c>
      <c r="F5" s="1">
        <v>0</v>
      </c>
      <c r="G5" s="1">
        <v>19</v>
      </c>
      <c r="H5" s="1">
        <v>10</v>
      </c>
      <c r="I5" s="1">
        <v>5</v>
      </c>
      <c r="J5" s="1">
        <v>0</v>
      </c>
      <c r="K5" s="1">
        <v>0</v>
      </c>
    </row>
    <row r="6" spans="1:11" x14ac:dyDescent="0.2">
      <c r="A6" s="1">
        <v>53</v>
      </c>
      <c r="B6" s="1" t="s">
        <v>227</v>
      </c>
      <c r="C6" s="1">
        <v>87</v>
      </c>
      <c r="D6" s="1">
        <v>8</v>
      </c>
      <c r="E6" s="1">
        <v>6</v>
      </c>
      <c r="F6" s="1">
        <v>50</v>
      </c>
      <c r="G6" s="1">
        <v>2</v>
      </c>
      <c r="H6" s="1">
        <v>2</v>
      </c>
      <c r="I6" s="1">
        <v>1</v>
      </c>
      <c r="J6" s="1">
        <v>1.5</v>
      </c>
      <c r="K6" s="1">
        <v>0</v>
      </c>
    </row>
    <row r="7" spans="1:11" x14ac:dyDescent="0.2">
      <c r="A7" s="1">
        <v>54</v>
      </c>
      <c r="B7" s="1" t="s">
        <v>226</v>
      </c>
      <c r="C7" s="1">
        <v>86.5</v>
      </c>
      <c r="D7" s="1">
        <v>8</v>
      </c>
      <c r="E7" s="1">
        <v>4</v>
      </c>
      <c r="F7" s="1">
        <v>44</v>
      </c>
      <c r="G7" s="1">
        <v>2</v>
      </c>
      <c r="H7" s="1">
        <v>3</v>
      </c>
      <c r="I7" s="1">
        <v>4</v>
      </c>
      <c r="J7" s="1">
        <v>3</v>
      </c>
      <c r="K7" s="1">
        <v>0</v>
      </c>
    </row>
    <row r="8" spans="1:11" x14ac:dyDescent="0.2">
      <c r="A8" s="1">
        <v>63</v>
      </c>
      <c r="B8" s="1" t="s">
        <v>225</v>
      </c>
      <c r="C8" s="1">
        <v>80.5</v>
      </c>
      <c r="D8" s="1">
        <v>8</v>
      </c>
      <c r="E8" s="1">
        <v>0</v>
      </c>
      <c r="F8" s="1">
        <v>7</v>
      </c>
      <c r="G8" s="1">
        <v>12</v>
      </c>
      <c r="H8" s="1">
        <v>6</v>
      </c>
      <c r="I8" s="1">
        <v>9</v>
      </c>
      <c r="J8" s="1">
        <v>0</v>
      </c>
      <c r="K8" s="1">
        <v>0</v>
      </c>
    </row>
    <row r="9" spans="1:11" x14ac:dyDescent="0.2">
      <c r="A9" s="1">
        <v>67</v>
      </c>
      <c r="B9" s="1" t="s">
        <v>228</v>
      </c>
      <c r="C9" s="1">
        <v>79</v>
      </c>
      <c r="D9" s="1">
        <v>8</v>
      </c>
      <c r="E9" s="1">
        <v>6</v>
      </c>
      <c r="F9" s="1">
        <v>58</v>
      </c>
      <c r="G9" s="1">
        <v>0</v>
      </c>
      <c r="H9" s="1">
        <v>0</v>
      </c>
      <c r="I9" s="1">
        <v>0</v>
      </c>
      <c r="J9" s="1">
        <v>0</v>
      </c>
      <c r="K9" s="1">
        <v>0</v>
      </c>
    </row>
    <row r="10" spans="1:11" x14ac:dyDescent="0.2">
      <c r="A10" s="1">
        <v>75</v>
      </c>
      <c r="B10" s="1" t="s">
        <v>229</v>
      </c>
      <c r="C10" s="1">
        <v>74.5</v>
      </c>
      <c r="D10" s="1">
        <v>7</v>
      </c>
      <c r="E10" s="1">
        <v>3</v>
      </c>
      <c r="F10" s="1">
        <v>21</v>
      </c>
      <c r="G10" s="1">
        <v>7</v>
      </c>
      <c r="H10" s="1">
        <v>4</v>
      </c>
      <c r="I10" s="1">
        <v>4</v>
      </c>
      <c r="J10" s="1">
        <v>1.5</v>
      </c>
      <c r="K10" s="1">
        <v>0</v>
      </c>
    </row>
    <row r="11" spans="1:11" x14ac:dyDescent="0.2">
      <c r="A11" s="1">
        <v>85</v>
      </c>
      <c r="B11" s="1" t="s">
        <v>231</v>
      </c>
      <c r="C11" s="1">
        <v>67</v>
      </c>
      <c r="D11" s="1">
        <v>7</v>
      </c>
      <c r="E11" s="1">
        <v>0</v>
      </c>
      <c r="F11" s="1">
        <v>0</v>
      </c>
      <c r="G11" s="1">
        <v>10</v>
      </c>
      <c r="H11" s="1">
        <v>12</v>
      </c>
      <c r="I11" s="1">
        <v>0</v>
      </c>
      <c r="J11" s="1">
        <v>0</v>
      </c>
      <c r="K11" s="1">
        <v>0</v>
      </c>
    </row>
    <row r="12" spans="1:11" x14ac:dyDescent="0.2">
      <c r="A12" s="1">
        <v>99</v>
      </c>
      <c r="B12" s="1" t="s">
        <v>233</v>
      </c>
      <c r="C12" s="1">
        <v>48.5</v>
      </c>
      <c r="D12" s="1">
        <v>4</v>
      </c>
      <c r="E12" s="1">
        <v>4</v>
      </c>
      <c r="F12" s="1">
        <v>32</v>
      </c>
      <c r="G12" s="1">
        <v>0</v>
      </c>
      <c r="H12" s="1">
        <v>0</v>
      </c>
      <c r="I12" s="1">
        <v>1</v>
      </c>
      <c r="J12" s="1">
        <v>0</v>
      </c>
      <c r="K12" s="1">
        <v>0</v>
      </c>
    </row>
    <row r="13" spans="1:11" x14ac:dyDescent="0.2">
      <c r="A13" s="1">
        <v>103</v>
      </c>
      <c r="B13" s="1" t="s">
        <v>230</v>
      </c>
      <c r="C13" s="1">
        <v>45.5</v>
      </c>
      <c r="D13" s="1">
        <v>4</v>
      </c>
      <c r="E13" s="1">
        <v>6</v>
      </c>
      <c r="F13" s="1">
        <v>22</v>
      </c>
      <c r="G13" s="1">
        <v>0</v>
      </c>
      <c r="H13" s="1">
        <v>0</v>
      </c>
      <c r="I13" s="1">
        <v>1</v>
      </c>
      <c r="J13" s="1">
        <v>0</v>
      </c>
      <c r="K13" s="1">
        <v>0</v>
      </c>
    </row>
    <row r="14" spans="1:11" x14ac:dyDescent="0.2">
      <c r="A14" s="1">
        <v>109</v>
      </c>
      <c r="B14" s="1" t="s">
        <v>232</v>
      </c>
      <c r="C14" s="1">
        <v>39.5</v>
      </c>
      <c r="D14" s="1">
        <v>3</v>
      </c>
      <c r="E14" s="1">
        <v>6</v>
      </c>
      <c r="F14" s="1">
        <v>16</v>
      </c>
      <c r="G14" s="1">
        <v>0</v>
      </c>
      <c r="H14" s="1">
        <v>0</v>
      </c>
      <c r="I14" s="1">
        <v>1</v>
      </c>
      <c r="J14" s="1">
        <v>0</v>
      </c>
      <c r="K14" s="1">
        <v>0</v>
      </c>
    </row>
    <row r="15" spans="1:11" x14ac:dyDescent="0.2">
      <c r="A15" s="1">
        <v>129</v>
      </c>
      <c r="B15" s="1" t="s">
        <v>234</v>
      </c>
      <c r="C15" s="1">
        <v>21</v>
      </c>
      <c r="D15" s="1">
        <v>2</v>
      </c>
      <c r="E15" s="1">
        <v>3</v>
      </c>
      <c r="F15" s="1">
        <v>8</v>
      </c>
      <c r="G15" s="1">
        <v>0</v>
      </c>
      <c r="H15" s="1">
        <v>0</v>
      </c>
      <c r="I15" s="1">
        <v>1</v>
      </c>
      <c r="J15" s="1">
        <v>0</v>
      </c>
      <c r="K15" s="1">
        <v>0</v>
      </c>
    </row>
    <row r="16" spans="1:11" x14ac:dyDescent="0.2">
      <c r="A16" s="1">
        <v>146</v>
      </c>
      <c r="B16" s="1" t="s">
        <v>252</v>
      </c>
      <c r="C16" s="1">
        <v>10</v>
      </c>
      <c r="D16" s="1">
        <v>2</v>
      </c>
      <c r="E16" s="1">
        <v>1</v>
      </c>
      <c r="F16" s="1">
        <v>4</v>
      </c>
      <c r="G16" s="1">
        <v>0</v>
      </c>
      <c r="H16" s="1">
        <v>0</v>
      </c>
      <c r="I16" s="1">
        <v>1</v>
      </c>
      <c r="J16" s="1">
        <v>0</v>
      </c>
      <c r="K16" s="1">
        <v>0</v>
      </c>
    </row>
    <row r="17" spans="1:11" x14ac:dyDescent="0.2">
      <c r="A17" s="1">
        <v>151</v>
      </c>
      <c r="B17" s="1" t="s">
        <v>235</v>
      </c>
      <c r="C17" s="1">
        <v>7.5</v>
      </c>
      <c r="D17" s="1">
        <v>1</v>
      </c>
      <c r="E17" s="1">
        <v>1</v>
      </c>
      <c r="F17" s="1">
        <v>4</v>
      </c>
      <c r="G17" s="1">
        <v>0</v>
      </c>
      <c r="H17" s="1">
        <v>0</v>
      </c>
      <c r="I17" s="1">
        <v>0</v>
      </c>
      <c r="J17" s="1">
        <v>0</v>
      </c>
      <c r="K17" s="1">
        <v>0</v>
      </c>
    </row>
    <row r="18" spans="1:11" x14ac:dyDescent="0.2">
      <c r="A18" s="1">
        <v>155</v>
      </c>
      <c r="B18" s="1" t="s">
        <v>236</v>
      </c>
      <c r="C18" s="1">
        <v>6.5</v>
      </c>
      <c r="D18" s="1">
        <v>1</v>
      </c>
      <c r="E18" s="1">
        <v>0</v>
      </c>
      <c r="F18" s="1">
        <v>0</v>
      </c>
      <c r="G18" s="1">
        <v>0</v>
      </c>
      <c r="H18" s="1">
        <v>0</v>
      </c>
      <c r="I18" s="1">
        <v>2</v>
      </c>
      <c r="J18" s="1">
        <v>1.5</v>
      </c>
      <c r="K18"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0699-B88F-4A22-9407-129BC754A01A}">
  <sheetPr>
    <tabColor theme="8" tint="0.59999389629810485"/>
  </sheetPr>
  <dimension ref="A1:O226"/>
  <sheetViews>
    <sheetView showGridLines="0" workbookViewId="0"/>
  </sheetViews>
  <sheetFormatPr defaultRowHeight="12" x14ac:dyDescent="0.2"/>
  <cols>
    <col min="1" max="1" width="16.42578125" style="1" bestFit="1" customWidth="1"/>
    <col min="2" max="2" width="5.28515625" style="1" bestFit="1" customWidth="1"/>
    <col min="3" max="3" width="5.42578125" style="1" bestFit="1" customWidth="1"/>
    <col min="4" max="4" width="10.140625" style="54" bestFit="1" customWidth="1"/>
    <col min="5" max="5" width="12.140625" style="55" bestFit="1" customWidth="1"/>
    <col min="6" max="11" width="9.140625" style="1"/>
    <col min="12" max="12" width="10" style="1" bestFit="1" customWidth="1"/>
    <col min="13" max="13" width="18.140625" style="1" bestFit="1" customWidth="1"/>
    <col min="14" max="14" width="13.42578125" style="1" bestFit="1" customWidth="1"/>
    <col min="15" max="15" width="9" style="1" bestFit="1" customWidth="1"/>
    <col min="16" max="16" width="12.140625" style="1" bestFit="1" customWidth="1"/>
    <col min="17" max="57" width="18.7109375" style="1" bestFit="1" customWidth="1"/>
    <col min="58" max="58" width="11.28515625" style="1" bestFit="1" customWidth="1"/>
    <col min="59" max="16384" width="9.140625" style="1"/>
  </cols>
  <sheetData>
    <row r="1" spans="1:15" ht="12.75" thickBot="1" x14ac:dyDescent="0.25">
      <c r="A1" s="82" t="s">
        <v>67</v>
      </c>
      <c r="B1" s="82" t="s">
        <v>68</v>
      </c>
      <c r="C1" s="82" t="s">
        <v>69</v>
      </c>
      <c r="D1" s="83" t="s">
        <v>317</v>
      </c>
      <c r="E1" s="84" t="s">
        <v>93</v>
      </c>
    </row>
    <row r="2" spans="1:15" ht="12.75" thickBot="1" x14ac:dyDescent="0.25">
      <c r="A2" s="1" t="s">
        <v>240</v>
      </c>
      <c r="B2" s="1" t="s">
        <v>221</v>
      </c>
      <c r="C2" s="1" t="s">
        <v>70</v>
      </c>
      <c r="D2" s="54">
        <v>45769</v>
      </c>
      <c r="E2" s="55" t="s">
        <v>316</v>
      </c>
      <c r="M2" s="69" t="s">
        <v>68</v>
      </c>
      <c r="N2" s="10" t="s">
        <v>321</v>
      </c>
      <c r="O2" s="57"/>
    </row>
    <row r="3" spans="1:15" ht="12.75" thickBot="1" x14ac:dyDescent="0.25">
      <c r="A3" s="1" t="s">
        <v>247</v>
      </c>
      <c r="B3" s="1" t="s">
        <v>221</v>
      </c>
      <c r="C3" s="1" t="s">
        <v>71</v>
      </c>
      <c r="D3" s="54">
        <v>45769</v>
      </c>
      <c r="E3" s="55" t="s">
        <v>316</v>
      </c>
      <c r="M3" s="5"/>
      <c r="N3" s="6"/>
      <c r="O3" s="7"/>
    </row>
    <row r="4" spans="1:15" ht="12.75" thickBot="1" x14ac:dyDescent="0.25">
      <c r="A4" s="1" t="s">
        <v>248</v>
      </c>
      <c r="B4" s="1" t="s">
        <v>221</v>
      </c>
      <c r="C4" s="1" t="s">
        <v>71</v>
      </c>
      <c r="D4" s="54">
        <v>45769</v>
      </c>
      <c r="E4" s="55" t="s">
        <v>316</v>
      </c>
      <c r="K4" s="56"/>
      <c r="L4" s="81"/>
      <c r="M4" s="72" t="s">
        <v>352</v>
      </c>
      <c r="N4" s="72" t="s">
        <v>350</v>
      </c>
      <c r="O4" s="78"/>
    </row>
    <row r="5" spans="1:15" ht="12.75" thickBot="1" x14ac:dyDescent="0.25">
      <c r="A5" s="1" t="s">
        <v>249</v>
      </c>
      <c r="B5" s="1" t="s">
        <v>221</v>
      </c>
      <c r="C5" s="1" t="s">
        <v>71</v>
      </c>
      <c r="D5" s="54">
        <v>45769</v>
      </c>
      <c r="E5" s="55" t="s">
        <v>316</v>
      </c>
      <c r="K5" s="58" t="s">
        <v>354</v>
      </c>
      <c r="L5" s="63" t="s">
        <v>353</v>
      </c>
      <c r="M5" s="72" t="s">
        <v>351</v>
      </c>
      <c r="N5" s="73">
        <v>45770</v>
      </c>
      <c r="O5" s="59">
        <v>45772</v>
      </c>
    </row>
    <row r="6" spans="1:15" x14ac:dyDescent="0.2">
      <c r="A6" s="1" t="s">
        <v>250</v>
      </c>
      <c r="B6" s="1" t="s">
        <v>221</v>
      </c>
      <c r="C6" s="1" t="s">
        <v>71</v>
      </c>
      <c r="D6" s="54">
        <v>45769</v>
      </c>
      <c r="E6" s="55" t="s">
        <v>316</v>
      </c>
      <c r="J6" s="80">
        <f>IFERROR(O6/N6-1,"")</f>
        <v>0.29411764705882359</v>
      </c>
      <c r="K6" s="60" t="str">
        <f>IF(ISBLANK(M6),"",IF(O6&gt;N6,"Inc",IF(O6&lt;N6,"Dec","No Change")))</f>
        <v>Inc</v>
      </c>
      <c r="L6" s="64">
        <f>IF(ISBLANK(M6),"",RANK(O6,$O$6:$O$31))</f>
        <v>16</v>
      </c>
      <c r="M6" s="70" t="s">
        <v>336</v>
      </c>
      <c r="N6" s="74">
        <v>8.5</v>
      </c>
      <c r="O6" s="75">
        <v>11</v>
      </c>
    </row>
    <row r="7" spans="1:15" x14ac:dyDescent="0.2">
      <c r="A7" s="1" t="s">
        <v>251</v>
      </c>
      <c r="B7" s="1" t="s">
        <v>221</v>
      </c>
      <c r="C7" s="1" t="s">
        <v>70</v>
      </c>
      <c r="D7" s="54">
        <v>45769</v>
      </c>
      <c r="E7" s="55" t="s">
        <v>316</v>
      </c>
      <c r="J7" s="80">
        <f t="shared" ref="J7:J31" si="0">IFERROR(O7/N7-1,"")</f>
        <v>5.6122448979591955E-2</v>
      </c>
      <c r="K7" s="60" t="str">
        <f t="shared" ref="K7:K27" si="1">IF(ISBLANK(M7),"",IF(O7&gt;N7,"Inc",IF(O7&lt;N7,"Dec","No Change")))</f>
        <v>Inc</v>
      </c>
      <c r="L7" s="64">
        <f t="shared" ref="L7:L31" si="2">IF(ISBLANK(M7),"",RANK(O7,$O$6:$O$31))</f>
        <v>12</v>
      </c>
      <c r="M7" s="70" t="s">
        <v>320</v>
      </c>
      <c r="N7" s="76">
        <v>15.166666666666666</v>
      </c>
      <c r="O7" s="29">
        <v>16.017857142857142</v>
      </c>
    </row>
    <row r="8" spans="1:15" x14ac:dyDescent="0.2">
      <c r="A8" s="1" t="s">
        <v>253</v>
      </c>
      <c r="B8" s="1" t="s">
        <v>221</v>
      </c>
      <c r="C8" s="1" t="s">
        <v>70</v>
      </c>
      <c r="D8" s="54">
        <v>45769</v>
      </c>
      <c r="E8" s="55" t="s">
        <v>316</v>
      </c>
      <c r="J8" s="80">
        <f t="shared" si="0"/>
        <v>0</v>
      </c>
      <c r="K8" s="60" t="str">
        <f t="shared" si="1"/>
        <v>No Change</v>
      </c>
      <c r="L8" s="64">
        <f t="shared" si="2"/>
        <v>7</v>
      </c>
      <c r="M8" s="70" t="s">
        <v>333</v>
      </c>
      <c r="N8" s="76">
        <v>25</v>
      </c>
      <c r="O8" s="29">
        <v>25</v>
      </c>
    </row>
    <row r="9" spans="1:15" x14ac:dyDescent="0.2">
      <c r="A9" s="1" t="s">
        <v>232</v>
      </c>
      <c r="B9" s="1" t="s">
        <v>221</v>
      </c>
      <c r="C9" s="1" t="s">
        <v>71</v>
      </c>
      <c r="D9" s="54">
        <v>45769</v>
      </c>
      <c r="E9" s="55">
        <v>70</v>
      </c>
      <c r="J9" s="80">
        <f t="shared" si="0"/>
        <v>-6.9867886178861638E-2</v>
      </c>
      <c r="K9" s="60" t="str">
        <f t="shared" si="1"/>
        <v>Dec</v>
      </c>
      <c r="L9" s="64">
        <f t="shared" si="2"/>
        <v>8</v>
      </c>
      <c r="M9" s="70" t="s">
        <v>325</v>
      </c>
      <c r="N9" s="76">
        <v>23.428571428571427</v>
      </c>
      <c r="O9" s="29">
        <v>21.791666666666668</v>
      </c>
    </row>
    <row r="10" spans="1:15" x14ac:dyDescent="0.2">
      <c r="A10" s="1" t="s">
        <v>220</v>
      </c>
      <c r="B10" s="1" t="s">
        <v>221</v>
      </c>
      <c r="C10" s="1" t="s">
        <v>72</v>
      </c>
      <c r="D10" s="54">
        <v>45769</v>
      </c>
      <c r="E10" s="55">
        <v>66.333333333333329</v>
      </c>
      <c r="J10" s="80" t="str">
        <f t="shared" si="0"/>
        <v/>
      </c>
      <c r="K10" s="60" t="str">
        <f t="shared" si="1"/>
        <v>No Change</v>
      </c>
      <c r="L10" s="64">
        <f t="shared" si="2"/>
        <v>18</v>
      </c>
      <c r="M10" s="70" t="s">
        <v>347</v>
      </c>
      <c r="N10" s="76">
        <v>0</v>
      </c>
      <c r="O10" s="29">
        <v>0</v>
      </c>
    </row>
    <row r="11" spans="1:15" x14ac:dyDescent="0.2">
      <c r="A11" s="1" t="s">
        <v>234</v>
      </c>
      <c r="B11" s="1" t="s">
        <v>221</v>
      </c>
      <c r="C11" s="1" t="s">
        <v>71</v>
      </c>
      <c r="D11" s="54">
        <v>45769</v>
      </c>
      <c r="E11" s="55">
        <v>45</v>
      </c>
      <c r="J11" s="80" t="str">
        <f t="shared" si="0"/>
        <v/>
      </c>
      <c r="K11" s="60" t="str">
        <f t="shared" si="1"/>
        <v>No Change</v>
      </c>
      <c r="L11" s="64">
        <f t="shared" si="2"/>
        <v>18</v>
      </c>
      <c r="M11" s="70" t="s">
        <v>349</v>
      </c>
      <c r="N11" s="76">
        <v>0</v>
      </c>
      <c r="O11" s="29">
        <v>0</v>
      </c>
    </row>
    <row r="12" spans="1:15" x14ac:dyDescent="0.2">
      <c r="A12" s="1" t="s">
        <v>224</v>
      </c>
      <c r="B12" s="1" t="s">
        <v>221</v>
      </c>
      <c r="C12" s="1" t="s">
        <v>72</v>
      </c>
      <c r="D12" s="54">
        <v>45769</v>
      </c>
      <c r="E12" s="55">
        <v>42.971428571428568</v>
      </c>
      <c r="J12" s="80">
        <f t="shared" si="0"/>
        <v>-0.16666666666666652</v>
      </c>
      <c r="K12" s="60" t="str">
        <f t="shared" si="1"/>
        <v>Dec</v>
      </c>
      <c r="L12" s="64">
        <f t="shared" si="2"/>
        <v>1</v>
      </c>
      <c r="M12" s="70" t="s">
        <v>332</v>
      </c>
      <c r="N12" s="76">
        <v>50</v>
      </c>
      <c r="O12" s="29">
        <v>41.666666666666671</v>
      </c>
    </row>
    <row r="13" spans="1:15" x14ac:dyDescent="0.2">
      <c r="A13" s="1" t="s">
        <v>230</v>
      </c>
      <c r="B13" s="1" t="s">
        <v>221</v>
      </c>
      <c r="C13" s="1" t="s">
        <v>72</v>
      </c>
      <c r="D13" s="54">
        <v>45769</v>
      </c>
      <c r="E13" s="55">
        <v>41.25</v>
      </c>
      <c r="J13" s="80">
        <f t="shared" si="0"/>
        <v>-0.15207373271889402</v>
      </c>
      <c r="K13" s="60" t="str">
        <f t="shared" si="1"/>
        <v>Dec</v>
      </c>
      <c r="L13" s="64">
        <f t="shared" si="2"/>
        <v>2</v>
      </c>
      <c r="M13" s="70" t="s">
        <v>327</v>
      </c>
      <c r="N13" s="76">
        <v>46.5</v>
      </c>
      <c r="O13" s="29">
        <v>39.428571428571431</v>
      </c>
    </row>
    <row r="14" spans="1:15" x14ac:dyDescent="0.2">
      <c r="A14" s="1" t="s">
        <v>225</v>
      </c>
      <c r="B14" s="1" t="s">
        <v>221</v>
      </c>
      <c r="C14" s="1" t="s">
        <v>72</v>
      </c>
      <c r="D14" s="54">
        <v>45769</v>
      </c>
      <c r="E14" s="55">
        <v>36.085714285714289</v>
      </c>
      <c r="J14" s="80">
        <f t="shared" si="0"/>
        <v>2.5461489497136114E-3</v>
      </c>
      <c r="K14" s="60" t="str">
        <f t="shared" si="1"/>
        <v>Inc</v>
      </c>
      <c r="L14" s="64">
        <f t="shared" si="2"/>
        <v>3</v>
      </c>
      <c r="M14" s="70" t="s">
        <v>324</v>
      </c>
      <c r="N14" s="76">
        <v>37.404761904761905</v>
      </c>
      <c r="O14" s="29">
        <v>37.5</v>
      </c>
    </row>
    <row r="15" spans="1:15" x14ac:dyDescent="0.2">
      <c r="A15" s="1" t="s">
        <v>222</v>
      </c>
      <c r="B15" s="1" t="s">
        <v>221</v>
      </c>
      <c r="C15" s="1" t="s">
        <v>70</v>
      </c>
      <c r="D15" s="54">
        <v>45769</v>
      </c>
      <c r="E15" s="55">
        <v>35.142857142857146</v>
      </c>
      <c r="J15" s="80">
        <f t="shared" si="0"/>
        <v>-0.12004950495049493</v>
      </c>
      <c r="K15" s="60" t="str">
        <f t="shared" si="1"/>
        <v>Dec</v>
      </c>
      <c r="L15" s="64">
        <f t="shared" si="2"/>
        <v>17</v>
      </c>
      <c r="M15" s="70" t="s">
        <v>328</v>
      </c>
      <c r="N15" s="76">
        <v>9.6190476190476186</v>
      </c>
      <c r="O15" s="29">
        <v>8.4642857142857153</v>
      </c>
    </row>
    <row r="16" spans="1:15" x14ac:dyDescent="0.2">
      <c r="A16" s="1" t="s">
        <v>229</v>
      </c>
      <c r="B16" s="1" t="s">
        <v>221</v>
      </c>
      <c r="C16" s="1" t="s">
        <v>72</v>
      </c>
      <c r="D16" s="54">
        <v>45769</v>
      </c>
      <c r="E16" s="55">
        <v>31</v>
      </c>
      <c r="J16" s="80" t="str">
        <f t="shared" si="0"/>
        <v/>
      </c>
      <c r="K16" s="60" t="str">
        <f t="shared" si="1"/>
        <v>Inc</v>
      </c>
      <c r="L16" s="64">
        <f t="shared" si="2"/>
        <v>11</v>
      </c>
      <c r="M16" s="70" t="s">
        <v>338</v>
      </c>
      <c r="N16" s="76">
        <v>0</v>
      </c>
      <c r="O16" s="29">
        <v>20</v>
      </c>
    </row>
    <row r="17" spans="1:15" x14ac:dyDescent="0.2">
      <c r="A17" s="1" t="s">
        <v>223</v>
      </c>
      <c r="B17" s="1" t="s">
        <v>221</v>
      </c>
      <c r="C17" s="1" t="s">
        <v>70</v>
      </c>
      <c r="D17" s="54">
        <v>45769</v>
      </c>
      <c r="E17" s="55">
        <v>30.380952380952383</v>
      </c>
      <c r="J17" s="80">
        <f t="shared" si="0"/>
        <v>0</v>
      </c>
      <c r="K17" s="60" t="str">
        <f t="shared" si="1"/>
        <v>No Change</v>
      </c>
      <c r="L17" s="64">
        <f t="shared" si="2"/>
        <v>14</v>
      </c>
      <c r="M17" s="70" t="s">
        <v>334</v>
      </c>
      <c r="N17" s="76">
        <v>13.5</v>
      </c>
      <c r="O17" s="29">
        <v>13.5</v>
      </c>
    </row>
    <row r="18" spans="1:15" x14ac:dyDescent="0.2">
      <c r="A18" s="1" t="s">
        <v>236</v>
      </c>
      <c r="B18" s="1" t="s">
        <v>221</v>
      </c>
      <c r="C18" s="1" t="s">
        <v>72</v>
      </c>
      <c r="D18" s="54">
        <v>45769</v>
      </c>
      <c r="E18" s="55">
        <v>30</v>
      </c>
      <c r="J18" s="80">
        <f t="shared" si="0"/>
        <v>0</v>
      </c>
      <c r="K18" s="60" t="str">
        <f t="shared" si="1"/>
        <v>No Change</v>
      </c>
      <c r="L18" s="64">
        <f t="shared" si="2"/>
        <v>9</v>
      </c>
      <c r="M18" s="70" t="s">
        <v>326</v>
      </c>
      <c r="N18" s="76">
        <v>21.333333333333332</v>
      </c>
      <c r="O18" s="29">
        <v>21.333333333333332</v>
      </c>
    </row>
    <row r="19" spans="1:15" x14ac:dyDescent="0.2">
      <c r="A19" s="1" t="s">
        <v>235</v>
      </c>
      <c r="B19" s="1" t="s">
        <v>221</v>
      </c>
      <c r="D19" s="54">
        <v>45769</v>
      </c>
      <c r="E19" s="55">
        <v>25</v>
      </c>
      <c r="J19" s="80">
        <f t="shared" si="0"/>
        <v>-0.14541320680110714</v>
      </c>
      <c r="K19" s="60" t="str">
        <f t="shared" si="1"/>
        <v>Dec</v>
      </c>
      <c r="L19" s="64">
        <f t="shared" si="2"/>
        <v>10</v>
      </c>
      <c r="M19" s="70" t="s">
        <v>330</v>
      </c>
      <c r="N19" s="76">
        <v>24.085714285714285</v>
      </c>
      <c r="O19" s="29">
        <v>20.583333333333332</v>
      </c>
    </row>
    <row r="20" spans="1:15" x14ac:dyDescent="0.2">
      <c r="A20" s="1" t="s">
        <v>228</v>
      </c>
      <c r="B20" s="1" t="s">
        <v>221</v>
      </c>
      <c r="C20" s="1" t="s">
        <v>71</v>
      </c>
      <c r="D20" s="54">
        <v>45769</v>
      </c>
      <c r="E20" s="55">
        <v>22.428571428571427</v>
      </c>
      <c r="J20" s="80">
        <f t="shared" si="0"/>
        <v>-0.12936805082822767</v>
      </c>
      <c r="K20" s="60" t="str">
        <f t="shared" si="1"/>
        <v>Dec</v>
      </c>
      <c r="L20" s="64">
        <f t="shared" si="2"/>
        <v>4</v>
      </c>
      <c r="M20" s="70" t="s">
        <v>323</v>
      </c>
      <c r="N20" s="76">
        <v>41.971428571428568</v>
      </c>
      <c r="O20" s="29">
        <v>36.541666666666671</v>
      </c>
    </row>
    <row r="21" spans="1:15" x14ac:dyDescent="0.2">
      <c r="A21" s="1" t="s">
        <v>226</v>
      </c>
      <c r="B21" s="1" t="s">
        <v>221</v>
      </c>
      <c r="C21" s="1" t="s">
        <v>72</v>
      </c>
      <c r="D21" s="54">
        <v>45769</v>
      </c>
      <c r="E21" s="55">
        <v>22.392857142857142</v>
      </c>
      <c r="J21" s="80" t="str">
        <f t="shared" si="0"/>
        <v/>
      </c>
      <c r="K21" s="60" t="str">
        <f t="shared" si="1"/>
        <v>No Change</v>
      </c>
      <c r="L21" s="64">
        <f t="shared" si="2"/>
        <v>18</v>
      </c>
      <c r="M21" s="70" t="s">
        <v>337</v>
      </c>
      <c r="N21" s="76">
        <v>0</v>
      </c>
      <c r="O21" s="29">
        <v>0</v>
      </c>
    </row>
    <row r="22" spans="1:15" x14ac:dyDescent="0.2">
      <c r="A22" s="1" t="s">
        <v>233</v>
      </c>
      <c r="B22" s="1" t="s">
        <v>221</v>
      </c>
      <c r="C22" s="1" t="s">
        <v>71</v>
      </c>
      <c r="D22" s="54">
        <v>45769</v>
      </c>
      <c r="E22" s="55">
        <v>21.666666666666664</v>
      </c>
      <c r="J22" s="80" t="str">
        <f t="shared" si="0"/>
        <v/>
      </c>
      <c r="K22" s="60" t="str">
        <f t="shared" si="1"/>
        <v>No Change</v>
      </c>
      <c r="L22" s="64">
        <f t="shared" si="2"/>
        <v>18</v>
      </c>
      <c r="M22" s="70" t="s">
        <v>348</v>
      </c>
      <c r="N22" s="76">
        <v>0</v>
      </c>
      <c r="O22" s="29">
        <v>0</v>
      </c>
    </row>
    <row r="23" spans="1:15" x14ac:dyDescent="0.2">
      <c r="A23" s="1" t="s">
        <v>227</v>
      </c>
      <c r="B23" s="1" t="s">
        <v>221</v>
      </c>
      <c r="C23" s="1" t="s">
        <v>71</v>
      </c>
      <c r="D23" s="54">
        <v>45769</v>
      </c>
      <c r="E23" s="55">
        <v>20</v>
      </c>
      <c r="J23" s="80">
        <f t="shared" si="0"/>
        <v>0</v>
      </c>
      <c r="K23" s="60" t="str">
        <f t="shared" si="1"/>
        <v>No Change</v>
      </c>
      <c r="L23" s="64">
        <f t="shared" si="2"/>
        <v>15</v>
      </c>
      <c r="M23" s="70" t="s">
        <v>331</v>
      </c>
      <c r="N23" s="76">
        <v>12.5</v>
      </c>
      <c r="O23" s="29">
        <v>12.5</v>
      </c>
    </row>
    <row r="24" spans="1:15" x14ac:dyDescent="0.2">
      <c r="A24" s="1" t="s">
        <v>252</v>
      </c>
      <c r="B24" s="1" t="s">
        <v>221</v>
      </c>
      <c r="C24" s="1" t="s">
        <v>71</v>
      </c>
      <c r="D24" s="54">
        <v>45769</v>
      </c>
      <c r="E24" s="55">
        <v>20</v>
      </c>
      <c r="J24" s="80">
        <f t="shared" si="0"/>
        <v>-0.13963210702341133</v>
      </c>
      <c r="K24" s="60" t="str">
        <f t="shared" si="1"/>
        <v>Dec</v>
      </c>
      <c r="L24" s="64">
        <f t="shared" si="2"/>
        <v>6</v>
      </c>
      <c r="M24" s="70" t="s">
        <v>322</v>
      </c>
      <c r="N24" s="76">
        <v>35.595238095238095</v>
      </c>
      <c r="O24" s="29">
        <v>30.625</v>
      </c>
    </row>
    <row r="25" spans="1:15" x14ac:dyDescent="0.2">
      <c r="A25" s="1" t="s">
        <v>231</v>
      </c>
      <c r="B25" s="1" t="s">
        <v>221</v>
      </c>
      <c r="C25" s="1" t="s">
        <v>70</v>
      </c>
      <c r="D25" s="54">
        <v>45769</v>
      </c>
      <c r="E25" s="55">
        <v>11.2</v>
      </c>
      <c r="J25" s="80">
        <f t="shared" si="0"/>
        <v>0</v>
      </c>
      <c r="K25" s="60" t="str">
        <f t="shared" si="1"/>
        <v>No Change</v>
      </c>
      <c r="L25" s="64">
        <f t="shared" si="2"/>
        <v>13</v>
      </c>
      <c r="M25" s="70" t="s">
        <v>335</v>
      </c>
      <c r="N25" s="76">
        <v>15</v>
      </c>
      <c r="O25" s="29">
        <v>15</v>
      </c>
    </row>
    <row r="26" spans="1:15" ht="12.75" thickBot="1" x14ac:dyDescent="0.25">
      <c r="A26" s="1" t="s">
        <v>240</v>
      </c>
      <c r="B26" s="1" t="s">
        <v>221</v>
      </c>
      <c r="C26" s="1" t="s">
        <v>70</v>
      </c>
      <c r="D26" s="54">
        <v>45770</v>
      </c>
      <c r="E26" s="55" t="s">
        <v>316</v>
      </c>
      <c r="J26" s="80">
        <f t="shared" si="0"/>
        <v>-3.6458333333333259E-2</v>
      </c>
      <c r="K26" s="60" t="str">
        <f t="shared" si="1"/>
        <v>Dec</v>
      </c>
      <c r="L26" s="64">
        <f t="shared" si="2"/>
        <v>5</v>
      </c>
      <c r="M26" s="71" t="s">
        <v>329</v>
      </c>
      <c r="N26" s="77">
        <v>32</v>
      </c>
      <c r="O26" s="30">
        <v>30.833333333333336</v>
      </c>
    </row>
    <row r="27" spans="1:15" x14ac:dyDescent="0.2">
      <c r="A27" s="1" t="s">
        <v>247</v>
      </c>
      <c r="B27" s="1" t="s">
        <v>221</v>
      </c>
      <c r="C27" s="1" t="s">
        <v>71</v>
      </c>
      <c r="D27" s="54">
        <v>45770</v>
      </c>
      <c r="E27" s="55" t="s">
        <v>316</v>
      </c>
      <c r="J27" s="80" t="str">
        <f t="shared" si="0"/>
        <v/>
      </c>
      <c r="K27" s="60" t="str">
        <f t="shared" si="1"/>
        <v/>
      </c>
      <c r="L27" s="64" t="str">
        <f t="shared" si="2"/>
        <v/>
      </c>
      <c r="N27" s="55"/>
      <c r="O27" s="29"/>
    </row>
    <row r="28" spans="1:15" x14ac:dyDescent="0.2">
      <c r="A28" s="1" t="s">
        <v>248</v>
      </c>
      <c r="B28" s="1" t="s">
        <v>221</v>
      </c>
      <c r="C28" s="1" t="s">
        <v>71</v>
      </c>
      <c r="D28" s="54">
        <v>45770</v>
      </c>
      <c r="E28" s="55" t="s">
        <v>316</v>
      </c>
      <c r="J28" s="80" t="str">
        <f t="shared" si="0"/>
        <v/>
      </c>
      <c r="K28" s="60" t="str">
        <f t="shared" ref="K28:K31" si="3">IF(ISBLANK(M28),"",IF(O28&gt;N28,"Inc",IF(O28&lt;N28,"Dec","No Change")))</f>
        <v/>
      </c>
      <c r="L28" s="64" t="str">
        <f t="shared" si="2"/>
        <v/>
      </c>
      <c r="N28" s="55"/>
      <c r="O28" s="29"/>
    </row>
    <row r="29" spans="1:15" x14ac:dyDescent="0.2">
      <c r="A29" s="1" t="s">
        <v>249</v>
      </c>
      <c r="B29" s="1" t="s">
        <v>221</v>
      </c>
      <c r="C29" s="1" t="s">
        <v>71</v>
      </c>
      <c r="D29" s="54">
        <v>45770</v>
      </c>
      <c r="E29" s="55" t="s">
        <v>316</v>
      </c>
      <c r="J29" s="80" t="str">
        <f t="shared" si="0"/>
        <v/>
      </c>
      <c r="K29" s="60" t="str">
        <f t="shared" si="3"/>
        <v/>
      </c>
      <c r="L29" s="64" t="str">
        <f t="shared" si="2"/>
        <v/>
      </c>
      <c r="N29" s="55"/>
      <c r="O29" s="29"/>
    </row>
    <row r="30" spans="1:15" x14ac:dyDescent="0.2">
      <c r="A30" s="1" t="s">
        <v>250</v>
      </c>
      <c r="B30" s="1" t="s">
        <v>221</v>
      </c>
      <c r="C30" s="1" t="s">
        <v>71</v>
      </c>
      <c r="D30" s="54">
        <v>45770</v>
      </c>
      <c r="E30" s="55" t="s">
        <v>316</v>
      </c>
      <c r="J30" s="80" t="str">
        <f t="shared" si="0"/>
        <v/>
      </c>
      <c r="K30" s="67" t="str">
        <f t="shared" ref="K30:K31" si="4">IF(ISBLANK(M30),"",IF(O30&gt;N30,"Inc",IF(O30&lt;N30,"Dec","No Change")))</f>
        <v/>
      </c>
      <c r="L30" s="68" t="str">
        <f t="shared" si="2"/>
        <v/>
      </c>
      <c r="N30" s="55"/>
      <c r="O30" s="29"/>
    </row>
    <row r="31" spans="1:15" ht="12.75" thickBot="1" x14ac:dyDescent="0.25">
      <c r="A31" s="1" t="s">
        <v>251</v>
      </c>
      <c r="B31" s="1" t="s">
        <v>221</v>
      </c>
      <c r="C31" s="1" t="s">
        <v>70</v>
      </c>
      <c r="D31" s="54">
        <v>45770</v>
      </c>
      <c r="E31" s="55" t="s">
        <v>316</v>
      </c>
      <c r="J31" s="80" t="str">
        <f t="shared" si="0"/>
        <v/>
      </c>
      <c r="K31" s="61" t="str">
        <f t="shared" si="4"/>
        <v/>
      </c>
      <c r="L31" s="65" t="str">
        <f t="shared" si="2"/>
        <v/>
      </c>
      <c r="M31" s="6"/>
      <c r="N31" s="79"/>
      <c r="O31" s="30"/>
    </row>
    <row r="32" spans="1:15" x14ac:dyDescent="0.2">
      <c r="A32" s="1" t="s">
        <v>253</v>
      </c>
      <c r="B32" s="1" t="s">
        <v>221</v>
      </c>
      <c r="C32" s="1" t="s">
        <v>70</v>
      </c>
      <c r="D32" s="54">
        <v>45770</v>
      </c>
      <c r="E32" s="55" t="s">
        <v>316</v>
      </c>
    </row>
    <row r="33" spans="1:15" x14ac:dyDescent="0.2">
      <c r="A33" s="1" t="s">
        <v>220</v>
      </c>
      <c r="B33" s="1" t="s">
        <v>221</v>
      </c>
      <c r="C33" s="1" t="s">
        <v>72</v>
      </c>
      <c r="D33" s="54">
        <v>45770</v>
      </c>
      <c r="E33" s="55">
        <v>59.071428571428569</v>
      </c>
    </row>
    <row r="34" spans="1:15" ht="12.75" thickBot="1" x14ac:dyDescent="0.25">
      <c r="A34" s="1" t="s">
        <v>232</v>
      </c>
      <c r="B34" s="1" t="s">
        <v>221</v>
      </c>
      <c r="C34" s="1" t="s">
        <v>71</v>
      </c>
      <c r="D34" s="54">
        <v>45770</v>
      </c>
      <c r="E34" s="55">
        <v>55</v>
      </c>
    </row>
    <row r="35" spans="1:15" ht="12.75" thickBot="1" x14ac:dyDescent="0.25">
      <c r="A35" s="1" t="s">
        <v>234</v>
      </c>
      <c r="B35" s="1" t="s">
        <v>221</v>
      </c>
      <c r="C35" s="1" t="s">
        <v>71</v>
      </c>
      <c r="D35" s="54">
        <v>45770</v>
      </c>
      <c r="E35" s="55">
        <v>45</v>
      </c>
      <c r="M35" s="69" t="s">
        <v>68</v>
      </c>
      <c r="N35" s="10" t="s">
        <v>255</v>
      </c>
      <c r="O35" s="57"/>
    </row>
    <row r="36" spans="1:15" ht="12.75" thickBot="1" x14ac:dyDescent="0.25">
      <c r="A36" s="1" t="s">
        <v>224</v>
      </c>
      <c r="B36" s="1" t="s">
        <v>221</v>
      </c>
      <c r="C36" s="1" t="s">
        <v>72</v>
      </c>
      <c r="D36" s="54">
        <v>45770</v>
      </c>
      <c r="E36" s="55">
        <v>43.774999999999999</v>
      </c>
      <c r="M36" s="5"/>
      <c r="N36" s="6"/>
      <c r="O36" s="7"/>
    </row>
    <row r="37" spans="1:15" ht="12.75" thickBot="1" x14ac:dyDescent="0.25">
      <c r="A37" s="1" t="s">
        <v>230</v>
      </c>
      <c r="B37" s="1" t="s">
        <v>221</v>
      </c>
      <c r="C37" s="1" t="s">
        <v>72</v>
      </c>
      <c r="D37" s="54">
        <v>45770</v>
      </c>
      <c r="E37" s="55">
        <v>41.25</v>
      </c>
      <c r="K37" s="56"/>
      <c r="L37" s="57"/>
      <c r="M37" s="72" t="s">
        <v>352</v>
      </c>
      <c r="N37" s="72" t="s">
        <v>350</v>
      </c>
      <c r="O37" s="78"/>
    </row>
    <row r="38" spans="1:15" ht="12.75" thickBot="1" x14ac:dyDescent="0.25">
      <c r="A38" s="1" t="s">
        <v>222</v>
      </c>
      <c r="B38" s="1" t="s">
        <v>221</v>
      </c>
      <c r="C38" s="1" t="s">
        <v>70</v>
      </c>
      <c r="D38" s="54">
        <v>45770</v>
      </c>
      <c r="E38" s="55">
        <v>39.732142857142854</v>
      </c>
      <c r="J38" s="80"/>
      <c r="K38" s="58" t="s">
        <v>354</v>
      </c>
      <c r="L38" s="63" t="s">
        <v>353</v>
      </c>
      <c r="M38" s="72" t="s">
        <v>351</v>
      </c>
      <c r="N38" s="73">
        <v>45771</v>
      </c>
      <c r="O38" s="59">
        <v>45772</v>
      </c>
    </row>
    <row r="39" spans="1:15" x14ac:dyDescent="0.2">
      <c r="A39" s="1" t="s">
        <v>225</v>
      </c>
      <c r="B39" s="1" t="s">
        <v>221</v>
      </c>
      <c r="C39" s="1" t="s">
        <v>72</v>
      </c>
      <c r="D39" s="54">
        <v>45770</v>
      </c>
      <c r="E39" s="55">
        <v>33.674999999999997</v>
      </c>
      <c r="J39" s="80">
        <f>IFERROR(O39/N39-1,"")</f>
        <v>0</v>
      </c>
      <c r="K39" s="60" t="str">
        <f>IF(ISBLANK(M39),"",IF(O39&gt;N39,"Inc",IF(O39&lt;N39,"Dec","No Change")))</f>
        <v>No Change</v>
      </c>
      <c r="L39" s="64">
        <f>IF(ISBLANK(M39),"",RANK(O39,$O$39:$O$64))</f>
        <v>8</v>
      </c>
      <c r="M39" s="70" t="s">
        <v>273</v>
      </c>
      <c r="N39" s="74">
        <v>25</v>
      </c>
      <c r="O39" s="75">
        <v>25</v>
      </c>
    </row>
    <row r="40" spans="1:15" x14ac:dyDescent="0.2">
      <c r="A40" s="1" t="s">
        <v>223</v>
      </c>
      <c r="B40" s="1" t="s">
        <v>221</v>
      </c>
      <c r="C40" s="1" t="s">
        <v>70</v>
      </c>
      <c r="D40" s="54">
        <v>45770</v>
      </c>
      <c r="E40" s="55">
        <v>31.535714285714285</v>
      </c>
      <c r="J40" s="80" t="str">
        <f t="shared" ref="J40:J64" si="5">IFERROR(O40/N40-1,"")</f>
        <v/>
      </c>
      <c r="K40" s="60" t="str">
        <f t="shared" ref="K40:K61" si="6">IF(ISBLANK(M40),"",IF(O40&gt;N40,"Inc",IF(O40&lt;N40,"Dec","No Change")))</f>
        <v>Inc</v>
      </c>
      <c r="L40" s="64">
        <f t="shared" ref="L40:L64" si="7">IF(ISBLANK(M40),"",RANK(O40,$O$39:$O$64))</f>
        <v>15</v>
      </c>
      <c r="M40" s="70" t="s">
        <v>358</v>
      </c>
      <c r="N40" s="76"/>
      <c r="O40" s="29">
        <v>15</v>
      </c>
    </row>
    <row r="41" spans="1:15" x14ac:dyDescent="0.2">
      <c r="A41" s="1" t="s">
        <v>229</v>
      </c>
      <c r="B41" s="1" t="s">
        <v>221</v>
      </c>
      <c r="C41" s="1" t="s">
        <v>72</v>
      </c>
      <c r="D41" s="54">
        <v>45770</v>
      </c>
      <c r="E41" s="55">
        <v>30.285714285714285</v>
      </c>
      <c r="J41" s="80" t="str">
        <f t="shared" si="5"/>
        <v/>
      </c>
      <c r="K41" s="60" t="str">
        <f t="shared" si="6"/>
        <v>No Change</v>
      </c>
      <c r="L41" s="64">
        <f t="shared" si="7"/>
        <v>21</v>
      </c>
      <c r="M41" s="70" t="s">
        <v>275</v>
      </c>
      <c r="N41" s="76">
        <v>0</v>
      </c>
      <c r="O41" s="29">
        <v>0</v>
      </c>
    </row>
    <row r="42" spans="1:15" x14ac:dyDescent="0.2">
      <c r="A42" s="1" t="s">
        <v>236</v>
      </c>
      <c r="B42" s="1" t="s">
        <v>221</v>
      </c>
      <c r="C42" s="1" t="s">
        <v>72</v>
      </c>
      <c r="D42" s="54">
        <v>45770</v>
      </c>
      <c r="E42" s="55">
        <v>30</v>
      </c>
      <c r="J42" s="80">
        <f t="shared" si="5"/>
        <v>0</v>
      </c>
      <c r="K42" s="60" t="str">
        <f t="shared" si="6"/>
        <v>No Change</v>
      </c>
      <c r="L42" s="64">
        <f t="shared" si="7"/>
        <v>19</v>
      </c>
      <c r="M42" s="70" t="s">
        <v>267</v>
      </c>
      <c r="N42" s="76">
        <v>6.5</v>
      </c>
      <c r="O42" s="29">
        <v>6.5</v>
      </c>
    </row>
    <row r="43" spans="1:15" x14ac:dyDescent="0.2">
      <c r="A43" s="1" t="s">
        <v>233</v>
      </c>
      <c r="B43" s="1" t="s">
        <v>221</v>
      </c>
      <c r="C43" s="1" t="s">
        <v>71</v>
      </c>
      <c r="D43" s="54">
        <v>45770</v>
      </c>
      <c r="E43" s="55">
        <v>28.75</v>
      </c>
      <c r="J43" s="80">
        <f t="shared" si="5"/>
        <v>0</v>
      </c>
      <c r="K43" s="60" t="str">
        <f t="shared" si="6"/>
        <v>No Change</v>
      </c>
      <c r="L43" s="64">
        <f t="shared" si="7"/>
        <v>13</v>
      </c>
      <c r="M43" s="70" t="s">
        <v>257</v>
      </c>
      <c r="N43" s="76">
        <v>17.5</v>
      </c>
      <c r="O43" s="29">
        <v>17.5</v>
      </c>
    </row>
    <row r="44" spans="1:15" x14ac:dyDescent="0.2">
      <c r="A44" s="1" t="s">
        <v>226</v>
      </c>
      <c r="B44" s="1" t="s">
        <v>221</v>
      </c>
      <c r="C44" s="1" t="s">
        <v>72</v>
      </c>
      <c r="D44" s="54">
        <v>45770</v>
      </c>
      <c r="E44" s="55">
        <v>25.25</v>
      </c>
      <c r="J44" s="80" t="str">
        <f t="shared" si="5"/>
        <v/>
      </c>
      <c r="K44" s="60" t="str">
        <f t="shared" si="6"/>
        <v>No Change</v>
      </c>
      <c r="L44" s="64">
        <f t="shared" si="7"/>
        <v>21</v>
      </c>
      <c r="M44" s="70" t="s">
        <v>276</v>
      </c>
      <c r="N44" s="76">
        <v>0</v>
      </c>
      <c r="O44" s="29">
        <v>0</v>
      </c>
    </row>
    <row r="45" spans="1:15" x14ac:dyDescent="0.2">
      <c r="A45" s="1" t="s">
        <v>235</v>
      </c>
      <c r="B45" s="1" t="s">
        <v>221</v>
      </c>
      <c r="D45" s="54">
        <v>45770</v>
      </c>
      <c r="E45" s="55">
        <v>25</v>
      </c>
      <c r="J45" s="80" t="str">
        <f t="shared" si="5"/>
        <v/>
      </c>
      <c r="K45" s="60" t="str">
        <f t="shared" si="6"/>
        <v>Inc</v>
      </c>
      <c r="L45" s="64">
        <f t="shared" si="7"/>
        <v>20</v>
      </c>
      <c r="M45" s="70" t="s">
        <v>277</v>
      </c>
      <c r="N45" s="76">
        <v>0</v>
      </c>
      <c r="O45" s="29">
        <v>4</v>
      </c>
    </row>
    <row r="46" spans="1:15" x14ac:dyDescent="0.2">
      <c r="A46" s="1" t="s">
        <v>227</v>
      </c>
      <c r="B46" s="1" t="s">
        <v>221</v>
      </c>
      <c r="C46" s="1" t="s">
        <v>71</v>
      </c>
      <c r="D46" s="54">
        <v>45770</v>
      </c>
      <c r="E46" s="55">
        <v>20.625</v>
      </c>
      <c r="J46" s="80" t="str">
        <f t="shared" si="5"/>
        <v/>
      </c>
      <c r="K46" s="60" t="str">
        <f t="shared" si="6"/>
        <v>No Change</v>
      </c>
      <c r="L46" s="64">
        <f t="shared" si="7"/>
        <v>21</v>
      </c>
      <c r="M46" s="70" t="s">
        <v>278</v>
      </c>
      <c r="N46" s="76">
        <v>0</v>
      </c>
      <c r="O46" s="29">
        <v>0</v>
      </c>
    </row>
    <row r="47" spans="1:15" x14ac:dyDescent="0.2">
      <c r="A47" s="1" t="s">
        <v>252</v>
      </c>
      <c r="B47" s="1" t="s">
        <v>221</v>
      </c>
      <c r="C47" s="1" t="s">
        <v>71</v>
      </c>
      <c r="D47" s="54">
        <v>45770</v>
      </c>
      <c r="E47" s="55">
        <v>20</v>
      </c>
      <c r="J47" s="80">
        <f t="shared" si="5"/>
        <v>-0.125</v>
      </c>
      <c r="K47" s="60" t="str">
        <f t="shared" si="6"/>
        <v>Dec</v>
      </c>
      <c r="L47" s="64">
        <f t="shared" si="7"/>
        <v>3</v>
      </c>
      <c r="M47" s="70" t="s">
        <v>264</v>
      </c>
      <c r="N47" s="76">
        <v>39.285714285714285</v>
      </c>
      <c r="O47" s="29">
        <v>34.375</v>
      </c>
    </row>
    <row r="48" spans="1:15" x14ac:dyDescent="0.2">
      <c r="A48" s="1" t="s">
        <v>228</v>
      </c>
      <c r="B48" s="1" t="s">
        <v>221</v>
      </c>
      <c r="C48" s="1" t="s">
        <v>71</v>
      </c>
      <c r="D48" s="54">
        <v>45770</v>
      </c>
      <c r="E48" s="55">
        <v>19.75</v>
      </c>
      <c r="J48" s="80">
        <f t="shared" si="5"/>
        <v>-0.16666666666666652</v>
      </c>
      <c r="K48" s="60" t="str">
        <f t="shared" si="6"/>
        <v>Dec</v>
      </c>
      <c r="L48" s="64">
        <f t="shared" si="7"/>
        <v>4</v>
      </c>
      <c r="M48" s="70" t="s">
        <v>262</v>
      </c>
      <c r="N48" s="76">
        <v>41</v>
      </c>
      <c r="O48" s="29">
        <v>34.166666666666671</v>
      </c>
    </row>
    <row r="49" spans="1:15" x14ac:dyDescent="0.2">
      <c r="A49" s="1" t="s">
        <v>231</v>
      </c>
      <c r="B49" s="1" t="s">
        <v>221</v>
      </c>
      <c r="C49" s="1" t="s">
        <v>70</v>
      </c>
      <c r="D49" s="54">
        <v>45770</v>
      </c>
      <c r="E49" s="55">
        <v>13.666666666666666</v>
      </c>
      <c r="J49" s="80">
        <f t="shared" si="5"/>
        <v>-0.11314432989690715</v>
      </c>
      <c r="K49" s="60" t="str">
        <f t="shared" si="6"/>
        <v>Dec</v>
      </c>
      <c r="L49" s="64">
        <f t="shared" si="7"/>
        <v>12</v>
      </c>
      <c r="M49" s="70" t="s">
        <v>258</v>
      </c>
      <c r="N49" s="76">
        <v>23.095238095238095</v>
      </c>
      <c r="O49" s="29">
        <v>20.482142857142858</v>
      </c>
    </row>
    <row r="50" spans="1:15" x14ac:dyDescent="0.2">
      <c r="A50" s="1" t="s">
        <v>347</v>
      </c>
      <c r="B50" s="1" t="s">
        <v>321</v>
      </c>
      <c r="C50" s="1" t="s">
        <v>70</v>
      </c>
      <c r="D50" s="54">
        <v>45770</v>
      </c>
      <c r="E50" s="55" t="s">
        <v>316</v>
      </c>
      <c r="J50" s="80">
        <f t="shared" si="5"/>
        <v>0</v>
      </c>
      <c r="K50" s="60" t="str">
        <f t="shared" si="6"/>
        <v>No Change</v>
      </c>
      <c r="L50" s="64">
        <f t="shared" si="7"/>
        <v>16</v>
      </c>
      <c r="M50" s="70" t="s">
        <v>266</v>
      </c>
      <c r="N50" s="76">
        <v>12.5</v>
      </c>
      <c r="O50" s="29">
        <v>12.5</v>
      </c>
    </row>
    <row r="51" spans="1:15" x14ac:dyDescent="0.2">
      <c r="A51" s="1" t="s">
        <v>348</v>
      </c>
      <c r="B51" s="1" t="s">
        <v>321</v>
      </c>
      <c r="C51" s="1" t="s">
        <v>70</v>
      </c>
      <c r="D51" s="54">
        <v>45770</v>
      </c>
      <c r="E51" s="55" t="s">
        <v>316</v>
      </c>
      <c r="J51" s="80">
        <f t="shared" si="5"/>
        <v>0</v>
      </c>
      <c r="K51" s="60" t="str">
        <f t="shared" si="6"/>
        <v>No Change</v>
      </c>
      <c r="L51" s="64">
        <f t="shared" si="7"/>
        <v>8</v>
      </c>
      <c r="M51" s="70" t="s">
        <v>268</v>
      </c>
      <c r="N51" s="76">
        <v>25</v>
      </c>
      <c r="O51" s="29">
        <v>25</v>
      </c>
    </row>
    <row r="52" spans="1:15" x14ac:dyDescent="0.2">
      <c r="A52" s="1" t="s">
        <v>349</v>
      </c>
      <c r="B52" s="1" t="s">
        <v>321</v>
      </c>
      <c r="C52" s="1" t="s">
        <v>72</v>
      </c>
      <c r="D52" s="54">
        <v>45770</v>
      </c>
      <c r="E52" s="55" t="s">
        <v>316</v>
      </c>
      <c r="J52" s="80">
        <f t="shared" si="5"/>
        <v>-0.12499999999999989</v>
      </c>
      <c r="K52" s="60" t="str">
        <f t="shared" si="6"/>
        <v>Dec</v>
      </c>
      <c r="L52" s="64">
        <f t="shared" si="7"/>
        <v>1</v>
      </c>
      <c r="M52" s="70" t="s">
        <v>270</v>
      </c>
      <c r="N52" s="76">
        <v>42.857142857142854</v>
      </c>
      <c r="O52" s="29">
        <v>37.5</v>
      </c>
    </row>
    <row r="53" spans="1:15" x14ac:dyDescent="0.2">
      <c r="A53" s="1" t="s">
        <v>332</v>
      </c>
      <c r="B53" s="1" t="s">
        <v>321</v>
      </c>
      <c r="C53" s="1" t="s">
        <v>71</v>
      </c>
      <c r="D53" s="54">
        <v>45770</v>
      </c>
      <c r="E53" s="55">
        <v>50</v>
      </c>
      <c r="J53" s="80">
        <f t="shared" si="5"/>
        <v>-0.11051606621226873</v>
      </c>
      <c r="K53" s="60" t="str">
        <f t="shared" si="6"/>
        <v>Dec</v>
      </c>
      <c r="L53" s="64">
        <f t="shared" si="7"/>
        <v>11</v>
      </c>
      <c r="M53" s="70" t="s">
        <v>269</v>
      </c>
      <c r="N53" s="76">
        <v>24.452380952380953</v>
      </c>
      <c r="O53" s="29">
        <v>21.75</v>
      </c>
    </row>
    <row r="54" spans="1:15" x14ac:dyDescent="0.2">
      <c r="A54" s="1" t="s">
        <v>327</v>
      </c>
      <c r="B54" s="1" t="s">
        <v>321</v>
      </c>
      <c r="C54" s="1" t="s">
        <v>72</v>
      </c>
      <c r="D54" s="54">
        <v>45770</v>
      </c>
      <c r="E54" s="55">
        <v>46.5</v>
      </c>
      <c r="J54" s="80">
        <f t="shared" si="5"/>
        <v>0</v>
      </c>
      <c r="K54" s="60" t="str">
        <f t="shared" si="6"/>
        <v>No Change</v>
      </c>
      <c r="L54" s="64">
        <f t="shared" si="7"/>
        <v>18</v>
      </c>
      <c r="M54" s="70" t="s">
        <v>259</v>
      </c>
      <c r="N54" s="76">
        <v>11</v>
      </c>
      <c r="O54" s="29">
        <v>11</v>
      </c>
    </row>
    <row r="55" spans="1:15" x14ac:dyDescent="0.2">
      <c r="A55" s="1" t="s">
        <v>323</v>
      </c>
      <c r="B55" s="1" t="s">
        <v>321</v>
      </c>
      <c r="C55" s="1" t="s">
        <v>72</v>
      </c>
      <c r="D55" s="54">
        <v>45770</v>
      </c>
      <c r="E55" s="55">
        <v>41.971428571428568</v>
      </c>
      <c r="J55" s="80" t="str">
        <f t="shared" si="5"/>
        <v/>
      </c>
      <c r="K55" s="60" t="str">
        <f t="shared" si="6"/>
        <v>No Change</v>
      </c>
      <c r="L55" s="64">
        <f t="shared" si="7"/>
        <v>21</v>
      </c>
      <c r="M55" s="70" t="s">
        <v>279</v>
      </c>
      <c r="N55" s="76">
        <v>0</v>
      </c>
      <c r="O55" s="29">
        <v>0</v>
      </c>
    </row>
    <row r="56" spans="1:15" x14ac:dyDescent="0.2">
      <c r="A56" s="1" t="s">
        <v>324</v>
      </c>
      <c r="B56" s="1" t="s">
        <v>321</v>
      </c>
      <c r="C56" s="1" t="s">
        <v>70</v>
      </c>
      <c r="D56" s="54">
        <v>45770</v>
      </c>
      <c r="E56" s="55">
        <v>37.404761904761905</v>
      </c>
      <c r="J56" s="80">
        <f t="shared" si="5"/>
        <v>-0.1383694839192221</v>
      </c>
      <c r="K56" s="60" t="str">
        <f t="shared" si="6"/>
        <v>Dec</v>
      </c>
      <c r="L56" s="64">
        <f t="shared" si="7"/>
        <v>6</v>
      </c>
      <c r="M56" s="70" t="s">
        <v>261</v>
      </c>
      <c r="N56" s="76">
        <v>31.833333333333336</v>
      </c>
      <c r="O56" s="29">
        <v>27.428571428571431</v>
      </c>
    </row>
    <row r="57" spans="1:15" x14ac:dyDescent="0.2">
      <c r="A57" s="1" t="s">
        <v>322</v>
      </c>
      <c r="B57" s="1" t="s">
        <v>321</v>
      </c>
      <c r="C57" s="1" t="s">
        <v>70</v>
      </c>
      <c r="D57" s="54">
        <v>45770</v>
      </c>
      <c r="E57" s="55">
        <v>35.595238095238095</v>
      </c>
      <c r="J57" s="80">
        <f t="shared" si="5"/>
        <v>0.11976744186046506</v>
      </c>
      <c r="K57" s="60" t="str">
        <f t="shared" si="6"/>
        <v>Inc</v>
      </c>
      <c r="L57" s="64">
        <f t="shared" si="7"/>
        <v>2</v>
      </c>
      <c r="M57" s="70" t="s">
        <v>256</v>
      </c>
      <c r="N57" s="76">
        <v>30.714285714285712</v>
      </c>
      <c r="O57" s="29">
        <v>34.392857142857139</v>
      </c>
    </row>
    <row r="58" spans="1:15" x14ac:dyDescent="0.2">
      <c r="A58" s="1" t="s">
        <v>329</v>
      </c>
      <c r="B58" s="1" t="s">
        <v>321</v>
      </c>
      <c r="C58" s="1" t="s">
        <v>71</v>
      </c>
      <c r="D58" s="54">
        <v>45770</v>
      </c>
      <c r="E58" s="55">
        <v>32</v>
      </c>
      <c r="J58" s="80">
        <f t="shared" si="5"/>
        <v>0</v>
      </c>
      <c r="K58" s="60" t="str">
        <f t="shared" si="6"/>
        <v>No Change</v>
      </c>
      <c r="L58" s="64">
        <f t="shared" si="7"/>
        <v>10</v>
      </c>
      <c r="M58" s="70" t="s">
        <v>254</v>
      </c>
      <c r="N58" s="76">
        <v>23.75</v>
      </c>
      <c r="O58" s="29">
        <v>23.75</v>
      </c>
    </row>
    <row r="59" spans="1:15" x14ac:dyDescent="0.2">
      <c r="A59" s="1" t="s">
        <v>333</v>
      </c>
      <c r="B59" s="1" t="s">
        <v>321</v>
      </c>
      <c r="C59" s="1" t="s">
        <v>71</v>
      </c>
      <c r="D59" s="54">
        <v>45770</v>
      </c>
      <c r="E59" s="55">
        <v>25</v>
      </c>
      <c r="J59" s="80">
        <f t="shared" si="5"/>
        <v>0</v>
      </c>
      <c r="K59" s="60" t="str">
        <f t="shared" si="6"/>
        <v>No Change</v>
      </c>
      <c r="L59" s="64">
        <f t="shared" si="7"/>
        <v>17</v>
      </c>
      <c r="M59" s="70" t="s">
        <v>260</v>
      </c>
      <c r="N59" s="76">
        <v>11.5</v>
      </c>
      <c r="O59" s="29">
        <v>11.5</v>
      </c>
    </row>
    <row r="60" spans="1:15" x14ac:dyDescent="0.2">
      <c r="A60" s="1" t="s">
        <v>330</v>
      </c>
      <c r="B60" s="1" t="s">
        <v>321</v>
      </c>
      <c r="C60" s="1" t="s">
        <v>72</v>
      </c>
      <c r="D60" s="54">
        <v>45770</v>
      </c>
      <c r="E60" s="55">
        <v>24.085714285714285</v>
      </c>
      <c r="J60" s="80">
        <f t="shared" si="5"/>
        <v>0.76666666666666661</v>
      </c>
      <c r="K60" s="60" t="str">
        <f t="shared" si="6"/>
        <v>Inc</v>
      </c>
      <c r="L60" s="64">
        <f t="shared" si="7"/>
        <v>7</v>
      </c>
      <c r="M60" s="70" t="s">
        <v>272</v>
      </c>
      <c r="N60" s="76">
        <v>15</v>
      </c>
      <c r="O60" s="29">
        <v>26.5</v>
      </c>
    </row>
    <row r="61" spans="1:15" x14ac:dyDescent="0.2">
      <c r="A61" s="1" t="s">
        <v>325</v>
      </c>
      <c r="B61" s="1" t="s">
        <v>321</v>
      </c>
      <c r="C61" s="1" t="s">
        <v>70</v>
      </c>
      <c r="D61" s="54">
        <v>45770</v>
      </c>
      <c r="E61" s="55">
        <v>23.428571428571427</v>
      </c>
      <c r="J61" s="80">
        <f t="shared" si="5"/>
        <v>8.6479367866549639E-2</v>
      </c>
      <c r="K61" s="60" t="str">
        <f t="shared" si="6"/>
        <v>Inc</v>
      </c>
      <c r="L61" s="64">
        <f t="shared" si="7"/>
        <v>5</v>
      </c>
      <c r="M61" s="70" t="s">
        <v>263</v>
      </c>
      <c r="N61" s="76">
        <v>27.119047619047617</v>
      </c>
      <c r="O61" s="29">
        <v>29.464285714285715</v>
      </c>
    </row>
    <row r="62" spans="1:15" x14ac:dyDescent="0.2">
      <c r="A62" s="1" t="s">
        <v>326</v>
      </c>
      <c r="B62" s="1" t="s">
        <v>321</v>
      </c>
      <c r="C62" s="1" t="s">
        <v>71</v>
      </c>
      <c r="D62" s="54">
        <v>45770</v>
      </c>
      <c r="E62" s="55">
        <v>21.333333333333332</v>
      </c>
      <c r="J62" s="80" t="str">
        <f t="shared" si="5"/>
        <v/>
      </c>
      <c r="K62" s="67" t="str">
        <f t="shared" ref="K62" si="8">IF(ISBLANK(M62),"",IF(O62&gt;N62,"Inc",IF(O62&lt;N62,"Dec","No Change")))</f>
        <v>No Change</v>
      </c>
      <c r="L62" s="68">
        <f t="shared" si="7"/>
        <v>21</v>
      </c>
      <c r="M62" s="70" t="s">
        <v>265</v>
      </c>
      <c r="N62" s="76">
        <v>0</v>
      </c>
      <c r="O62" s="29">
        <v>0</v>
      </c>
    </row>
    <row r="63" spans="1:15" x14ac:dyDescent="0.2">
      <c r="A63" s="1" t="s">
        <v>320</v>
      </c>
      <c r="B63" s="1" t="s">
        <v>321</v>
      </c>
      <c r="C63" s="1" t="s">
        <v>72</v>
      </c>
      <c r="D63" s="54">
        <v>45770</v>
      </c>
      <c r="E63" s="55">
        <v>15.166666666666666</v>
      </c>
      <c r="J63" s="80" t="str">
        <f t="shared" si="5"/>
        <v/>
      </c>
      <c r="K63" s="67" t="str">
        <f t="shared" ref="K63:K64" si="9">IF(ISBLANK(M63),"",IF(O63&gt;N63,"Inc",IF(O63&lt;N63,"Dec","No Change")))</f>
        <v>No Change</v>
      </c>
      <c r="L63" s="68">
        <f t="shared" si="7"/>
        <v>21</v>
      </c>
      <c r="M63" s="70" t="s">
        <v>274</v>
      </c>
      <c r="N63" s="76">
        <v>0</v>
      </c>
      <c r="O63" s="29">
        <v>0</v>
      </c>
    </row>
    <row r="64" spans="1:15" ht="12.75" thickBot="1" x14ac:dyDescent="0.25">
      <c r="A64" s="1" t="s">
        <v>335</v>
      </c>
      <c r="B64" s="1" t="s">
        <v>321</v>
      </c>
      <c r="D64" s="54">
        <v>45770</v>
      </c>
      <c r="E64" s="55">
        <v>15</v>
      </c>
      <c r="J64" s="80">
        <f t="shared" si="5"/>
        <v>-5.4794520547945202E-2</v>
      </c>
      <c r="K64" s="61" t="str">
        <f t="shared" si="9"/>
        <v>Dec</v>
      </c>
      <c r="L64" s="65">
        <f t="shared" si="7"/>
        <v>14</v>
      </c>
      <c r="M64" s="71" t="s">
        <v>271</v>
      </c>
      <c r="N64" s="77">
        <v>18.25</v>
      </c>
      <c r="O64" s="30">
        <v>17.25</v>
      </c>
    </row>
    <row r="65" spans="1:5" x14ac:dyDescent="0.2">
      <c r="A65" s="1" t="s">
        <v>334</v>
      </c>
      <c r="B65" s="1" t="s">
        <v>321</v>
      </c>
      <c r="C65" s="1" t="s">
        <v>72</v>
      </c>
      <c r="D65" s="54">
        <v>45770</v>
      </c>
      <c r="E65" s="55">
        <v>13.5</v>
      </c>
    </row>
    <row r="66" spans="1:5" x14ac:dyDescent="0.2">
      <c r="A66" s="1" t="s">
        <v>331</v>
      </c>
      <c r="B66" s="1" t="s">
        <v>321</v>
      </c>
      <c r="C66" s="1" t="s">
        <v>71</v>
      </c>
      <c r="D66" s="54">
        <v>45770</v>
      </c>
      <c r="E66" s="55">
        <v>12.5</v>
      </c>
    </row>
    <row r="67" spans="1:5" x14ac:dyDescent="0.2">
      <c r="A67" s="1" t="s">
        <v>328</v>
      </c>
      <c r="B67" s="1" t="s">
        <v>321</v>
      </c>
      <c r="C67" s="1" t="s">
        <v>70</v>
      </c>
      <c r="D67" s="54">
        <v>45770</v>
      </c>
      <c r="E67" s="55">
        <v>9.6190476190476186</v>
      </c>
    </row>
    <row r="68" spans="1:5" x14ac:dyDescent="0.2">
      <c r="A68" s="1" t="s">
        <v>336</v>
      </c>
      <c r="B68" s="1" t="s">
        <v>321</v>
      </c>
      <c r="C68" s="1" t="s">
        <v>70</v>
      </c>
      <c r="D68" s="54">
        <v>45770</v>
      </c>
      <c r="E68" s="55">
        <v>8.5</v>
      </c>
    </row>
    <row r="69" spans="1:5" x14ac:dyDescent="0.2">
      <c r="A69" s="1" t="s">
        <v>337</v>
      </c>
      <c r="B69" s="1" t="s">
        <v>321</v>
      </c>
      <c r="C69" s="1" t="s">
        <v>71</v>
      </c>
      <c r="D69" s="54">
        <v>45770</v>
      </c>
      <c r="E69" s="55">
        <v>0</v>
      </c>
    </row>
    <row r="70" spans="1:5" x14ac:dyDescent="0.2">
      <c r="A70" s="1" t="s">
        <v>338</v>
      </c>
      <c r="B70" s="1" t="s">
        <v>321</v>
      </c>
      <c r="C70" s="1" t="s">
        <v>71</v>
      </c>
      <c r="D70" s="54">
        <v>45770</v>
      </c>
      <c r="E70" s="55">
        <v>0</v>
      </c>
    </row>
    <row r="71" spans="1:5" x14ac:dyDescent="0.2">
      <c r="A71" s="1" t="s">
        <v>73</v>
      </c>
      <c r="B71" s="1" t="s">
        <v>12</v>
      </c>
      <c r="C71" s="1" t="s">
        <v>72</v>
      </c>
      <c r="D71" s="54">
        <v>45770</v>
      </c>
      <c r="E71" s="55" t="s">
        <v>316</v>
      </c>
    </row>
    <row r="72" spans="1:5" x14ac:dyDescent="0.2">
      <c r="A72" s="1" t="s">
        <v>76</v>
      </c>
      <c r="B72" s="1" t="s">
        <v>12</v>
      </c>
      <c r="C72" s="1" t="s">
        <v>70</v>
      </c>
      <c r="D72" s="54">
        <v>45770</v>
      </c>
      <c r="E72" s="55" t="s">
        <v>316</v>
      </c>
    </row>
    <row r="73" spans="1:5" x14ac:dyDescent="0.2">
      <c r="A73" s="1" t="s">
        <v>77</v>
      </c>
      <c r="B73" s="1" t="s">
        <v>12</v>
      </c>
      <c r="C73" s="1" t="s">
        <v>72</v>
      </c>
      <c r="D73" s="54">
        <v>45770</v>
      </c>
      <c r="E73" s="55" t="s">
        <v>316</v>
      </c>
    </row>
    <row r="74" spans="1:5" x14ac:dyDescent="0.2">
      <c r="A74" s="1" t="s">
        <v>78</v>
      </c>
      <c r="B74" s="1" t="s">
        <v>12</v>
      </c>
      <c r="C74" s="1" t="s">
        <v>71</v>
      </c>
      <c r="D74" s="54">
        <v>45770</v>
      </c>
      <c r="E74" s="55" t="s">
        <v>316</v>
      </c>
    </row>
    <row r="75" spans="1:5" x14ac:dyDescent="0.2">
      <c r="A75" s="1" t="s">
        <v>83</v>
      </c>
      <c r="B75" s="1" t="s">
        <v>12</v>
      </c>
      <c r="C75" s="1" t="s">
        <v>71</v>
      </c>
      <c r="D75" s="54">
        <v>45770</v>
      </c>
      <c r="E75" s="55" t="s">
        <v>316</v>
      </c>
    </row>
    <row r="76" spans="1:5" x14ac:dyDescent="0.2">
      <c r="A76" s="1" t="s">
        <v>84</v>
      </c>
      <c r="B76" s="1" t="s">
        <v>12</v>
      </c>
      <c r="C76" s="1" t="s">
        <v>72</v>
      </c>
      <c r="D76" s="54">
        <v>45770</v>
      </c>
      <c r="E76" s="55" t="s">
        <v>316</v>
      </c>
    </row>
    <row r="77" spans="1:5" x14ac:dyDescent="0.2">
      <c r="A77" s="1" t="s">
        <v>87</v>
      </c>
      <c r="B77" s="1" t="s">
        <v>12</v>
      </c>
      <c r="C77" s="1" t="s">
        <v>71</v>
      </c>
      <c r="D77" s="54">
        <v>45770</v>
      </c>
      <c r="E77" s="55" t="s">
        <v>316</v>
      </c>
    </row>
    <row r="78" spans="1:5" x14ac:dyDescent="0.2">
      <c r="A78" s="1" t="s">
        <v>88</v>
      </c>
      <c r="B78" s="1" t="s">
        <v>12</v>
      </c>
      <c r="C78" s="1" t="s">
        <v>71</v>
      </c>
      <c r="D78" s="54">
        <v>45770</v>
      </c>
      <c r="E78" s="55" t="s">
        <v>316</v>
      </c>
    </row>
    <row r="79" spans="1:5" x14ac:dyDescent="0.2">
      <c r="A79" s="1" t="s">
        <v>13</v>
      </c>
      <c r="B79" s="1" t="s">
        <v>12</v>
      </c>
      <c r="C79" s="1" t="s">
        <v>71</v>
      </c>
      <c r="D79" s="54">
        <v>45770</v>
      </c>
      <c r="E79" s="55">
        <v>42.857142857142854</v>
      </c>
    </row>
    <row r="80" spans="1:5" x14ac:dyDescent="0.2">
      <c r="A80" s="1" t="s">
        <v>11</v>
      </c>
      <c r="B80" s="1" t="s">
        <v>12</v>
      </c>
      <c r="C80" s="1" t="s">
        <v>70</v>
      </c>
      <c r="D80" s="54">
        <v>45770</v>
      </c>
      <c r="E80" s="55">
        <v>35.214285714285715</v>
      </c>
    </row>
    <row r="81" spans="1:5" x14ac:dyDescent="0.2">
      <c r="A81" s="1" t="s">
        <v>14</v>
      </c>
      <c r="B81" s="1" t="s">
        <v>12</v>
      </c>
      <c r="C81" s="1" t="s">
        <v>70</v>
      </c>
      <c r="D81" s="54">
        <v>45770</v>
      </c>
      <c r="E81" s="55">
        <v>34.61904761904762</v>
      </c>
    </row>
    <row r="82" spans="1:5" x14ac:dyDescent="0.2">
      <c r="A82" s="1" t="s">
        <v>16</v>
      </c>
      <c r="B82" s="1" t="s">
        <v>12</v>
      </c>
      <c r="C82" s="1" t="s">
        <v>71</v>
      </c>
      <c r="D82" s="54">
        <v>45770</v>
      </c>
      <c r="E82" s="55">
        <v>33.999999999999993</v>
      </c>
    </row>
    <row r="83" spans="1:5" x14ac:dyDescent="0.2">
      <c r="A83" s="1" t="s">
        <v>21</v>
      </c>
      <c r="B83" s="1" t="s">
        <v>12</v>
      </c>
      <c r="C83" s="1" t="s">
        <v>72</v>
      </c>
      <c r="D83" s="54">
        <v>45770</v>
      </c>
      <c r="E83" s="55">
        <v>33.714285714285715</v>
      </c>
    </row>
    <row r="84" spans="1:5" x14ac:dyDescent="0.2">
      <c r="A84" s="1" t="s">
        <v>18</v>
      </c>
      <c r="B84" s="1" t="s">
        <v>12</v>
      </c>
      <c r="C84" s="1" t="s">
        <v>72</v>
      </c>
      <c r="D84" s="54">
        <v>45770</v>
      </c>
      <c r="E84" s="55">
        <v>32.714285714285715</v>
      </c>
    </row>
    <row r="85" spans="1:5" x14ac:dyDescent="0.2">
      <c r="A85" s="1" t="s">
        <v>19</v>
      </c>
      <c r="B85" s="1" t="s">
        <v>12</v>
      </c>
      <c r="C85" s="1" t="s">
        <v>70</v>
      </c>
      <c r="D85" s="54">
        <v>45770</v>
      </c>
      <c r="E85" s="55">
        <v>31.785714285714288</v>
      </c>
    </row>
    <row r="86" spans="1:5" x14ac:dyDescent="0.2">
      <c r="A86" s="1" t="s">
        <v>15</v>
      </c>
      <c r="B86" s="1" t="s">
        <v>12</v>
      </c>
      <c r="C86" s="1" t="s">
        <v>70</v>
      </c>
      <c r="D86" s="54">
        <v>45770</v>
      </c>
      <c r="E86" s="55">
        <v>31.142857142857142</v>
      </c>
    </row>
    <row r="87" spans="1:5" x14ac:dyDescent="0.2">
      <c r="A87" s="1" t="s">
        <v>17</v>
      </c>
      <c r="B87" s="1" t="s">
        <v>12</v>
      </c>
      <c r="C87" s="1" t="s">
        <v>71</v>
      </c>
      <c r="D87" s="54">
        <v>45770</v>
      </c>
      <c r="E87" s="55">
        <v>27.142857142857142</v>
      </c>
    </row>
    <row r="88" spans="1:5" x14ac:dyDescent="0.2">
      <c r="A88" s="1" t="s">
        <v>20</v>
      </c>
      <c r="B88" s="1" t="s">
        <v>12</v>
      </c>
      <c r="C88" s="1" t="s">
        <v>72</v>
      </c>
      <c r="D88" s="54">
        <v>45770</v>
      </c>
      <c r="E88" s="55">
        <v>20.171428571428571</v>
      </c>
    </row>
    <row r="89" spans="1:5" x14ac:dyDescent="0.2">
      <c r="A89" s="1" t="s">
        <v>24</v>
      </c>
      <c r="B89" s="1" t="s">
        <v>12</v>
      </c>
      <c r="C89" s="1" t="s">
        <v>71</v>
      </c>
      <c r="D89" s="54">
        <v>45770</v>
      </c>
      <c r="E89" s="55">
        <v>20</v>
      </c>
    </row>
    <row r="90" spans="1:5" x14ac:dyDescent="0.2">
      <c r="A90" s="1" t="s">
        <v>23</v>
      </c>
      <c r="B90" s="1" t="s">
        <v>12</v>
      </c>
      <c r="C90" s="1" t="s">
        <v>70</v>
      </c>
      <c r="D90" s="54">
        <v>45770</v>
      </c>
      <c r="E90" s="55">
        <v>18.3</v>
      </c>
    </row>
    <row r="91" spans="1:5" x14ac:dyDescent="0.2">
      <c r="A91" s="1" t="s">
        <v>81</v>
      </c>
      <c r="B91" s="1" t="s">
        <v>12</v>
      </c>
      <c r="C91" s="1" t="s">
        <v>72</v>
      </c>
      <c r="D91" s="54">
        <v>45770</v>
      </c>
      <c r="E91" s="55">
        <v>15</v>
      </c>
    </row>
    <row r="92" spans="1:5" x14ac:dyDescent="0.2">
      <c r="A92" s="1" t="s">
        <v>22</v>
      </c>
      <c r="B92" s="1" t="s">
        <v>12</v>
      </c>
      <c r="C92" s="1" t="s">
        <v>71</v>
      </c>
      <c r="D92" s="54">
        <v>45770</v>
      </c>
      <c r="E92" s="55">
        <v>10.833333333333332</v>
      </c>
    </row>
    <row r="93" spans="1:5" x14ac:dyDescent="0.2">
      <c r="A93" s="1" t="s">
        <v>167</v>
      </c>
      <c r="B93" s="1" t="s">
        <v>156</v>
      </c>
      <c r="C93" s="1" t="s">
        <v>71</v>
      </c>
      <c r="D93" s="54">
        <v>45770</v>
      </c>
      <c r="E93" s="55" t="s">
        <v>316</v>
      </c>
    </row>
    <row r="94" spans="1:5" x14ac:dyDescent="0.2">
      <c r="A94" s="1" t="s">
        <v>183</v>
      </c>
      <c r="B94" s="1" t="s">
        <v>156</v>
      </c>
      <c r="C94" s="1" t="s">
        <v>70</v>
      </c>
      <c r="D94" s="54">
        <v>45770</v>
      </c>
      <c r="E94" s="55" t="s">
        <v>316</v>
      </c>
    </row>
    <row r="95" spans="1:5" x14ac:dyDescent="0.2">
      <c r="A95" s="1" t="s">
        <v>192</v>
      </c>
      <c r="B95" s="1" t="s">
        <v>156</v>
      </c>
      <c r="C95" s="1" t="s">
        <v>71</v>
      </c>
      <c r="D95" s="54">
        <v>45770</v>
      </c>
      <c r="E95" s="55" t="s">
        <v>316</v>
      </c>
    </row>
    <row r="96" spans="1:5" x14ac:dyDescent="0.2">
      <c r="A96" s="1" t="s">
        <v>196</v>
      </c>
      <c r="B96" s="1" t="s">
        <v>156</v>
      </c>
      <c r="C96" s="1" t="s">
        <v>71</v>
      </c>
      <c r="D96" s="54">
        <v>45770</v>
      </c>
      <c r="E96" s="55" t="s">
        <v>316</v>
      </c>
    </row>
    <row r="97" spans="1:5" x14ac:dyDescent="0.2">
      <c r="A97" s="1" t="s">
        <v>197</v>
      </c>
      <c r="B97" s="1" t="s">
        <v>156</v>
      </c>
      <c r="C97" s="1" t="s">
        <v>70</v>
      </c>
      <c r="D97" s="54">
        <v>45770</v>
      </c>
      <c r="E97" s="55" t="s">
        <v>316</v>
      </c>
    </row>
    <row r="98" spans="1:5" x14ac:dyDescent="0.2">
      <c r="A98" s="1" t="s">
        <v>175</v>
      </c>
      <c r="B98" s="1" t="s">
        <v>156</v>
      </c>
      <c r="C98" s="1" t="s">
        <v>71</v>
      </c>
      <c r="D98" s="54">
        <v>45770</v>
      </c>
      <c r="E98" s="55">
        <v>45</v>
      </c>
    </row>
    <row r="99" spans="1:5" x14ac:dyDescent="0.2">
      <c r="A99" s="1" t="s">
        <v>155</v>
      </c>
      <c r="B99" s="1" t="s">
        <v>156</v>
      </c>
      <c r="C99" s="1" t="s">
        <v>72</v>
      </c>
      <c r="D99" s="54">
        <v>45770</v>
      </c>
      <c r="E99" s="55">
        <v>41.333333333333329</v>
      </c>
    </row>
    <row r="100" spans="1:5" x14ac:dyDescent="0.2">
      <c r="A100" s="1" t="s">
        <v>165</v>
      </c>
      <c r="B100" s="1" t="s">
        <v>156</v>
      </c>
      <c r="C100" s="1" t="s">
        <v>70</v>
      </c>
      <c r="D100" s="54">
        <v>45770</v>
      </c>
      <c r="E100" s="55">
        <v>31.523809523809526</v>
      </c>
    </row>
    <row r="101" spans="1:5" x14ac:dyDescent="0.2">
      <c r="A101" s="1" t="s">
        <v>157</v>
      </c>
      <c r="B101" s="1" t="s">
        <v>156</v>
      </c>
      <c r="C101" s="1" t="s">
        <v>70</v>
      </c>
      <c r="D101" s="54">
        <v>45770</v>
      </c>
      <c r="E101" s="55">
        <v>30.619047619047617</v>
      </c>
    </row>
    <row r="102" spans="1:5" x14ac:dyDescent="0.2">
      <c r="A102" s="1" t="s">
        <v>164</v>
      </c>
      <c r="B102" s="1" t="s">
        <v>156</v>
      </c>
      <c r="C102" s="1" t="s">
        <v>72</v>
      </c>
      <c r="D102" s="54">
        <v>45770</v>
      </c>
      <c r="E102" s="55">
        <v>30.238095238095241</v>
      </c>
    </row>
    <row r="103" spans="1:5" x14ac:dyDescent="0.2">
      <c r="A103" s="1" t="s">
        <v>198</v>
      </c>
      <c r="B103" s="1" t="s">
        <v>156</v>
      </c>
      <c r="C103" s="1" t="s">
        <v>71</v>
      </c>
      <c r="D103" s="54">
        <v>45770</v>
      </c>
      <c r="E103" s="55">
        <v>28.80952380952381</v>
      </c>
    </row>
    <row r="104" spans="1:5" x14ac:dyDescent="0.2">
      <c r="A104" s="1" t="s">
        <v>176</v>
      </c>
      <c r="B104" s="1" t="s">
        <v>156</v>
      </c>
      <c r="C104" s="1" t="s">
        <v>71</v>
      </c>
      <c r="D104" s="54">
        <v>45770</v>
      </c>
      <c r="E104" s="55">
        <v>26.5</v>
      </c>
    </row>
    <row r="105" spans="1:5" x14ac:dyDescent="0.2">
      <c r="A105" s="1" t="s">
        <v>171</v>
      </c>
      <c r="B105" s="1" t="s">
        <v>156</v>
      </c>
      <c r="C105" s="1" t="s">
        <v>70</v>
      </c>
      <c r="D105" s="54">
        <v>45770</v>
      </c>
      <c r="E105" s="55">
        <v>25.595238095238095</v>
      </c>
    </row>
    <row r="106" spans="1:5" x14ac:dyDescent="0.2">
      <c r="A106" s="1" t="s">
        <v>180</v>
      </c>
      <c r="B106" s="1" t="s">
        <v>156</v>
      </c>
      <c r="C106" s="1" t="s">
        <v>71</v>
      </c>
      <c r="D106" s="54">
        <v>45770</v>
      </c>
      <c r="E106" s="55">
        <v>24.833333333333336</v>
      </c>
    </row>
    <row r="107" spans="1:5" x14ac:dyDescent="0.2">
      <c r="A107" s="1" t="s">
        <v>166</v>
      </c>
      <c r="B107" s="1" t="s">
        <v>156</v>
      </c>
      <c r="C107" s="1" t="s">
        <v>71</v>
      </c>
      <c r="D107" s="54">
        <v>45770</v>
      </c>
      <c r="E107" s="55">
        <v>20</v>
      </c>
    </row>
    <row r="108" spans="1:5" x14ac:dyDescent="0.2">
      <c r="A108" s="1" t="s">
        <v>199</v>
      </c>
      <c r="B108" s="1" t="s">
        <v>156</v>
      </c>
      <c r="C108" s="1" t="s">
        <v>71</v>
      </c>
      <c r="D108" s="54">
        <v>45770</v>
      </c>
      <c r="E108" s="55">
        <v>16.666666666666664</v>
      </c>
    </row>
    <row r="109" spans="1:5" x14ac:dyDescent="0.2">
      <c r="A109" s="1" t="s">
        <v>168</v>
      </c>
      <c r="B109" s="1" t="s">
        <v>156</v>
      </c>
      <c r="C109" s="1" t="s">
        <v>72</v>
      </c>
      <c r="D109" s="54">
        <v>45770</v>
      </c>
      <c r="E109" s="55">
        <v>14.5</v>
      </c>
    </row>
    <row r="110" spans="1:5" x14ac:dyDescent="0.2">
      <c r="A110" s="1" t="s">
        <v>181</v>
      </c>
      <c r="B110" s="1" t="s">
        <v>156</v>
      </c>
      <c r="C110" s="1" t="s">
        <v>70</v>
      </c>
      <c r="D110" s="54">
        <v>45770</v>
      </c>
      <c r="E110" s="55">
        <v>5</v>
      </c>
    </row>
    <row r="111" spans="1:5" x14ac:dyDescent="0.2">
      <c r="A111" s="1" t="s">
        <v>186</v>
      </c>
      <c r="B111" s="1" t="s">
        <v>156</v>
      </c>
      <c r="C111" s="1" t="s">
        <v>72</v>
      </c>
      <c r="D111" s="54">
        <v>45770</v>
      </c>
      <c r="E111" s="55">
        <v>0</v>
      </c>
    </row>
    <row r="112" spans="1:5" x14ac:dyDescent="0.2">
      <c r="A112" s="1" t="s">
        <v>191</v>
      </c>
      <c r="B112" s="1" t="s">
        <v>156</v>
      </c>
      <c r="C112" s="1" t="s">
        <v>71</v>
      </c>
      <c r="D112" s="54">
        <v>45770</v>
      </c>
      <c r="E112" s="55">
        <v>0</v>
      </c>
    </row>
    <row r="113" spans="1:5" x14ac:dyDescent="0.2">
      <c r="A113" s="1" t="s">
        <v>76</v>
      </c>
      <c r="B113" s="1" t="s">
        <v>12</v>
      </c>
      <c r="C113" s="1" t="s">
        <v>70</v>
      </c>
      <c r="D113" s="54">
        <v>45771</v>
      </c>
      <c r="E113" s="55" t="s">
        <v>316</v>
      </c>
    </row>
    <row r="114" spans="1:5" x14ac:dyDescent="0.2">
      <c r="A114" s="1" t="s">
        <v>77</v>
      </c>
      <c r="B114" s="1" t="s">
        <v>12</v>
      </c>
      <c r="C114" s="1" t="s">
        <v>72</v>
      </c>
      <c r="D114" s="54">
        <v>45771</v>
      </c>
      <c r="E114" s="55" t="s">
        <v>316</v>
      </c>
    </row>
    <row r="115" spans="1:5" x14ac:dyDescent="0.2">
      <c r="A115" s="1" t="s">
        <v>78</v>
      </c>
      <c r="B115" s="1" t="s">
        <v>12</v>
      </c>
      <c r="C115" s="1" t="s">
        <v>71</v>
      </c>
      <c r="D115" s="54">
        <v>45771</v>
      </c>
      <c r="E115" s="55" t="s">
        <v>316</v>
      </c>
    </row>
    <row r="116" spans="1:5" x14ac:dyDescent="0.2">
      <c r="A116" s="1" t="s">
        <v>83</v>
      </c>
      <c r="B116" s="1" t="s">
        <v>12</v>
      </c>
      <c r="C116" s="1" t="s">
        <v>71</v>
      </c>
      <c r="D116" s="54">
        <v>45771</v>
      </c>
      <c r="E116" s="55" t="s">
        <v>316</v>
      </c>
    </row>
    <row r="117" spans="1:5" x14ac:dyDescent="0.2">
      <c r="A117" s="1" t="s">
        <v>84</v>
      </c>
      <c r="B117" s="1" t="s">
        <v>12</v>
      </c>
      <c r="C117" s="1" t="s">
        <v>72</v>
      </c>
      <c r="D117" s="54">
        <v>45771</v>
      </c>
      <c r="E117" s="55" t="s">
        <v>316</v>
      </c>
    </row>
    <row r="118" spans="1:5" x14ac:dyDescent="0.2">
      <c r="A118" s="1" t="s">
        <v>87</v>
      </c>
      <c r="B118" s="1" t="s">
        <v>12</v>
      </c>
      <c r="C118" s="1" t="s">
        <v>71</v>
      </c>
      <c r="D118" s="54">
        <v>45771</v>
      </c>
      <c r="E118" s="55" t="s">
        <v>316</v>
      </c>
    </row>
    <row r="119" spans="1:5" x14ac:dyDescent="0.2">
      <c r="A119" s="1" t="s">
        <v>88</v>
      </c>
      <c r="B119" s="1" t="s">
        <v>12</v>
      </c>
      <c r="C119" s="1" t="s">
        <v>71</v>
      </c>
      <c r="D119" s="54">
        <v>45771</v>
      </c>
      <c r="E119" s="55" t="s">
        <v>316</v>
      </c>
    </row>
    <row r="120" spans="1:5" x14ac:dyDescent="0.2">
      <c r="A120" s="1" t="s">
        <v>14</v>
      </c>
      <c r="B120" s="1" t="s">
        <v>12</v>
      </c>
      <c r="C120" s="1" t="s">
        <v>70</v>
      </c>
      <c r="D120" s="54">
        <v>45771</v>
      </c>
      <c r="E120" s="55">
        <v>39.321428571428569</v>
      </c>
    </row>
    <row r="121" spans="1:5" x14ac:dyDescent="0.2">
      <c r="A121" s="1" t="s">
        <v>13</v>
      </c>
      <c r="B121" s="1" t="s">
        <v>12</v>
      </c>
      <c r="C121" s="1" t="s">
        <v>71</v>
      </c>
      <c r="D121" s="54">
        <v>45771</v>
      </c>
      <c r="E121" s="55">
        <v>37.5</v>
      </c>
    </row>
    <row r="122" spans="1:5" x14ac:dyDescent="0.2">
      <c r="A122" s="1" t="s">
        <v>18</v>
      </c>
      <c r="B122" s="1" t="s">
        <v>12</v>
      </c>
      <c r="C122" s="1" t="s">
        <v>72</v>
      </c>
      <c r="D122" s="54">
        <v>45771</v>
      </c>
      <c r="E122" s="55">
        <v>37</v>
      </c>
    </row>
    <row r="123" spans="1:5" x14ac:dyDescent="0.2">
      <c r="A123" s="1" t="s">
        <v>21</v>
      </c>
      <c r="B123" s="1" t="s">
        <v>12</v>
      </c>
      <c r="C123" s="1" t="s">
        <v>72</v>
      </c>
      <c r="D123" s="54">
        <v>45771</v>
      </c>
      <c r="E123" s="55">
        <v>36.125</v>
      </c>
    </row>
    <row r="124" spans="1:5" x14ac:dyDescent="0.2">
      <c r="A124" s="1" t="s">
        <v>11</v>
      </c>
      <c r="B124" s="1" t="s">
        <v>12</v>
      </c>
      <c r="C124" s="1" t="s">
        <v>70</v>
      </c>
      <c r="D124" s="54">
        <v>45771</v>
      </c>
      <c r="E124" s="55">
        <v>30.517857142857142</v>
      </c>
    </row>
    <row r="125" spans="1:5" x14ac:dyDescent="0.2">
      <c r="A125" s="1" t="s">
        <v>16</v>
      </c>
      <c r="B125" s="1" t="s">
        <v>12</v>
      </c>
      <c r="C125" s="1" t="s">
        <v>71</v>
      </c>
      <c r="D125" s="54">
        <v>45771</v>
      </c>
      <c r="E125" s="55">
        <v>29.238095238095237</v>
      </c>
    </row>
    <row r="126" spans="1:5" x14ac:dyDescent="0.2">
      <c r="A126" s="1" t="s">
        <v>19</v>
      </c>
      <c r="B126" s="1" t="s">
        <v>12</v>
      </c>
      <c r="C126" s="1" t="s">
        <v>70</v>
      </c>
      <c r="D126" s="54">
        <v>45771</v>
      </c>
      <c r="E126" s="55">
        <v>29.074999999999999</v>
      </c>
    </row>
    <row r="127" spans="1:5" x14ac:dyDescent="0.2">
      <c r="A127" s="1" t="s">
        <v>15</v>
      </c>
      <c r="B127" s="1" t="s">
        <v>12</v>
      </c>
      <c r="C127" s="1" t="s">
        <v>70</v>
      </c>
      <c r="D127" s="54">
        <v>45771</v>
      </c>
      <c r="E127" s="55">
        <v>28.041666666666668</v>
      </c>
    </row>
    <row r="128" spans="1:5" x14ac:dyDescent="0.2">
      <c r="A128" s="1" t="s">
        <v>73</v>
      </c>
      <c r="B128" s="1" t="s">
        <v>12</v>
      </c>
      <c r="C128" s="1" t="s">
        <v>72</v>
      </c>
      <c r="D128" s="54">
        <v>45771</v>
      </c>
      <c r="E128" s="55">
        <v>25</v>
      </c>
    </row>
    <row r="129" spans="1:5" x14ac:dyDescent="0.2">
      <c r="A129" s="1" t="s">
        <v>17</v>
      </c>
      <c r="B129" s="1" t="s">
        <v>12</v>
      </c>
      <c r="C129" s="1" t="s">
        <v>71</v>
      </c>
      <c r="D129" s="54">
        <v>45771</v>
      </c>
      <c r="E129" s="55">
        <v>23.75</v>
      </c>
    </row>
    <row r="130" spans="1:5" x14ac:dyDescent="0.2">
      <c r="A130" s="1" t="s">
        <v>23</v>
      </c>
      <c r="B130" s="1" t="s">
        <v>12</v>
      </c>
      <c r="C130" s="1" t="s">
        <v>70</v>
      </c>
      <c r="D130" s="54">
        <v>45771</v>
      </c>
      <c r="E130" s="55">
        <v>21.976190476190474</v>
      </c>
    </row>
    <row r="131" spans="1:5" x14ac:dyDescent="0.2">
      <c r="A131" s="1" t="s">
        <v>20</v>
      </c>
      <c r="B131" s="1" t="s">
        <v>12</v>
      </c>
      <c r="C131" s="1" t="s">
        <v>72</v>
      </c>
      <c r="D131" s="54">
        <v>45771</v>
      </c>
      <c r="E131" s="55">
        <v>20.171428571428571</v>
      </c>
    </row>
    <row r="132" spans="1:5" x14ac:dyDescent="0.2">
      <c r="A132" s="1" t="s">
        <v>24</v>
      </c>
      <c r="B132" s="1" t="s">
        <v>12</v>
      </c>
      <c r="C132" s="1" t="s">
        <v>71</v>
      </c>
      <c r="D132" s="54">
        <v>45771</v>
      </c>
      <c r="E132" s="55">
        <v>20</v>
      </c>
    </row>
    <row r="133" spans="1:5" x14ac:dyDescent="0.2">
      <c r="A133" s="1" t="s">
        <v>22</v>
      </c>
      <c r="B133" s="1" t="s">
        <v>12</v>
      </c>
      <c r="C133" s="1" t="s">
        <v>71</v>
      </c>
      <c r="D133" s="54">
        <v>45771</v>
      </c>
      <c r="E133" s="55">
        <v>16.428571428571427</v>
      </c>
    </row>
    <row r="134" spans="1:5" x14ac:dyDescent="0.2">
      <c r="A134" s="1" t="s">
        <v>81</v>
      </c>
      <c r="B134" s="1" t="s">
        <v>12</v>
      </c>
      <c r="C134" s="1" t="s">
        <v>72</v>
      </c>
      <c r="D134" s="54">
        <v>45771</v>
      </c>
      <c r="E134" s="55">
        <v>15</v>
      </c>
    </row>
    <row r="135" spans="1:5" x14ac:dyDescent="0.2">
      <c r="A135" s="1" t="s">
        <v>167</v>
      </c>
      <c r="B135" s="1" t="s">
        <v>156</v>
      </c>
      <c r="C135" s="1" t="s">
        <v>71</v>
      </c>
      <c r="D135" s="54">
        <v>45771</v>
      </c>
      <c r="E135" s="55" t="s">
        <v>316</v>
      </c>
    </row>
    <row r="136" spans="1:5" x14ac:dyDescent="0.2">
      <c r="A136" s="1" t="s">
        <v>183</v>
      </c>
      <c r="B136" s="1" t="s">
        <v>156</v>
      </c>
      <c r="C136" s="1" t="s">
        <v>70</v>
      </c>
      <c r="D136" s="54">
        <v>45771</v>
      </c>
      <c r="E136" s="55" t="s">
        <v>316</v>
      </c>
    </row>
    <row r="137" spans="1:5" x14ac:dyDescent="0.2">
      <c r="A137" s="1" t="s">
        <v>192</v>
      </c>
      <c r="B137" s="1" t="s">
        <v>156</v>
      </c>
      <c r="C137" s="1" t="s">
        <v>71</v>
      </c>
      <c r="D137" s="54">
        <v>45771</v>
      </c>
      <c r="E137" s="55" t="s">
        <v>316</v>
      </c>
    </row>
    <row r="138" spans="1:5" x14ac:dyDescent="0.2">
      <c r="A138" s="1" t="s">
        <v>196</v>
      </c>
      <c r="B138" s="1" t="s">
        <v>156</v>
      </c>
      <c r="C138" s="1" t="s">
        <v>71</v>
      </c>
      <c r="D138" s="54">
        <v>45771</v>
      </c>
      <c r="E138" s="55" t="s">
        <v>316</v>
      </c>
    </row>
    <row r="139" spans="1:5" x14ac:dyDescent="0.2">
      <c r="A139" s="1" t="s">
        <v>175</v>
      </c>
      <c r="B139" s="1" t="s">
        <v>156</v>
      </c>
      <c r="C139" s="1" t="s">
        <v>71</v>
      </c>
      <c r="D139" s="54">
        <v>45771</v>
      </c>
      <c r="E139" s="55">
        <v>46.5</v>
      </c>
    </row>
    <row r="140" spans="1:5" x14ac:dyDescent="0.2">
      <c r="A140" s="1" t="s">
        <v>155</v>
      </c>
      <c r="B140" s="1" t="s">
        <v>156</v>
      </c>
      <c r="C140" s="1" t="s">
        <v>72</v>
      </c>
      <c r="D140" s="54">
        <v>45771</v>
      </c>
      <c r="E140" s="55">
        <v>46.267857142857146</v>
      </c>
    </row>
    <row r="141" spans="1:5" x14ac:dyDescent="0.2">
      <c r="A141" s="1" t="s">
        <v>164</v>
      </c>
      <c r="B141" s="1" t="s">
        <v>156</v>
      </c>
      <c r="C141" s="1" t="s">
        <v>72</v>
      </c>
      <c r="D141" s="54">
        <v>45771</v>
      </c>
      <c r="E141" s="55">
        <v>33.517857142857139</v>
      </c>
    </row>
    <row r="142" spans="1:5" x14ac:dyDescent="0.2">
      <c r="A142" s="1" t="s">
        <v>165</v>
      </c>
      <c r="B142" s="1" t="s">
        <v>156</v>
      </c>
      <c r="C142" s="1" t="s">
        <v>70</v>
      </c>
      <c r="D142" s="54">
        <v>45771</v>
      </c>
      <c r="E142" s="55">
        <v>30.839285714285715</v>
      </c>
    </row>
    <row r="143" spans="1:5" x14ac:dyDescent="0.2">
      <c r="A143" s="1" t="s">
        <v>157</v>
      </c>
      <c r="B143" s="1" t="s">
        <v>156</v>
      </c>
      <c r="C143" s="1" t="s">
        <v>70</v>
      </c>
      <c r="D143" s="54">
        <v>45771</v>
      </c>
      <c r="E143" s="55">
        <v>30.619047619047617</v>
      </c>
    </row>
    <row r="144" spans="1:5" x14ac:dyDescent="0.2">
      <c r="A144" s="1" t="s">
        <v>198</v>
      </c>
      <c r="B144" s="1" t="s">
        <v>156</v>
      </c>
      <c r="C144" s="1" t="s">
        <v>71</v>
      </c>
      <c r="D144" s="54">
        <v>45771</v>
      </c>
      <c r="E144" s="55">
        <v>28.541666666666668</v>
      </c>
    </row>
    <row r="145" spans="1:5" x14ac:dyDescent="0.2">
      <c r="A145" s="1" t="s">
        <v>180</v>
      </c>
      <c r="B145" s="1" t="s">
        <v>156</v>
      </c>
      <c r="C145" s="1" t="s">
        <v>71</v>
      </c>
      <c r="D145" s="54">
        <v>45771</v>
      </c>
      <c r="E145" s="55">
        <v>25.071428571428569</v>
      </c>
    </row>
    <row r="146" spans="1:5" x14ac:dyDescent="0.2">
      <c r="A146" s="1" t="s">
        <v>171</v>
      </c>
      <c r="B146" s="1" t="s">
        <v>156</v>
      </c>
      <c r="C146" s="1" t="s">
        <v>70</v>
      </c>
      <c r="D146" s="54">
        <v>45771</v>
      </c>
      <c r="E146" s="55">
        <v>24.785714285714285</v>
      </c>
    </row>
    <row r="147" spans="1:5" x14ac:dyDescent="0.2">
      <c r="A147" s="1" t="s">
        <v>176</v>
      </c>
      <c r="B147" s="1" t="s">
        <v>156</v>
      </c>
      <c r="C147" s="1" t="s">
        <v>71</v>
      </c>
      <c r="D147" s="54">
        <v>45771</v>
      </c>
      <c r="E147" s="55">
        <v>23.375</v>
      </c>
    </row>
    <row r="148" spans="1:5" x14ac:dyDescent="0.2">
      <c r="A148" s="1" t="s">
        <v>166</v>
      </c>
      <c r="B148" s="1" t="s">
        <v>156</v>
      </c>
      <c r="C148" s="1" t="s">
        <v>71</v>
      </c>
      <c r="D148" s="54">
        <v>45771</v>
      </c>
      <c r="E148" s="55">
        <v>20.625</v>
      </c>
    </row>
    <row r="149" spans="1:5" x14ac:dyDescent="0.2">
      <c r="A149" s="1" t="s">
        <v>199</v>
      </c>
      <c r="B149" s="1" t="s">
        <v>156</v>
      </c>
      <c r="C149" s="1" t="s">
        <v>71</v>
      </c>
      <c r="D149" s="54">
        <v>45771</v>
      </c>
      <c r="E149" s="55">
        <v>16.666666666666664</v>
      </c>
    </row>
    <row r="150" spans="1:5" x14ac:dyDescent="0.2">
      <c r="A150" s="1" t="s">
        <v>168</v>
      </c>
      <c r="B150" s="1" t="s">
        <v>156</v>
      </c>
      <c r="C150" s="1" t="s">
        <v>72</v>
      </c>
      <c r="D150" s="54">
        <v>45771</v>
      </c>
      <c r="E150" s="55">
        <v>13.571428571428571</v>
      </c>
    </row>
    <row r="151" spans="1:5" x14ac:dyDescent="0.2">
      <c r="A151" s="1" t="s">
        <v>181</v>
      </c>
      <c r="B151" s="1" t="s">
        <v>156</v>
      </c>
      <c r="C151" s="1" t="s">
        <v>70</v>
      </c>
      <c r="D151" s="54">
        <v>45771</v>
      </c>
      <c r="E151" s="55">
        <v>7.333333333333333</v>
      </c>
    </row>
    <row r="152" spans="1:5" x14ac:dyDescent="0.2">
      <c r="A152" s="1" t="s">
        <v>197</v>
      </c>
      <c r="B152" s="1" t="s">
        <v>156</v>
      </c>
      <c r="C152" s="1" t="s">
        <v>70</v>
      </c>
      <c r="D152" s="54">
        <v>45771</v>
      </c>
      <c r="E152" s="55">
        <v>0</v>
      </c>
    </row>
    <row r="153" spans="1:5" x14ac:dyDescent="0.2">
      <c r="A153" s="1" t="s">
        <v>186</v>
      </c>
      <c r="B153" s="1" t="s">
        <v>156</v>
      </c>
      <c r="C153" s="1" t="s">
        <v>72</v>
      </c>
      <c r="D153" s="54">
        <v>45771</v>
      </c>
      <c r="E153" s="55">
        <v>0</v>
      </c>
    </row>
    <row r="154" spans="1:5" x14ac:dyDescent="0.2">
      <c r="A154" s="1" t="s">
        <v>191</v>
      </c>
      <c r="B154" s="1" t="s">
        <v>156</v>
      </c>
      <c r="C154" s="1" t="s">
        <v>71</v>
      </c>
      <c r="D154" s="54">
        <v>45771</v>
      </c>
      <c r="E154" s="55">
        <v>0</v>
      </c>
    </row>
    <row r="155" spans="1:5" x14ac:dyDescent="0.2">
      <c r="A155" s="1" t="s">
        <v>347</v>
      </c>
      <c r="B155" s="1" t="s">
        <v>321</v>
      </c>
      <c r="C155" s="1" t="s">
        <v>70</v>
      </c>
      <c r="D155" s="54">
        <v>45772</v>
      </c>
      <c r="E155" s="55" t="s">
        <v>316</v>
      </c>
    </row>
    <row r="156" spans="1:5" x14ac:dyDescent="0.2">
      <c r="A156" s="1" t="s">
        <v>348</v>
      </c>
      <c r="B156" s="1" t="s">
        <v>321</v>
      </c>
      <c r="C156" s="1" t="s">
        <v>70</v>
      </c>
      <c r="D156" s="54">
        <v>45772</v>
      </c>
      <c r="E156" s="55" t="s">
        <v>316</v>
      </c>
    </row>
    <row r="157" spans="1:5" x14ac:dyDescent="0.2">
      <c r="A157" s="1" t="s">
        <v>349</v>
      </c>
      <c r="B157" s="1" t="s">
        <v>321</v>
      </c>
      <c r="C157" s="1" t="s">
        <v>72</v>
      </c>
      <c r="D157" s="54">
        <v>45772</v>
      </c>
      <c r="E157" s="55" t="s">
        <v>316</v>
      </c>
    </row>
    <row r="158" spans="1:5" x14ac:dyDescent="0.2">
      <c r="A158" s="1" t="s">
        <v>332</v>
      </c>
      <c r="B158" s="1" t="s">
        <v>321</v>
      </c>
      <c r="C158" s="1" t="s">
        <v>71</v>
      </c>
      <c r="D158" s="54">
        <v>45772</v>
      </c>
      <c r="E158" s="55">
        <v>41.666666666666671</v>
      </c>
    </row>
    <row r="159" spans="1:5" x14ac:dyDescent="0.2">
      <c r="A159" s="1" t="s">
        <v>327</v>
      </c>
      <c r="B159" s="1" t="s">
        <v>321</v>
      </c>
      <c r="C159" s="1" t="s">
        <v>72</v>
      </c>
      <c r="D159" s="54">
        <v>45772</v>
      </c>
      <c r="E159" s="55">
        <v>39.428571428571431</v>
      </c>
    </row>
    <row r="160" spans="1:5" x14ac:dyDescent="0.2">
      <c r="A160" s="1" t="s">
        <v>324</v>
      </c>
      <c r="B160" s="1" t="s">
        <v>321</v>
      </c>
      <c r="C160" s="1" t="s">
        <v>70</v>
      </c>
      <c r="D160" s="54">
        <v>45772</v>
      </c>
      <c r="E160" s="55">
        <v>37.5</v>
      </c>
    </row>
    <row r="161" spans="1:5" x14ac:dyDescent="0.2">
      <c r="A161" s="1" t="s">
        <v>323</v>
      </c>
      <c r="B161" s="1" t="s">
        <v>321</v>
      </c>
      <c r="C161" s="1" t="s">
        <v>72</v>
      </c>
      <c r="D161" s="54">
        <v>45772</v>
      </c>
      <c r="E161" s="55">
        <v>36.541666666666671</v>
      </c>
    </row>
    <row r="162" spans="1:5" x14ac:dyDescent="0.2">
      <c r="A162" s="1" t="s">
        <v>329</v>
      </c>
      <c r="B162" s="1" t="s">
        <v>321</v>
      </c>
      <c r="C162" s="1" t="s">
        <v>71</v>
      </c>
      <c r="D162" s="54">
        <v>45772</v>
      </c>
      <c r="E162" s="55">
        <v>30.833333333333336</v>
      </c>
    </row>
    <row r="163" spans="1:5" x14ac:dyDescent="0.2">
      <c r="A163" s="1" t="s">
        <v>322</v>
      </c>
      <c r="B163" s="1" t="s">
        <v>321</v>
      </c>
      <c r="C163" s="1" t="s">
        <v>70</v>
      </c>
      <c r="D163" s="54">
        <v>45772</v>
      </c>
      <c r="E163" s="55">
        <v>30.625</v>
      </c>
    </row>
    <row r="164" spans="1:5" x14ac:dyDescent="0.2">
      <c r="A164" s="1" t="s">
        <v>333</v>
      </c>
      <c r="B164" s="1" t="s">
        <v>321</v>
      </c>
      <c r="C164" s="1" t="s">
        <v>71</v>
      </c>
      <c r="D164" s="54">
        <v>45772</v>
      </c>
      <c r="E164" s="55">
        <v>25</v>
      </c>
    </row>
    <row r="165" spans="1:5" x14ac:dyDescent="0.2">
      <c r="A165" s="1" t="s">
        <v>325</v>
      </c>
      <c r="B165" s="1" t="s">
        <v>321</v>
      </c>
      <c r="C165" s="1" t="s">
        <v>70</v>
      </c>
      <c r="D165" s="54">
        <v>45772</v>
      </c>
      <c r="E165" s="55">
        <v>21.791666666666668</v>
      </c>
    </row>
    <row r="166" spans="1:5" x14ac:dyDescent="0.2">
      <c r="A166" s="1" t="s">
        <v>326</v>
      </c>
      <c r="B166" s="1" t="s">
        <v>321</v>
      </c>
      <c r="C166" s="1" t="s">
        <v>71</v>
      </c>
      <c r="D166" s="54">
        <v>45772</v>
      </c>
      <c r="E166" s="55">
        <v>21.333333333333332</v>
      </c>
    </row>
    <row r="167" spans="1:5" x14ac:dyDescent="0.2">
      <c r="A167" s="1" t="s">
        <v>330</v>
      </c>
      <c r="B167" s="1" t="s">
        <v>321</v>
      </c>
      <c r="C167" s="1" t="s">
        <v>72</v>
      </c>
      <c r="D167" s="54">
        <v>45772</v>
      </c>
      <c r="E167" s="55">
        <v>20.583333333333332</v>
      </c>
    </row>
    <row r="168" spans="1:5" x14ac:dyDescent="0.2">
      <c r="A168" s="1" t="s">
        <v>338</v>
      </c>
      <c r="B168" s="1" t="s">
        <v>321</v>
      </c>
      <c r="C168" s="1" t="s">
        <v>71</v>
      </c>
      <c r="D168" s="54">
        <v>45772</v>
      </c>
      <c r="E168" s="55">
        <v>20</v>
      </c>
    </row>
    <row r="169" spans="1:5" x14ac:dyDescent="0.2">
      <c r="A169" s="1" t="s">
        <v>320</v>
      </c>
      <c r="B169" s="1" t="s">
        <v>321</v>
      </c>
      <c r="C169" s="1" t="s">
        <v>72</v>
      </c>
      <c r="D169" s="54">
        <v>45772</v>
      </c>
      <c r="E169" s="55">
        <v>16.017857142857142</v>
      </c>
    </row>
    <row r="170" spans="1:5" x14ac:dyDescent="0.2">
      <c r="A170" s="1" t="s">
        <v>335</v>
      </c>
      <c r="B170" s="1" t="s">
        <v>321</v>
      </c>
      <c r="D170" s="54">
        <v>45772</v>
      </c>
      <c r="E170" s="55">
        <v>15</v>
      </c>
    </row>
    <row r="171" spans="1:5" x14ac:dyDescent="0.2">
      <c r="A171" s="1" t="s">
        <v>334</v>
      </c>
      <c r="B171" s="1" t="s">
        <v>321</v>
      </c>
      <c r="C171" s="1" t="s">
        <v>72</v>
      </c>
      <c r="D171" s="54">
        <v>45772</v>
      </c>
      <c r="E171" s="55">
        <v>13.5</v>
      </c>
    </row>
    <row r="172" spans="1:5" x14ac:dyDescent="0.2">
      <c r="A172" s="1" t="s">
        <v>331</v>
      </c>
      <c r="B172" s="1" t="s">
        <v>321</v>
      </c>
      <c r="C172" s="1" t="s">
        <v>71</v>
      </c>
      <c r="D172" s="54">
        <v>45772</v>
      </c>
      <c r="E172" s="55">
        <v>12.5</v>
      </c>
    </row>
    <row r="173" spans="1:5" x14ac:dyDescent="0.2">
      <c r="A173" s="1" t="s">
        <v>336</v>
      </c>
      <c r="B173" s="1" t="s">
        <v>321</v>
      </c>
      <c r="C173" s="1" t="s">
        <v>70</v>
      </c>
      <c r="D173" s="54">
        <v>45772</v>
      </c>
      <c r="E173" s="55">
        <v>11</v>
      </c>
    </row>
    <row r="174" spans="1:5" x14ac:dyDescent="0.2">
      <c r="A174" s="1" t="s">
        <v>328</v>
      </c>
      <c r="B174" s="1" t="s">
        <v>321</v>
      </c>
      <c r="C174" s="1" t="s">
        <v>70</v>
      </c>
      <c r="D174" s="54">
        <v>45772</v>
      </c>
      <c r="E174" s="55">
        <v>8.4642857142857153</v>
      </c>
    </row>
    <row r="175" spans="1:5" x14ac:dyDescent="0.2">
      <c r="A175" s="1" t="s">
        <v>337</v>
      </c>
      <c r="B175" s="1" t="s">
        <v>321</v>
      </c>
      <c r="C175" s="1" t="s">
        <v>71</v>
      </c>
      <c r="D175" s="54">
        <v>45772</v>
      </c>
      <c r="E175" s="55">
        <v>0</v>
      </c>
    </row>
    <row r="176" spans="1:5" x14ac:dyDescent="0.2">
      <c r="A176" s="1" t="s">
        <v>265</v>
      </c>
      <c r="B176" s="1" t="s">
        <v>255</v>
      </c>
      <c r="C176" s="1" t="s">
        <v>71</v>
      </c>
      <c r="D176" s="54">
        <v>45771</v>
      </c>
      <c r="E176" s="55" t="s">
        <v>316</v>
      </c>
    </row>
    <row r="177" spans="1:5" x14ac:dyDescent="0.2">
      <c r="A177" s="1" t="s">
        <v>274</v>
      </c>
      <c r="B177" s="1" t="s">
        <v>255</v>
      </c>
      <c r="C177" s="1" t="s">
        <v>70</v>
      </c>
      <c r="D177" s="54">
        <v>45771</v>
      </c>
      <c r="E177" s="55" t="s">
        <v>316</v>
      </c>
    </row>
    <row r="178" spans="1:5" x14ac:dyDescent="0.2">
      <c r="A178" s="1" t="s">
        <v>275</v>
      </c>
      <c r="B178" s="1" t="s">
        <v>255</v>
      </c>
      <c r="C178" s="1" t="s">
        <v>70</v>
      </c>
      <c r="D178" s="54">
        <v>45771</v>
      </c>
      <c r="E178" s="55" t="s">
        <v>316</v>
      </c>
    </row>
    <row r="179" spans="1:5" x14ac:dyDescent="0.2">
      <c r="A179" s="1" t="s">
        <v>276</v>
      </c>
      <c r="B179" s="1" t="s">
        <v>255</v>
      </c>
      <c r="C179" s="1" t="s">
        <v>71</v>
      </c>
      <c r="D179" s="54">
        <v>45771</v>
      </c>
      <c r="E179" s="55" t="s">
        <v>316</v>
      </c>
    </row>
    <row r="180" spans="1:5" x14ac:dyDescent="0.2">
      <c r="A180" s="1" t="s">
        <v>278</v>
      </c>
      <c r="B180" s="1" t="s">
        <v>255</v>
      </c>
      <c r="C180" s="1" t="s">
        <v>72</v>
      </c>
      <c r="D180" s="54">
        <v>45771</v>
      </c>
      <c r="E180" s="55" t="s">
        <v>316</v>
      </c>
    </row>
    <row r="181" spans="1:5" x14ac:dyDescent="0.2">
      <c r="A181" s="1" t="s">
        <v>279</v>
      </c>
      <c r="B181" s="1" t="s">
        <v>255</v>
      </c>
      <c r="C181" s="1" t="s">
        <v>72</v>
      </c>
      <c r="D181" s="54">
        <v>45771</v>
      </c>
      <c r="E181" s="55" t="s">
        <v>316</v>
      </c>
    </row>
    <row r="182" spans="1:5" x14ac:dyDescent="0.2">
      <c r="A182" s="1" t="s">
        <v>270</v>
      </c>
      <c r="B182" s="1" t="s">
        <v>255</v>
      </c>
      <c r="C182" s="1" t="s">
        <v>71</v>
      </c>
      <c r="D182" s="54">
        <v>45771</v>
      </c>
      <c r="E182" s="55">
        <v>42.857142857142854</v>
      </c>
    </row>
    <row r="183" spans="1:5" x14ac:dyDescent="0.2">
      <c r="A183" s="1" t="s">
        <v>262</v>
      </c>
      <c r="B183" s="1" t="s">
        <v>255</v>
      </c>
      <c r="C183" s="1" t="s">
        <v>71</v>
      </c>
      <c r="D183" s="54">
        <v>45771</v>
      </c>
      <c r="E183" s="55">
        <v>41</v>
      </c>
    </row>
    <row r="184" spans="1:5" x14ac:dyDescent="0.2">
      <c r="A184" s="1" t="s">
        <v>264</v>
      </c>
      <c r="B184" s="1" t="s">
        <v>255</v>
      </c>
      <c r="C184" s="1" t="s">
        <v>71</v>
      </c>
      <c r="D184" s="54">
        <v>45771</v>
      </c>
      <c r="E184" s="55">
        <v>39.285714285714285</v>
      </c>
    </row>
    <row r="185" spans="1:5" x14ac:dyDescent="0.2">
      <c r="A185" s="1" t="s">
        <v>261</v>
      </c>
      <c r="B185" s="1" t="s">
        <v>255</v>
      </c>
      <c r="C185" s="1" t="s">
        <v>72</v>
      </c>
      <c r="D185" s="54">
        <v>45771</v>
      </c>
      <c r="E185" s="55">
        <v>31.833333333333336</v>
      </c>
    </row>
    <row r="186" spans="1:5" x14ac:dyDescent="0.2">
      <c r="A186" s="1" t="s">
        <v>256</v>
      </c>
      <c r="B186" s="1" t="s">
        <v>255</v>
      </c>
      <c r="C186" s="1" t="s">
        <v>72</v>
      </c>
      <c r="D186" s="54">
        <v>45771</v>
      </c>
      <c r="E186" s="55">
        <v>30.714285714285712</v>
      </c>
    </row>
    <row r="187" spans="1:5" x14ac:dyDescent="0.2">
      <c r="A187" s="1" t="s">
        <v>263</v>
      </c>
      <c r="B187" s="1" t="s">
        <v>255</v>
      </c>
      <c r="C187" s="1" t="s">
        <v>72</v>
      </c>
      <c r="D187" s="54">
        <v>45771</v>
      </c>
      <c r="E187" s="55">
        <v>27.119047619047617</v>
      </c>
    </row>
    <row r="188" spans="1:5" x14ac:dyDescent="0.2">
      <c r="A188" s="1" t="s">
        <v>268</v>
      </c>
      <c r="B188" s="1" t="s">
        <v>255</v>
      </c>
      <c r="C188" s="1" t="s">
        <v>71</v>
      </c>
      <c r="D188" s="54">
        <v>45771</v>
      </c>
      <c r="E188" s="55">
        <v>25</v>
      </c>
    </row>
    <row r="189" spans="1:5" x14ac:dyDescent="0.2">
      <c r="A189" s="1" t="s">
        <v>273</v>
      </c>
      <c r="B189" s="1" t="s">
        <v>255</v>
      </c>
      <c r="C189" s="1" t="s">
        <v>72</v>
      </c>
      <c r="D189" s="54">
        <v>45771</v>
      </c>
      <c r="E189" s="55">
        <v>25</v>
      </c>
    </row>
    <row r="190" spans="1:5" x14ac:dyDescent="0.2">
      <c r="A190" s="1" t="s">
        <v>269</v>
      </c>
      <c r="B190" s="1" t="s">
        <v>255</v>
      </c>
      <c r="C190" s="1" t="s">
        <v>72</v>
      </c>
      <c r="D190" s="54">
        <v>45771</v>
      </c>
      <c r="E190" s="55">
        <v>24.452380952380953</v>
      </c>
    </row>
    <row r="191" spans="1:5" x14ac:dyDescent="0.2">
      <c r="A191" s="1" t="s">
        <v>254</v>
      </c>
      <c r="B191" s="1" t="s">
        <v>255</v>
      </c>
      <c r="C191" s="1" t="s">
        <v>70</v>
      </c>
      <c r="D191" s="54">
        <v>45771</v>
      </c>
      <c r="E191" s="55">
        <v>23.75</v>
      </c>
    </row>
    <row r="192" spans="1:5" x14ac:dyDescent="0.2">
      <c r="A192" s="1" t="s">
        <v>258</v>
      </c>
      <c r="B192" s="1" t="s">
        <v>255</v>
      </c>
      <c r="C192" s="1" t="s">
        <v>70</v>
      </c>
      <c r="D192" s="54">
        <v>45771</v>
      </c>
      <c r="E192" s="55">
        <v>23.095238095238095</v>
      </c>
    </row>
    <row r="193" spans="1:5" x14ac:dyDescent="0.2">
      <c r="A193" s="1" t="s">
        <v>271</v>
      </c>
      <c r="B193" s="1" t="s">
        <v>255</v>
      </c>
      <c r="C193" s="1" t="s">
        <v>72</v>
      </c>
      <c r="D193" s="54">
        <v>45771</v>
      </c>
      <c r="E193" s="55">
        <v>18.25</v>
      </c>
    </row>
    <row r="194" spans="1:5" x14ac:dyDescent="0.2">
      <c r="A194" s="1" t="s">
        <v>257</v>
      </c>
      <c r="B194" s="1" t="s">
        <v>255</v>
      </c>
      <c r="C194" s="1" t="s">
        <v>70</v>
      </c>
      <c r="D194" s="54">
        <v>45771</v>
      </c>
      <c r="E194" s="55">
        <v>17.5</v>
      </c>
    </row>
    <row r="195" spans="1:5" x14ac:dyDescent="0.2">
      <c r="A195" s="1" t="s">
        <v>272</v>
      </c>
      <c r="B195" s="1" t="s">
        <v>255</v>
      </c>
      <c r="C195" s="1" t="s">
        <v>70</v>
      </c>
      <c r="D195" s="54">
        <v>45771</v>
      </c>
      <c r="E195" s="55">
        <v>15</v>
      </c>
    </row>
    <row r="196" spans="1:5" x14ac:dyDescent="0.2">
      <c r="A196" s="1" t="s">
        <v>266</v>
      </c>
      <c r="B196" s="1" t="s">
        <v>255</v>
      </c>
      <c r="C196" s="1" t="s">
        <v>71</v>
      </c>
      <c r="D196" s="54">
        <v>45771</v>
      </c>
      <c r="E196" s="55">
        <v>12.5</v>
      </c>
    </row>
    <row r="197" spans="1:5" x14ac:dyDescent="0.2">
      <c r="A197" s="1" t="s">
        <v>260</v>
      </c>
      <c r="B197" s="1" t="s">
        <v>255</v>
      </c>
      <c r="C197" s="1" t="s">
        <v>72</v>
      </c>
      <c r="D197" s="54">
        <v>45771</v>
      </c>
      <c r="E197" s="55">
        <v>11.5</v>
      </c>
    </row>
    <row r="198" spans="1:5" x14ac:dyDescent="0.2">
      <c r="A198" s="1" t="s">
        <v>259</v>
      </c>
      <c r="B198" s="1" t="s">
        <v>255</v>
      </c>
      <c r="C198" s="1" t="s">
        <v>70</v>
      </c>
      <c r="D198" s="54">
        <v>45771</v>
      </c>
      <c r="E198" s="55">
        <v>11</v>
      </c>
    </row>
    <row r="199" spans="1:5" x14ac:dyDescent="0.2">
      <c r="A199" s="1" t="s">
        <v>267</v>
      </c>
      <c r="B199" s="1" t="s">
        <v>255</v>
      </c>
      <c r="C199" s="1" t="s">
        <v>72</v>
      </c>
      <c r="D199" s="54">
        <v>45771</v>
      </c>
      <c r="E199" s="55">
        <v>6.5</v>
      </c>
    </row>
    <row r="200" spans="1:5" x14ac:dyDescent="0.2">
      <c r="A200" s="1" t="s">
        <v>277</v>
      </c>
      <c r="B200" s="1" t="s">
        <v>255</v>
      </c>
      <c r="C200" s="1" t="s">
        <v>72</v>
      </c>
      <c r="D200" s="54">
        <v>45771</v>
      </c>
      <c r="E200" s="55">
        <v>0</v>
      </c>
    </row>
    <row r="201" spans="1:5" x14ac:dyDescent="0.2">
      <c r="A201" s="1" t="s">
        <v>265</v>
      </c>
      <c r="B201" s="1" t="s">
        <v>255</v>
      </c>
      <c r="C201" s="1" t="s">
        <v>71</v>
      </c>
      <c r="D201" s="54">
        <v>45772</v>
      </c>
      <c r="E201" s="55" t="s">
        <v>316</v>
      </c>
    </row>
    <row r="202" spans="1:5" x14ac:dyDescent="0.2">
      <c r="A202" s="1" t="s">
        <v>274</v>
      </c>
      <c r="B202" s="1" t="s">
        <v>255</v>
      </c>
      <c r="C202" s="1" t="s">
        <v>70</v>
      </c>
      <c r="D202" s="54">
        <v>45772</v>
      </c>
      <c r="E202" s="55" t="s">
        <v>316</v>
      </c>
    </row>
    <row r="203" spans="1:5" x14ac:dyDescent="0.2">
      <c r="A203" s="1" t="s">
        <v>275</v>
      </c>
      <c r="B203" s="1" t="s">
        <v>255</v>
      </c>
      <c r="C203" s="1" t="s">
        <v>70</v>
      </c>
      <c r="D203" s="54">
        <v>45772</v>
      </c>
      <c r="E203" s="55" t="s">
        <v>316</v>
      </c>
    </row>
    <row r="204" spans="1:5" x14ac:dyDescent="0.2">
      <c r="A204" s="1" t="s">
        <v>276</v>
      </c>
      <c r="B204" s="1" t="s">
        <v>255</v>
      </c>
      <c r="C204" s="1" t="s">
        <v>71</v>
      </c>
      <c r="D204" s="54">
        <v>45772</v>
      </c>
      <c r="E204" s="55" t="s">
        <v>316</v>
      </c>
    </row>
    <row r="205" spans="1:5" x14ac:dyDescent="0.2">
      <c r="A205" s="1" t="s">
        <v>278</v>
      </c>
      <c r="B205" s="1" t="s">
        <v>255</v>
      </c>
      <c r="C205" s="1" t="s">
        <v>72</v>
      </c>
      <c r="D205" s="54">
        <v>45772</v>
      </c>
      <c r="E205" s="55" t="s">
        <v>316</v>
      </c>
    </row>
    <row r="206" spans="1:5" x14ac:dyDescent="0.2">
      <c r="A206" s="1" t="s">
        <v>279</v>
      </c>
      <c r="B206" s="1" t="s">
        <v>255</v>
      </c>
      <c r="C206" s="1" t="s">
        <v>72</v>
      </c>
      <c r="D206" s="54">
        <v>45772</v>
      </c>
      <c r="E206" s="55" t="s">
        <v>316</v>
      </c>
    </row>
    <row r="207" spans="1:5" x14ac:dyDescent="0.2">
      <c r="A207" s="1" t="s">
        <v>270</v>
      </c>
      <c r="B207" s="1" t="s">
        <v>255</v>
      </c>
      <c r="C207" s="1" t="s">
        <v>71</v>
      </c>
      <c r="D207" s="54">
        <v>45772</v>
      </c>
      <c r="E207" s="55">
        <v>37.5</v>
      </c>
    </row>
    <row r="208" spans="1:5" x14ac:dyDescent="0.2">
      <c r="A208" s="1" t="s">
        <v>256</v>
      </c>
      <c r="B208" s="1" t="s">
        <v>255</v>
      </c>
      <c r="C208" s="1" t="s">
        <v>72</v>
      </c>
      <c r="D208" s="54">
        <v>45772</v>
      </c>
      <c r="E208" s="55">
        <v>34.392857142857139</v>
      </c>
    </row>
    <row r="209" spans="1:5" x14ac:dyDescent="0.2">
      <c r="A209" s="1" t="s">
        <v>264</v>
      </c>
      <c r="B209" s="1" t="s">
        <v>255</v>
      </c>
      <c r="C209" s="1" t="s">
        <v>71</v>
      </c>
      <c r="D209" s="54">
        <v>45772</v>
      </c>
      <c r="E209" s="55">
        <v>34.375</v>
      </c>
    </row>
    <row r="210" spans="1:5" x14ac:dyDescent="0.2">
      <c r="A210" s="1" t="s">
        <v>262</v>
      </c>
      <c r="B210" s="1" t="s">
        <v>255</v>
      </c>
      <c r="C210" s="1" t="s">
        <v>71</v>
      </c>
      <c r="D210" s="54">
        <v>45772</v>
      </c>
      <c r="E210" s="55">
        <v>34.166666666666671</v>
      </c>
    </row>
    <row r="211" spans="1:5" x14ac:dyDescent="0.2">
      <c r="A211" s="1" t="s">
        <v>263</v>
      </c>
      <c r="B211" s="1" t="s">
        <v>255</v>
      </c>
      <c r="C211" s="1" t="s">
        <v>72</v>
      </c>
      <c r="D211" s="54">
        <v>45772</v>
      </c>
      <c r="E211" s="55">
        <v>29.464285714285715</v>
      </c>
    </row>
    <row r="212" spans="1:5" x14ac:dyDescent="0.2">
      <c r="A212" s="1" t="s">
        <v>261</v>
      </c>
      <c r="B212" s="1" t="s">
        <v>255</v>
      </c>
      <c r="C212" s="1" t="s">
        <v>72</v>
      </c>
      <c r="D212" s="54">
        <v>45772</v>
      </c>
      <c r="E212" s="55">
        <v>27.428571428571431</v>
      </c>
    </row>
    <row r="213" spans="1:5" x14ac:dyDescent="0.2">
      <c r="A213" s="1" t="s">
        <v>272</v>
      </c>
      <c r="B213" s="1" t="s">
        <v>255</v>
      </c>
      <c r="C213" s="1" t="s">
        <v>70</v>
      </c>
      <c r="D213" s="54">
        <v>45772</v>
      </c>
      <c r="E213" s="55">
        <v>26.5</v>
      </c>
    </row>
    <row r="214" spans="1:5" x14ac:dyDescent="0.2">
      <c r="A214" s="1" t="s">
        <v>268</v>
      </c>
      <c r="B214" s="1" t="s">
        <v>255</v>
      </c>
      <c r="C214" s="1" t="s">
        <v>71</v>
      </c>
      <c r="D214" s="54">
        <v>45772</v>
      </c>
      <c r="E214" s="55">
        <v>25</v>
      </c>
    </row>
    <row r="215" spans="1:5" x14ac:dyDescent="0.2">
      <c r="A215" s="1" t="s">
        <v>273</v>
      </c>
      <c r="B215" s="1" t="s">
        <v>255</v>
      </c>
      <c r="C215" s="1" t="s">
        <v>72</v>
      </c>
      <c r="D215" s="54">
        <v>45772</v>
      </c>
      <c r="E215" s="55">
        <v>25</v>
      </c>
    </row>
    <row r="216" spans="1:5" x14ac:dyDescent="0.2">
      <c r="A216" s="1" t="s">
        <v>254</v>
      </c>
      <c r="B216" s="1" t="s">
        <v>255</v>
      </c>
      <c r="C216" s="1" t="s">
        <v>70</v>
      </c>
      <c r="D216" s="54">
        <v>45772</v>
      </c>
      <c r="E216" s="55">
        <v>23.75</v>
      </c>
    </row>
    <row r="217" spans="1:5" x14ac:dyDescent="0.2">
      <c r="A217" s="1" t="s">
        <v>269</v>
      </c>
      <c r="B217" s="1" t="s">
        <v>255</v>
      </c>
      <c r="C217" s="1" t="s">
        <v>72</v>
      </c>
      <c r="D217" s="54">
        <v>45772</v>
      </c>
      <c r="E217" s="55">
        <v>21.75</v>
      </c>
    </row>
    <row r="218" spans="1:5" x14ac:dyDescent="0.2">
      <c r="A218" s="1" t="s">
        <v>258</v>
      </c>
      <c r="B218" s="1" t="s">
        <v>255</v>
      </c>
      <c r="C218" s="1" t="s">
        <v>70</v>
      </c>
      <c r="D218" s="54">
        <v>45772</v>
      </c>
      <c r="E218" s="55">
        <v>20.482142857142858</v>
      </c>
    </row>
    <row r="219" spans="1:5" x14ac:dyDescent="0.2">
      <c r="A219" s="1" t="s">
        <v>257</v>
      </c>
      <c r="B219" s="1" t="s">
        <v>255</v>
      </c>
      <c r="C219" s="1" t="s">
        <v>70</v>
      </c>
      <c r="D219" s="54">
        <v>45772</v>
      </c>
      <c r="E219" s="55">
        <v>17.5</v>
      </c>
    </row>
    <row r="220" spans="1:5" x14ac:dyDescent="0.2">
      <c r="A220" s="1" t="s">
        <v>271</v>
      </c>
      <c r="B220" s="1" t="s">
        <v>255</v>
      </c>
      <c r="C220" s="1" t="s">
        <v>72</v>
      </c>
      <c r="D220" s="54">
        <v>45772</v>
      </c>
      <c r="E220" s="55">
        <v>17.25</v>
      </c>
    </row>
    <row r="221" spans="1:5" x14ac:dyDescent="0.2">
      <c r="A221" s="1" t="s">
        <v>358</v>
      </c>
      <c r="B221" s="1" t="s">
        <v>255</v>
      </c>
      <c r="D221" s="54">
        <v>45772</v>
      </c>
      <c r="E221" s="55">
        <v>15</v>
      </c>
    </row>
    <row r="222" spans="1:5" x14ac:dyDescent="0.2">
      <c r="A222" s="1" t="s">
        <v>266</v>
      </c>
      <c r="B222" s="1" t="s">
        <v>255</v>
      </c>
      <c r="C222" s="1" t="s">
        <v>71</v>
      </c>
      <c r="D222" s="54">
        <v>45772</v>
      </c>
      <c r="E222" s="55">
        <v>12.5</v>
      </c>
    </row>
    <row r="223" spans="1:5" x14ac:dyDescent="0.2">
      <c r="A223" s="1" t="s">
        <v>260</v>
      </c>
      <c r="B223" s="1" t="s">
        <v>255</v>
      </c>
      <c r="C223" s="1" t="s">
        <v>72</v>
      </c>
      <c r="D223" s="54">
        <v>45772</v>
      </c>
      <c r="E223" s="55">
        <v>11.5</v>
      </c>
    </row>
    <row r="224" spans="1:5" x14ac:dyDescent="0.2">
      <c r="A224" s="1" t="s">
        <v>259</v>
      </c>
      <c r="B224" s="1" t="s">
        <v>255</v>
      </c>
      <c r="C224" s="1" t="s">
        <v>70</v>
      </c>
      <c r="D224" s="54">
        <v>45772</v>
      </c>
      <c r="E224" s="55">
        <v>11</v>
      </c>
    </row>
    <row r="225" spans="1:5" x14ac:dyDescent="0.2">
      <c r="A225" s="1" t="s">
        <v>267</v>
      </c>
      <c r="B225" s="1" t="s">
        <v>255</v>
      </c>
      <c r="C225" s="1" t="s">
        <v>72</v>
      </c>
      <c r="D225" s="54">
        <v>45772</v>
      </c>
      <c r="E225" s="55">
        <v>6.5</v>
      </c>
    </row>
    <row r="226" spans="1:5" x14ac:dyDescent="0.2">
      <c r="A226" s="1" t="s">
        <v>277</v>
      </c>
      <c r="B226" s="1" t="s">
        <v>255</v>
      </c>
      <c r="C226" s="1" t="s">
        <v>72</v>
      </c>
      <c r="D226" s="54">
        <v>45772</v>
      </c>
      <c r="E226" s="55">
        <v>4</v>
      </c>
    </row>
  </sheetData>
  <conditionalFormatting sqref="K39:K64 K6:K31">
    <cfRule type="cellIs" dxfId="232" priority="4" operator="equal">
      <formula>"No Change"</formula>
    </cfRule>
    <cfRule type="cellIs" dxfId="231" priority="6" operator="equal">
      <formula>"Inc"</formula>
    </cfRule>
  </conditionalFormatting>
  <conditionalFormatting sqref="L39:L64 L6:L31">
    <cfRule type="cellIs" dxfId="230" priority="5" operator="lessThanOrEqual">
      <formula>7</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F971E-6B87-4820-A5A3-11DBBEE37233}">
  <dimension ref="A1:N13"/>
  <sheetViews>
    <sheetView workbookViewId="0">
      <selection activeCell="B6" sqref="B6"/>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5</v>
      </c>
      <c r="B2" s="1" t="s">
        <v>222</v>
      </c>
      <c r="C2" s="1">
        <v>333</v>
      </c>
      <c r="D2" s="1">
        <v>8</v>
      </c>
      <c r="E2" s="1">
        <v>8</v>
      </c>
      <c r="F2" s="1">
        <v>2</v>
      </c>
      <c r="G2" s="1" t="s">
        <v>318</v>
      </c>
      <c r="H2" s="1">
        <v>55.5</v>
      </c>
      <c r="I2" s="1">
        <v>205</v>
      </c>
      <c r="J2" s="1">
        <v>162.43</v>
      </c>
      <c r="K2" s="1">
        <v>0</v>
      </c>
      <c r="L2" s="1">
        <v>2</v>
      </c>
      <c r="M2" s="1">
        <v>33</v>
      </c>
      <c r="N2" s="1">
        <v>17</v>
      </c>
    </row>
    <row r="3" spans="1:14" x14ac:dyDescent="0.2">
      <c r="A3" s="1">
        <v>16</v>
      </c>
      <c r="B3" s="1" t="s">
        <v>224</v>
      </c>
      <c r="C3" s="1">
        <v>231</v>
      </c>
      <c r="D3" s="1">
        <v>8</v>
      </c>
      <c r="E3" s="1">
        <v>6</v>
      </c>
      <c r="F3" s="1">
        <v>1</v>
      </c>
      <c r="G3" s="1">
        <v>59</v>
      </c>
      <c r="H3" s="1">
        <v>46.2</v>
      </c>
      <c r="I3" s="1">
        <v>163</v>
      </c>
      <c r="J3" s="1">
        <v>141.71</v>
      </c>
      <c r="K3" s="1">
        <v>0</v>
      </c>
      <c r="L3" s="1">
        <v>2</v>
      </c>
      <c r="M3" s="1">
        <v>19</v>
      </c>
      <c r="N3" s="1">
        <v>10</v>
      </c>
    </row>
    <row r="4" spans="1:14" x14ac:dyDescent="0.2">
      <c r="A4" s="1">
        <v>26</v>
      </c>
      <c r="B4" s="1" t="s">
        <v>223</v>
      </c>
      <c r="C4" s="1">
        <v>204</v>
      </c>
      <c r="D4" s="1">
        <v>8</v>
      </c>
      <c r="E4" s="1">
        <v>8</v>
      </c>
      <c r="F4" s="1">
        <v>1</v>
      </c>
      <c r="G4" s="1" t="s">
        <v>237</v>
      </c>
      <c r="H4" s="1">
        <v>29.14</v>
      </c>
      <c r="I4" s="1">
        <v>139</v>
      </c>
      <c r="J4" s="1">
        <v>146.76</v>
      </c>
      <c r="K4" s="1">
        <v>0</v>
      </c>
      <c r="L4" s="1">
        <v>1</v>
      </c>
      <c r="M4" s="1">
        <v>27</v>
      </c>
      <c r="N4" s="1">
        <v>8</v>
      </c>
    </row>
    <row r="5" spans="1:14" x14ac:dyDescent="0.2">
      <c r="A5" s="1">
        <v>38</v>
      </c>
      <c r="B5" s="1" t="s">
        <v>231</v>
      </c>
      <c r="C5" s="1">
        <v>158</v>
      </c>
      <c r="D5" s="1">
        <v>7</v>
      </c>
      <c r="E5" s="1">
        <v>7</v>
      </c>
      <c r="F5" s="1">
        <v>1</v>
      </c>
      <c r="G5" s="1" t="s">
        <v>319</v>
      </c>
      <c r="H5" s="1">
        <v>26.33</v>
      </c>
      <c r="I5" s="1">
        <v>102</v>
      </c>
      <c r="J5" s="1">
        <v>154.9</v>
      </c>
      <c r="K5" s="1">
        <v>0</v>
      </c>
      <c r="L5" s="1">
        <v>1</v>
      </c>
      <c r="M5" s="1">
        <v>10</v>
      </c>
      <c r="N5" s="1">
        <v>12</v>
      </c>
    </row>
    <row r="6" spans="1:14" x14ac:dyDescent="0.2">
      <c r="A6" s="1">
        <v>51</v>
      </c>
      <c r="B6" s="1" t="s">
        <v>225</v>
      </c>
      <c r="C6" s="1">
        <v>130</v>
      </c>
      <c r="D6" s="1">
        <v>8</v>
      </c>
      <c r="E6" s="1">
        <v>6</v>
      </c>
      <c r="F6" s="1">
        <v>2</v>
      </c>
      <c r="G6" s="1">
        <v>46</v>
      </c>
      <c r="H6" s="1">
        <v>32.5</v>
      </c>
      <c r="I6" s="1">
        <v>73</v>
      </c>
      <c r="J6" s="1">
        <v>178.08</v>
      </c>
      <c r="K6" s="1">
        <v>0</v>
      </c>
      <c r="L6" s="1">
        <v>0</v>
      </c>
      <c r="M6" s="1">
        <v>12</v>
      </c>
      <c r="N6" s="1">
        <v>6</v>
      </c>
    </row>
    <row r="7" spans="1:14" x14ac:dyDescent="0.2">
      <c r="A7" s="1">
        <v>57</v>
      </c>
      <c r="B7" s="1" t="s">
        <v>220</v>
      </c>
      <c r="C7" s="1">
        <v>104</v>
      </c>
      <c r="D7" s="1">
        <v>7</v>
      </c>
      <c r="E7" s="1">
        <v>5</v>
      </c>
      <c r="F7" s="1">
        <v>1</v>
      </c>
      <c r="G7" s="1">
        <v>42</v>
      </c>
      <c r="H7" s="1">
        <v>26</v>
      </c>
      <c r="I7" s="1">
        <v>61</v>
      </c>
      <c r="J7" s="1">
        <v>170.49</v>
      </c>
      <c r="K7" s="1">
        <v>0</v>
      </c>
      <c r="L7" s="1">
        <v>0</v>
      </c>
      <c r="M7" s="1">
        <v>9</v>
      </c>
      <c r="N7" s="1">
        <v>6</v>
      </c>
    </row>
    <row r="8" spans="1:14" x14ac:dyDescent="0.2">
      <c r="A8" s="1">
        <v>60</v>
      </c>
      <c r="B8" s="1" t="s">
        <v>229</v>
      </c>
      <c r="C8" s="1">
        <v>91</v>
      </c>
      <c r="D8" s="1">
        <v>7</v>
      </c>
      <c r="E8" s="1">
        <v>6</v>
      </c>
      <c r="F8" s="1">
        <v>1</v>
      </c>
      <c r="G8" s="1">
        <v>36</v>
      </c>
      <c r="H8" s="1">
        <v>18.2</v>
      </c>
      <c r="I8" s="1">
        <v>76</v>
      </c>
      <c r="J8" s="1">
        <v>119.73</v>
      </c>
      <c r="K8" s="1">
        <v>0</v>
      </c>
      <c r="L8" s="1">
        <v>0</v>
      </c>
      <c r="M8" s="1">
        <v>7</v>
      </c>
      <c r="N8" s="1">
        <v>4</v>
      </c>
    </row>
    <row r="9" spans="1:14" x14ac:dyDescent="0.2">
      <c r="A9" s="1">
        <v>77</v>
      </c>
      <c r="B9" s="1" t="s">
        <v>226</v>
      </c>
      <c r="C9" s="1">
        <v>39</v>
      </c>
      <c r="D9" s="1">
        <v>8</v>
      </c>
      <c r="E9" s="1">
        <v>5</v>
      </c>
      <c r="F9" s="1">
        <v>3</v>
      </c>
      <c r="G9" s="1" t="s">
        <v>238</v>
      </c>
      <c r="H9" s="1">
        <v>19.5</v>
      </c>
      <c r="I9" s="1">
        <v>29</v>
      </c>
      <c r="J9" s="1">
        <v>134.47999999999999</v>
      </c>
      <c r="K9" s="1">
        <v>0</v>
      </c>
      <c r="L9" s="1">
        <v>0</v>
      </c>
      <c r="M9" s="1">
        <v>2</v>
      </c>
      <c r="N9" s="1">
        <v>3</v>
      </c>
    </row>
    <row r="10" spans="1:14" x14ac:dyDescent="0.2">
      <c r="A10" s="1">
        <v>81</v>
      </c>
      <c r="B10" s="1" t="s">
        <v>227</v>
      </c>
      <c r="C10" s="1">
        <v>28</v>
      </c>
      <c r="D10" s="1">
        <v>8</v>
      </c>
      <c r="E10" s="1">
        <v>2</v>
      </c>
      <c r="F10" s="1">
        <v>1</v>
      </c>
      <c r="G10" s="1" t="s">
        <v>239</v>
      </c>
      <c r="H10" s="1">
        <v>28</v>
      </c>
      <c r="I10" s="1">
        <v>16</v>
      </c>
      <c r="J10" s="1">
        <v>175</v>
      </c>
      <c r="K10" s="1">
        <v>0</v>
      </c>
      <c r="L10" s="1">
        <v>0</v>
      </c>
      <c r="M10" s="1">
        <v>2</v>
      </c>
      <c r="N10" s="1">
        <v>2</v>
      </c>
    </row>
    <row r="11" spans="1:14" x14ac:dyDescent="0.2">
      <c r="A11" s="1">
        <v>109</v>
      </c>
      <c r="B11" s="1" t="s">
        <v>240</v>
      </c>
      <c r="C11" s="1">
        <v>6</v>
      </c>
      <c r="D11" s="1">
        <v>2</v>
      </c>
      <c r="E11" s="1">
        <v>2</v>
      </c>
      <c r="F11" s="1">
        <v>0</v>
      </c>
      <c r="G11" s="1">
        <v>3</v>
      </c>
      <c r="H11" s="1">
        <v>3</v>
      </c>
      <c r="I11" s="1">
        <v>15</v>
      </c>
      <c r="J11" s="1">
        <v>40</v>
      </c>
      <c r="K11" s="1">
        <v>0</v>
      </c>
      <c r="L11" s="1">
        <v>0</v>
      </c>
      <c r="M11" s="1">
        <v>0</v>
      </c>
      <c r="N11" s="1">
        <v>0</v>
      </c>
    </row>
    <row r="12" spans="1:14" x14ac:dyDescent="0.2">
      <c r="A12" s="1">
        <v>116</v>
      </c>
      <c r="B12" s="1" t="s">
        <v>228</v>
      </c>
      <c r="C12" s="1">
        <v>2</v>
      </c>
      <c r="D12" s="1">
        <v>8</v>
      </c>
      <c r="E12" s="1">
        <v>2</v>
      </c>
      <c r="F12" s="1">
        <v>1</v>
      </c>
      <c r="G12" s="1" t="s">
        <v>51</v>
      </c>
      <c r="H12" s="1">
        <v>2</v>
      </c>
      <c r="I12" s="1">
        <v>3</v>
      </c>
      <c r="J12" s="1">
        <v>66.66</v>
      </c>
      <c r="K12" s="1">
        <v>0</v>
      </c>
      <c r="L12" s="1">
        <v>0</v>
      </c>
      <c r="M12" s="1">
        <v>0</v>
      </c>
      <c r="N12" s="1">
        <v>0</v>
      </c>
    </row>
    <row r="13" spans="1:14" x14ac:dyDescent="0.2">
      <c r="A13" s="1">
        <v>119</v>
      </c>
      <c r="B13" s="53" t="s">
        <v>252</v>
      </c>
      <c r="C13" s="1">
        <v>1</v>
      </c>
      <c r="D13" s="1">
        <v>2</v>
      </c>
      <c r="E13" s="1">
        <v>1</v>
      </c>
      <c r="F13" s="1">
        <v>1</v>
      </c>
      <c r="G13" s="1" t="s">
        <v>51</v>
      </c>
      <c r="H13" s="1" t="s">
        <v>52</v>
      </c>
      <c r="I13" s="1">
        <v>1</v>
      </c>
      <c r="J13" s="1">
        <v>100</v>
      </c>
      <c r="K13" s="1">
        <v>0</v>
      </c>
      <c r="L13" s="1">
        <v>0</v>
      </c>
      <c r="M13" s="1">
        <v>0</v>
      </c>
      <c r="N13"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4F2D-56CD-4F6D-9718-C8092BDA9CA6}">
  <dimension ref="A1:M12"/>
  <sheetViews>
    <sheetView workbookViewId="0">
      <selection activeCell="N18" sqref="N18"/>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9</v>
      </c>
      <c r="B2" s="1" t="s">
        <v>220</v>
      </c>
      <c r="C2" s="1">
        <v>11</v>
      </c>
      <c r="D2" s="1">
        <v>7</v>
      </c>
      <c r="E2" s="1">
        <v>7</v>
      </c>
      <c r="F2" s="1">
        <v>22</v>
      </c>
      <c r="G2" s="1">
        <v>196</v>
      </c>
      <c r="H2" s="1" t="s">
        <v>241</v>
      </c>
      <c r="I2" s="1">
        <v>17.809999999999999</v>
      </c>
      <c r="J2" s="1">
        <v>8.9</v>
      </c>
      <c r="K2" s="1">
        <v>12</v>
      </c>
      <c r="L2" s="1">
        <v>0</v>
      </c>
      <c r="M2" s="1">
        <v>1</v>
      </c>
    </row>
    <row r="3" spans="1:13" x14ac:dyDescent="0.2">
      <c r="A3" s="1">
        <v>32</v>
      </c>
      <c r="B3" s="1" t="s">
        <v>230</v>
      </c>
      <c r="C3" s="1">
        <v>6</v>
      </c>
      <c r="D3" s="1">
        <v>4</v>
      </c>
      <c r="E3" s="1">
        <v>4</v>
      </c>
      <c r="F3" s="1">
        <v>11</v>
      </c>
      <c r="G3" s="1">
        <v>94</v>
      </c>
      <c r="H3" s="1" t="s">
        <v>242</v>
      </c>
      <c r="I3" s="1">
        <v>15.66</v>
      </c>
      <c r="J3" s="1">
        <v>8.5399999999999991</v>
      </c>
      <c r="K3" s="1">
        <v>11</v>
      </c>
      <c r="L3" s="1">
        <v>0</v>
      </c>
      <c r="M3" s="1">
        <v>0</v>
      </c>
    </row>
    <row r="4" spans="1:13" x14ac:dyDescent="0.2">
      <c r="A4" s="1">
        <v>34</v>
      </c>
      <c r="B4" s="1" t="s">
        <v>228</v>
      </c>
      <c r="C4" s="1">
        <v>6</v>
      </c>
      <c r="D4" s="1">
        <v>8</v>
      </c>
      <c r="E4" s="1">
        <v>8</v>
      </c>
      <c r="F4" s="1">
        <v>28</v>
      </c>
      <c r="G4" s="1">
        <v>262</v>
      </c>
      <c r="H4" s="1" t="s">
        <v>243</v>
      </c>
      <c r="I4" s="1">
        <v>43.66</v>
      </c>
      <c r="J4" s="1">
        <v>9.35</v>
      </c>
      <c r="K4" s="1">
        <v>28</v>
      </c>
      <c r="L4" s="1">
        <v>0</v>
      </c>
      <c r="M4" s="1">
        <v>0</v>
      </c>
    </row>
    <row r="5" spans="1:13" x14ac:dyDescent="0.2">
      <c r="A5" s="1">
        <v>36</v>
      </c>
      <c r="B5" s="1" t="s">
        <v>227</v>
      </c>
      <c r="C5" s="1">
        <v>6</v>
      </c>
      <c r="D5" s="1">
        <v>8</v>
      </c>
      <c r="E5" s="1">
        <v>8</v>
      </c>
      <c r="F5" s="1">
        <v>23</v>
      </c>
      <c r="G5" s="1">
        <v>231</v>
      </c>
      <c r="H5" s="2">
        <v>45707</v>
      </c>
      <c r="I5" s="1">
        <v>38.5</v>
      </c>
      <c r="J5" s="1">
        <v>10.039999999999999</v>
      </c>
      <c r="K5" s="1">
        <v>23</v>
      </c>
      <c r="L5" s="1">
        <v>0</v>
      </c>
      <c r="M5" s="1">
        <v>0</v>
      </c>
    </row>
    <row r="6" spans="1:13" x14ac:dyDescent="0.2">
      <c r="A6" s="1">
        <v>38</v>
      </c>
      <c r="B6" s="1" t="s">
        <v>232</v>
      </c>
      <c r="C6" s="1">
        <v>6</v>
      </c>
      <c r="D6" s="1">
        <v>3</v>
      </c>
      <c r="E6" s="1">
        <v>3</v>
      </c>
      <c r="F6" s="1">
        <v>8</v>
      </c>
      <c r="G6" s="1">
        <v>105</v>
      </c>
      <c r="H6" s="2">
        <v>45771</v>
      </c>
      <c r="I6" s="1">
        <v>17.5</v>
      </c>
      <c r="J6" s="1">
        <v>13.12</v>
      </c>
      <c r="K6" s="1">
        <v>8</v>
      </c>
      <c r="L6" s="1">
        <v>1</v>
      </c>
      <c r="M6" s="1">
        <v>0</v>
      </c>
    </row>
    <row r="7" spans="1:13" x14ac:dyDescent="0.2">
      <c r="A7" s="1">
        <v>44</v>
      </c>
      <c r="B7" s="1" t="s">
        <v>233</v>
      </c>
      <c r="C7" s="1">
        <v>4</v>
      </c>
      <c r="D7" s="1">
        <v>4</v>
      </c>
      <c r="E7" s="1">
        <v>4</v>
      </c>
      <c r="F7" s="1">
        <v>16</v>
      </c>
      <c r="G7" s="1">
        <v>119</v>
      </c>
      <c r="H7" s="2">
        <v>45713</v>
      </c>
      <c r="I7" s="1">
        <v>29.75</v>
      </c>
      <c r="J7" s="1">
        <v>7.43</v>
      </c>
      <c r="K7" s="1">
        <v>24</v>
      </c>
      <c r="L7" s="1">
        <v>0</v>
      </c>
      <c r="M7" s="1">
        <v>0</v>
      </c>
    </row>
    <row r="8" spans="1:13" x14ac:dyDescent="0.2">
      <c r="A8" s="1">
        <v>48</v>
      </c>
      <c r="B8" s="1" t="s">
        <v>226</v>
      </c>
      <c r="C8" s="1">
        <v>4</v>
      </c>
      <c r="D8" s="1">
        <v>8</v>
      </c>
      <c r="E8" s="1">
        <v>8</v>
      </c>
      <c r="F8" s="1">
        <v>24.3</v>
      </c>
      <c r="G8" s="1">
        <v>217</v>
      </c>
      <c r="H8" s="1" t="s">
        <v>245</v>
      </c>
      <c r="I8" s="1">
        <v>54.25</v>
      </c>
      <c r="J8" s="1">
        <v>8.85</v>
      </c>
      <c r="K8" s="1">
        <v>36.75</v>
      </c>
      <c r="L8" s="1">
        <v>0</v>
      </c>
      <c r="M8" s="1">
        <v>0</v>
      </c>
    </row>
    <row r="9" spans="1:13" x14ac:dyDescent="0.2">
      <c r="A9" s="1">
        <v>52</v>
      </c>
      <c r="B9" s="1" t="s">
        <v>229</v>
      </c>
      <c r="C9" s="1">
        <v>3</v>
      </c>
      <c r="D9" s="1">
        <v>7</v>
      </c>
      <c r="E9" s="1">
        <v>4</v>
      </c>
      <c r="F9" s="1">
        <v>9</v>
      </c>
      <c r="G9" s="1">
        <v>60</v>
      </c>
      <c r="H9" s="1">
        <v>45702</v>
      </c>
      <c r="I9" s="1">
        <v>20</v>
      </c>
      <c r="J9" s="1">
        <v>6.66</v>
      </c>
      <c r="K9" s="1">
        <v>18</v>
      </c>
      <c r="L9" s="1">
        <v>0</v>
      </c>
      <c r="M9" s="1">
        <v>0</v>
      </c>
    </row>
    <row r="10" spans="1:13" x14ac:dyDescent="0.2">
      <c r="A10" s="1">
        <v>54</v>
      </c>
      <c r="B10" s="1" t="s">
        <v>234</v>
      </c>
      <c r="C10" s="1">
        <v>3</v>
      </c>
      <c r="D10" s="1">
        <v>2</v>
      </c>
      <c r="E10" s="1">
        <v>1</v>
      </c>
      <c r="F10" s="1">
        <v>4</v>
      </c>
      <c r="G10" s="1">
        <v>36</v>
      </c>
      <c r="H10" s="2" t="s">
        <v>244</v>
      </c>
      <c r="I10" s="1">
        <v>12</v>
      </c>
      <c r="J10" s="1">
        <v>9</v>
      </c>
      <c r="K10" s="1">
        <v>8</v>
      </c>
      <c r="L10" s="1">
        <v>0</v>
      </c>
      <c r="M10" s="1">
        <v>0</v>
      </c>
    </row>
    <row r="11" spans="1:13" x14ac:dyDescent="0.2">
      <c r="A11" s="1">
        <v>80</v>
      </c>
      <c r="B11" s="1" t="s">
        <v>252</v>
      </c>
      <c r="C11" s="1">
        <v>1</v>
      </c>
      <c r="D11" s="1">
        <v>2</v>
      </c>
      <c r="E11" s="1">
        <v>2</v>
      </c>
      <c r="F11" s="1">
        <v>4</v>
      </c>
      <c r="G11" s="1">
        <v>53</v>
      </c>
      <c r="H11" s="1" t="s">
        <v>246</v>
      </c>
      <c r="I11" s="1">
        <v>53</v>
      </c>
      <c r="J11" s="1">
        <v>13.25</v>
      </c>
      <c r="K11" s="1">
        <v>24</v>
      </c>
      <c r="L11" s="1">
        <v>0</v>
      </c>
      <c r="M11" s="1">
        <v>0</v>
      </c>
    </row>
    <row r="12" spans="1:13" x14ac:dyDescent="0.2">
      <c r="A12" s="1">
        <v>81</v>
      </c>
      <c r="B12" s="1" t="s">
        <v>235</v>
      </c>
      <c r="C12" s="1">
        <v>1</v>
      </c>
      <c r="D12" s="1">
        <v>1</v>
      </c>
      <c r="E12" s="1">
        <v>1</v>
      </c>
      <c r="F12" s="1">
        <v>2</v>
      </c>
      <c r="G12" s="1">
        <v>28</v>
      </c>
      <c r="H12" s="2">
        <v>45685</v>
      </c>
      <c r="I12" s="1">
        <v>28</v>
      </c>
      <c r="J12" s="1">
        <v>14</v>
      </c>
      <c r="K12" s="1">
        <v>12</v>
      </c>
      <c r="L12" s="1">
        <v>0</v>
      </c>
      <c r="M12"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B1AF-6038-43E2-9FDF-C13D534E79E8}">
  <sheetPr>
    <tabColor theme="9" tint="0.59999389629810485"/>
  </sheetPr>
  <dimension ref="A1:AS29"/>
  <sheetViews>
    <sheetView tabSelected="1" zoomScale="90" zoomScaleNormal="90" workbookViewId="0">
      <pane xSplit="3" topLeftCell="J1" activePane="topRight" state="frozen"/>
      <selection pane="topRight" activeCell="Z29" sqref="Z29"/>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16.85546875" style="1" bestFit="1" customWidth="1"/>
    <col min="44" max="16384" width="9.140625" style="1"/>
  </cols>
  <sheetData>
    <row r="1" spans="1:45"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7" t="s">
        <v>355</v>
      </c>
      <c r="AO1" s="28" t="s">
        <v>94</v>
      </c>
      <c r="AP1" s="48" t="s">
        <v>95</v>
      </c>
      <c r="AQ1" s="47"/>
    </row>
    <row r="2" spans="1:45" x14ac:dyDescent="0.2">
      <c r="A2" s="3" t="s">
        <v>347</v>
      </c>
      <c r="B2" s="1" t="s">
        <v>321</v>
      </c>
      <c r="C2" s="4" t="s">
        <v>70</v>
      </c>
      <c r="D2" s="3" t="str">
        <f>IFERROR(VLOOKUP($A2,srh_mvp!$B:$K,COLUMN(D1)-2,FALSE),"")</f>
        <v/>
      </c>
      <c r="E2" s="1" t="str">
        <f>IFERROR(VLOOKUP($A2,srh_mvp!$B:$K,COLUMN(E1)-2,FALSE),"")</f>
        <v/>
      </c>
      <c r="F2" s="1" t="str">
        <f>IFERROR(VLOOKUP($A2,srh_mvp!$B:$K,COLUMN(F1)-2,FALSE),"")</f>
        <v/>
      </c>
      <c r="G2" s="1" t="str">
        <f>IFERROR(VLOOKUP($A2,srh_mvp!$B:$K,COLUMN(G1)-2,FALSE),"")</f>
        <v/>
      </c>
      <c r="H2" s="1" t="str">
        <f>IFERROR(VLOOKUP($A2,srh_mvp!$B:$K,COLUMN(H1)-2,FALSE),"")</f>
        <v/>
      </c>
      <c r="I2" s="1" t="str">
        <f>IFERROR(VLOOKUP($A2,srh_mvp!$B:$K,COLUMN(I1)-2,FALSE),"")</f>
        <v/>
      </c>
      <c r="J2" s="1" t="str">
        <f>IFERROR(VLOOKUP($A2,srh_mvp!$B:$K,COLUMN(J1)-2,FALSE),"")</f>
        <v/>
      </c>
      <c r="K2" s="1" t="str">
        <f>IFERROR(VLOOKUP($A2,srh_mvp!$B:$K,COLUMN(K1)-2,FALSE),"")</f>
        <v/>
      </c>
      <c r="L2" s="4" t="str">
        <f>IFERROR(VLOOKUP($A2,srh_mvp!$B:$K,COLUMN(L1)-2,FALSE),"")</f>
        <v/>
      </c>
      <c r="M2" s="3" t="str">
        <f>IFERROR(VLOOKUP($A2,srh_batting!$B:$N,COLUMN(M1)-11,FALSE),"")</f>
        <v/>
      </c>
      <c r="N2" s="1" t="str">
        <f>IFERROR(VLOOKUP($A2,srh_batting!$B:$N,COLUMN(N1)-11,FALSE),"")</f>
        <v/>
      </c>
      <c r="O2" s="1" t="str">
        <f>IFERROR(VLOOKUP($A2,srh_batting!$B:$N,COLUMN(O1)-11,FALSE),"")</f>
        <v/>
      </c>
      <c r="P2" s="1" t="str">
        <f>IFERROR(VLOOKUP($A2,srh_batting!$B:$N,COLUMN(P1)-11,FALSE),"")</f>
        <v/>
      </c>
      <c r="Q2" s="1" t="str">
        <f>IFERROR(VLOOKUP($A2,srh_batting!$B:$N,COLUMN(Q1)-11,FALSE),"")</f>
        <v/>
      </c>
      <c r="R2" s="1" t="str">
        <f>IFERROR(VLOOKUP($A2,srh_batting!$B:$N,COLUMN(R1)-11,FALSE),"")</f>
        <v/>
      </c>
      <c r="S2" s="1" t="str">
        <f>IFERROR(VLOOKUP($A2,srh_batting!$B:$N,COLUMN(S1)-11,FALSE),"")</f>
        <v/>
      </c>
      <c r="T2" s="1" t="str">
        <f>IFERROR(VLOOKUP($A2,srh_batting!$B:$N,COLUMN(T1)-11,FALSE),"")</f>
        <v/>
      </c>
      <c r="U2" s="1" t="str">
        <f>IFERROR(VLOOKUP($A2,srh_batting!$B:$N,COLUMN(U1)-11,FALSE),"")</f>
        <v/>
      </c>
      <c r="V2" s="1" t="str">
        <f>IFERROR(VLOOKUP($A2,srh_batting!$B:$N,COLUMN(V1)-11,FALSE),"")</f>
        <v/>
      </c>
      <c r="W2" s="1" t="str">
        <f>IFERROR(VLOOKUP($A2,srh_batting!$B:$N,COLUMN(W1)-11,FALSE),"")</f>
        <v/>
      </c>
      <c r="X2" s="4" t="str">
        <f>IFERROR(VLOOKUP($A2,srh_batting!$B:$N,COLUMN(X1)-11,FALSE),"")</f>
        <v/>
      </c>
      <c r="Y2" s="3" t="str">
        <f>IFERROR(VLOOKUP($A2,srh_bowling!$B:$M,COLUMN(Y1)-23,FALSE),"")</f>
        <v/>
      </c>
      <c r="Z2" s="1" t="str">
        <f>IFERROR(VLOOKUP($A2,srh_bowling!$B:$M,COLUMN(Z1)-23,FALSE),"")</f>
        <v/>
      </c>
      <c r="AA2" s="1" t="str">
        <f>IFERROR(VLOOKUP($A2,srh_bowling!$B:$M,COLUMN(AA1)-23,FALSE),"")</f>
        <v/>
      </c>
      <c r="AB2" s="1" t="str">
        <f>IFERROR(VLOOKUP($A2,srh_bowling!$B:$M,COLUMN(AB1)-23,FALSE),"")</f>
        <v/>
      </c>
      <c r="AC2" s="1" t="str">
        <f>IFERROR(VLOOKUP($A2,srh_bowling!$B:$M,COLUMN(AC1)-23,FALSE),"")</f>
        <v/>
      </c>
      <c r="AD2" s="1" t="str">
        <f>IFERROR(VLOOKUP($A2,srh_bowling!$B:$M,COLUMN(AD1)-23,FALSE),"")</f>
        <v/>
      </c>
      <c r="AE2" s="1" t="str">
        <f>IFERROR(VLOOKUP($A2,srh_bowling!$B:$M,COLUMN(AE1)-23,FALSE),"")</f>
        <v/>
      </c>
      <c r="AF2" s="1" t="str">
        <f>IFERROR(VLOOKUP($A2,srh_bowling!$B:$M,COLUMN(AF1)-23,FALSE),"")</f>
        <v/>
      </c>
      <c r="AG2" s="1" t="str">
        <f>IFERROR(VLOOKUP($A2,srh_bowling!$B:$M,COLUMN(AG1)-23,FALSE),"")</f>
        <v/>
      </c>
      <c r="AH2" s="1" t="str">
        <f>IFERROR(VLOOKUP($A2,srh_bowling!$B:$M,COLUMN(AH1)-23,FALSE),"")</f>
        <v/>
      </c>
      <c r="AI2" s="1" t="str">
        <f>IFERROR(VLOOKUP($A2,srh_bowling!$B:$M,COLUMN(AI1)-23,FALSE),"")</f>
        <v/>
      </c>
      <c r="AJ2" s="23">
        <f t="shared" ref="AJ2:AJ22" si="0">IFERROR((M2 - VALUE(SUBSTITUTE(Q2,"*","")))/(O2-1),0)</f>
        <v>0</v>
      </c>
      <c r="AK2" s="22" t="str">
        <f t="shared" ref="AK2:AK22" si="1">IFERROR(F2/E2,"")</f>
        <v/>
      </c>
      <c r="AL2" s="22" t="str">
        <f t="shared" ref="AL2:AL22" si="2">IFERROR(J2/E2,"")</f>
        <v/>
      </c>
      <c r="AM2" s="22" t="str">
        <f t="shared" ref="AM2:AM22" si="3">IFERROR(AJ2*1 + AK2*25 + AL2*15,"")</f>
        <v/>
      </c>
      <c r="AN2" s="22" t="str">
        <f t="shared" ref="AN2:AN22" si="4">IFERROR(AJ2*1 + AK2*25 + AL2*15 + IFERROR(K2/E2,"")*15,"")</f>
        <v/>
      </c>
      <c r="AO2" s="29" t="str">
        <f t="shared" ref="AO2:AO22" si="5">IFERROR(AVERAGE(RANK(AJ2,$AJ$2:$AJ$22),RANK(AK2,$AK$2:$AK$22),RANK(AL2,$AL$2:$AL$22)),"")</f>
        <v/>
      </c>
      <c r="AP2" s="19" t="str">
        <f t="shared" ref="AP2:AP22" si="6">IFERROR(RANK(AO2,$AO$2:$AO$22,1),"")</f>
        <v/>
      </c>
      <c r="AQ2" s="49" t="str">
        <f t="shared" ref="AQ2:AQ22" si="7">A2</f>
        <v>Atharva Taide</v>
      </c>
    </row>
    <row r="3" spans="1:45" x14ac:dyDescent="0.2">
      <c r="A3" s="3" t="s">
        <v>348</v>
      </c>
      <c r="B3" s="1" t="s">
        <v>321</v>
      </c>
      <c r="C3" s="4" t="s">
        <v>70</v>
      </c>
      <c r="D3" s="3" t="str">
        <f>IFERROR(VLOOKUP($A3,srh_mvp!$B:$K,COLUMN(D2)-2,FALSE),"")</f>
        <v/>
      </c>
      <c r="E3" s="1" t="str">
        <f>IFERROR(VLOOKUP($A3,srh_mvp!$B:$K,COLUMN(E2)-2,FALSE),"")</f>
        <v/>
      </c>
      <c r="F3" s="1" t="str">
        <f>IFERROR(VLOOKUP($A3,srh_mvp!$B:$K,COLUMN(F2)-2,FALSE),"")</f>
        <v/>
      </c>
      <c r="G3" s="1" t="str">
        <f>IFERROR(VLOOKUP($A3,srh_mvp!$B:$K,COLUMN(G2)-2,FALSE),"")</f>
        <v/>
      </c>
      <c r="H3" s="1" t="str">
        <f>IFERROR(VLOOKUP($A3,srh_mvp!$B:$K,COLUMN(H2)-2,FALSE),"")</f>
        <v/>
      </c>
      <c r="I3" s="1" t="str">
        <f>IFERROR(VLOOKUP($A3,srh_mvp!$B:$K,COLUMN(I2)-2,FALSE),"")</f>
        <v/>
      </c>
      <c r="J3" s="1" t="str">
        <f>IFERROR(VLOOKUP($A3,srh_mvp!$B:$K,COLUMN(J2)-2,FALSE),"")</f>
        <v/>
      </c>
      <c r="K3" s="1" t="str">
        <f>IFERROR(VLOOKUP($A3,srh_mvp!$B:$K,COLUMN(K2)-2,FALSE),"")</f>
        <v/>
      </c>
      <c r="L3" s="4" t="str">
        <f>IFERROR(VLOOKUP($A3,srh_mvp!$B:$K,COLUMN(L2)-2,FALSE),"")</f>
        <v/>
      </c>
      <c r="M3" s="3" t="str">
        <f>IFERROR(VLOOKUP($A3,srh_batting!$B:$N,COLUMN(M2)-11,FALSE),"")</f>
        <v/>
      </c>
      <c r="N3" s="1" t="str">
        <f>IFERROR(VLOOKUP($A3,srh_batting!$B:$N,COLUMN(N2)-11,FALSE),"")</f>
        <v/>
      </c>
      <c r="O3" s="1" t="str">
        <f>IFERROR(VLOOKUP($A3,srh_batting!$B:$N,COLUMN(O2)-11,FALSE),"")</f>
        <v/>
      </c>
      <c r="P3" s="1" t="str">
        <f>IFERROR(VLOOKUP($A3,srh_batting!$B:$N,COLUMN(P2)-11,FALSE),"")</f>
        <v/>
      </c>
      <c r="Q3" s="1" t="str">
        <f>IFERROR(VLOOKUP($A3,srh_batting!$B:$N,COLUMN(Q2)-11,FALSE),"")</f>
        <v/>
      </c>
      <c r="R3" s="1" t="str">
        <f>IFERROR(VLOOKUP($A3,srh_batting!$B:$N,COLUMN(R2)-11,FALSE),"")</f>
        <v/>
      </c>
      <c r="S3" s="1" t="str">
        <f>IFERROR(VLOOKUP($A3,srh_batting!$B:$N,COLUMN(S2)-11,FALSE),"")</f>
        <v/>
      </c>
      <c r="T3" s="1" t="str">
        <f>IFERROR(VLOOKUP($A3,srh_batting!$B:$N,COLUMN(T2)-11,FALSE),"")</f>
        <v/>
      </c>
      <c r="U3" s="1" t="str">
        <f>IFERROR(VLOOKUP($A3,srh_batting!$B:$N,COLUMN(U2)-11,FALSE),"")</f>
        <v/>
      </c>
      <c r="V3" s="1" t="str">
        <f>IFERROR(VLOOKUP($A3,srh_batting!$B:$N,COLUMN(V2)-11,FALSE),"")</f>
        <v/>
      </c>
      <c r="W3" s="1" t="str">
        <f>IFERROR(VLOOKUP($A3,srh_batting!$B:$N,COLUMN(W2)-11,FALSE),"")</f>
        <v/>
      </c>
      <c r="X3" s="4" t="str">
        <f>IFERROR(VLOOKUP($A3,srh_batting!$B:$N,COLUMN(X2)-11,FALSE),"")</f>
        <v/>
      </c>
      <c r="Y3" s="3" t="str">
        <f>IFERROR(VLOOKUP($A3,srh_bowling!$B:$M,COLUMN(Y2)-23,FALSE),"")</f>
        <v/>
      </c>
      <c r="Z3" s="1" t="str">
        <f>IFERROR(VLOOKUP($A3,srh_bowling!$B:$M,COLUMN(Z2)-23,FALSE),"")</f>
        <v/>
      </c>
      <c r="AA3" s="1" t="str">
        <f>IFERROR(VLOOKUP($A3,srh_bowling!$B:$M,COLUMN(AA2)-23,FALSE),"")</f>
        <v/>
      </c>
      <c r="AB3" s="1" t="str">
        <f>IFERROR(VLOOKUP($A3,srh_bowling!$B:$M,COLUMN(AB2)-23,FALSE),"")</f>
        <v/>
      </c>
      <c r="AC3" s="1" t="str">
        <f>IFERROR(VLOOKUP($A3,srh_bowling!$B:$M,COLUMN(AC2)-23,FALSE),"")</f>
        <v/>
      </c>
      <c r="AD3" s="1" t="str">
        <f>IFERROR(VLOOKUP($A3,srh_bowling!$B:$M,COLUMN(AD2)-23,FALSE),"")</f>
        <v/>
      </c>
      <c r="AE3" s="1" t="str">
        <f>IFERROR(VLOOKUP($A3,srh_bowling!$B:$M,COLUMN(AE2)-23,FALSE),"")</f>
        <v/>
      </c>
      <c r="AF3" s="1" t="str">
        <f>IFERROR(VLOOKUP($A3,srh_bowling!$B:$M,COLUMN(AF2)-23,FALSE),"")</f>
        <v/>
      </c>
      <c r="AG3" s="1" t="str">
        <f>IFERROR(VLOOKUP($A3,srh_bowling!$B:$M,COLUMN(AG2)-23,FALSE),"")</f>
        <v/>
      </c>
      <c r="AH3" s="1" t="str">
        <f>IFERROR(VLOOKUP($A3,srh_bowling!$B:$M,COLUMN(AH2)-23,FALSE),"")</f>
        <v/>
      </c>
      <c r="AI3" s="1" t="str">
        <f>IFERROR(VLOOKUP($A3,srh_bowling!$B:$M,COLUMN(AI2)-23,FALSE),"")</f>
        <v/>
      </c>
      <c r="AJ3" s="23">
        <f t="shared" si="0"/>
        <v>0</v>
      </c>
      <c r="AK3" s="22" t="str">
        <f t="shared" si="1"/>
        <v/>
      </c>
      <c r="AL3" s="22" t="str">
        <f t="shared" si="2"/>
        <v/>
      </c>
      <c r="AM3" s="22" t="str">
        <f t="shared" si="3"/>
        <v/>
      </c>
      <c r="AN3" s="22" t="str">
        <f t="shared" si="4"/>
        <v/>
      </c>
      <c r="AO3" s="29" t="str">
        <f t="shared" si="5"/>
        <v/>
      </c>
      <c r="AP3" s="20" t="str">
        <f t="shared" si="6"/>
        <v/>
      </c>
      <c r="AQ3" s="49" t="str">
        <f t="shared" si="7"/>
        <v>Sachin Baby</v>
      </c>
    </row>
    <row r="4" spans="1:45" x14ac:dyDescent="0.2">
      <c r="A4" s="3" t="s">
        <v>349</v>
      </c>
      <c r="B4" s="1" t="s">
        <v>321</v>
      </c>
      <c r="C4" s="4" t="s">
        <v>72</v>
      </c>
      <c r="D4" s="3" t="str">
        <f>IFERROR(VLOOKUP($A4,srh_mvp!$B:$K,COLUMN(D3)-2,FALSE),"")</f>
        <v/>
      </c>
      <c r="E4" s="1" t="str">
        <f>IFERROR(VLOOKUP($A4,srh_mvp!$B:$K,COLUMN(E3)-2,FALSE),"")</f>
        <v/>
      </c>
      <c r="F4" s="1" t="str">
        <f>IFERROR(VLOOKUP($A4,srh_mvp!$B:$K,COLUMN(F3)-2,FALSE),"")</f>
        <v/>
      </c>
      <c r="G4" s="1" t="str">
        <f>IFERROR(VLOOKUP($A4,srh_mvp!$B:$K,COLUMN(G3)-2,FALSE),"")</f>
        <v/>
      </c>
      <c r="H4" s="1" t="str">
        <f>IFERROR(VLOOKUP($A4,srh_mvp!$B:$K,COLUMN(H3)-2,FALSE),"")</f>
        <v/>
      </c>
      <c r="I4" s="1" t="str">
        <f>IFERROR(VLOOKUP($A4,srh_mvp!$B:$K,COLUMN(I3)-2,FALSE),"")</f>
        <v/>
      </c>
      <c r="J4" s="1" t="str">
        <f>IFERROR(VLOOKUP($A4,srh_mvp!$B:$K,COLUMN(J3)-2,FALSE),"")</f>
        <v/>
      </c>
      <c r="K4" s="1" t="str">
        <f>IFERROR(VLOOKUP($A4,srh_mvp!$B:$K,COLUMN(K3)-2,FALSE),"")</f>
        <v/>
      </c>
      <c r="L4" s="4" t="str">
        <f>IFERROR(VLOOKUP($A4,srh_mvp!$B:$K,COLUMN(L3)-2,FALSE),"")</f>
        <v/>
      </c>
      <c r="M4" s="3" t="str">
        <f>IFERROR(VLOOKUP($A4,srh_batting!$B:$N,COLUMN(M3)-11,FALSE),"")</f>
        <v/>
      </c>
      <c r="N4" s="1" t="str">
        <f>IFERROR(VLOOKUP($A4,srh_batting!$B:$N,COLUMN(N3)-11,FALSE),"")</f>
        <v/>
      </c>
      <c r="O4" s="1" t="str">
        <f>IFERROR(VLOOKUP($A4,srh_batting!$B:$N,COLUMN(O3)-11,FALSE),"")</f>
        <v/>
      </c>
      <c r="P4" s="1" t="str">
        <f>IFERROR(VLOOKUP($A4,srh_batting!$B:$N,COLUMN(P3)-11,FALSE),"")</f>
        <v/>
      </c>
      <c r="Q4" s="1" t="str">
        <f>IFERROR(VLOOKUP($A4,srh_batting!$B:$N,COLUMN(Q3)-11,FALSE),"")</f>
        <v/>
      </c>
      <c r="R4" s="1" t="str">
        <f>IFERROR(VLOOKUP($A4,srh_batting!$B:$N,COLUMN(R3)-11,FALSE),"")</f>
        <v/>
      </c>
      <c r="S4" s="1" t="str">
        <f>IFERROR(VLOOKUP($A4,srh_batting!$B:$N,COLUMN(S3)-11,FALSE),"")</f>
        <v/>
      </c>
      <c r="T4" s="1" t="str">
        <f>IFERROR(VLOOKUP($A4,srh_batting!$B:$N,COLUMN(T3)-11,FALSE),"")</f>
        <v/>
      </c>
      <c r="U4" s="1" t="str">
        <f>IFERROR(VLOOKUP($A4,srh_batting!$B:$N,COLUMN(U3)-11,FALSE),"")</f>
        <v/>
      </c>
      <c r="V4" s="1" t="str">
        <f>IFERROR(VLOOKUP($A4,srh_batting!$B:$N,COLUMN(V3)-11,FALSE),"")</f>
        <v/>
      </c>
      <c r="W4" s="1" t="str">
        <f>IFERROR(VLOOKUP($A4,srh_batting!$B:$N,COLUMN(W3)-11,FALSE),"")</f>
        <v/>
      </c>
      <c r="X4" s="4" t="str">
        <f>IFERROR(VLOOKUP($A4,srh_batting!$B:$N,COLUMN(X3)-11,FALSE),"")</f>
        <v/>
      </c>
      <c r="Y4" s="3" t="str">
        <f>IFERROR(VLOOKUP($A4,srh_bowling!$B:$M,COLUMN(Y3)-23,FALSE),"")</f>
        <v/>
      </c>
      <c r="Z4" s="1" t="str">
        <f>IFERROR(VLOOKUP($A4,srh_bowling!$B:$M,COLUMN(Z3)-23,FALSE),"")</f>
        <v/>
      </c>
      <c r="AA4" s="1" t="str">
        <f>IFERROR(VLOOKUP($A4,srh_bowling!$B:$M,COLUMN(AA3)-23,FALSE),"")</f>
        <v/>
      </c>
      <c r="AB4" s="1" t="str">
        <f>IFERROR(VLOOKUP($A4,srh_bowling!$B:$M,COLUMN(AB3)-23,FALSE),"")</f>
        <v/>
      </c>
      <c r="AC4" s="1" t="str">
        <f>IFERROR(VLOOKUP($A4,srh_bowling!$B:$M,COLUMN(AC3)-23,FALSE),"")</f>
        <v/>
      </c>
      <c r="AD4" s="1" t="str">
        <f>IFERROR(VLOOKUP($A4,srh_bowling!$B:$M,COLUMN(AD3)-23,FALSE),"")</f>
        <v/>
      </c>
      <c r="AE4" s="1" t="str">
        <f>IFERROR(VLOOKUP($A4,srh_bowling!$B:$M,COLUMN(AE3)-23,FALSE),"")</f>
        <v/>
      </c>
      <c r="AF4" s="1" t="str">
        <f>IFERROR(VLOOKUP($A4,srh_bowling!$B:$M,COLUMN(AF3)-23,FALSE),"")</f>
        <v/>
      </c>
      <c r="AG4" s="1" t="str">
        <f>IFERROR(VLOOKUP($A4,srh_bowling!$B:$M,COLUMN(AG3)-23,FALSE),"")</f>
        <v/>
      </c>
      <c r="AH4" s="1" t="str">
        <f>IFERROR(VLOOKUP($A4,srh_bowling!$B:$M,COLUMN(AH3)-23,FALSE),"")</f>
        <v/>
      </c>
      <c r="AI4" s="1" t="str">
        <f>IFERROR(VLOOKUP($A4,srh_bowling!$B:$M,COLUMN(AI3)-23,FALSE),"")</f>
        <v/>
      </c>
      <c r="AJ4" s="23">
        <f t="shared" si="0"/>
        <v>0</v>
      </c>
      <c r="AK4" s="22" t="str">
        <f t="shared" si="1"/>
        <v/>
      </c>
      <c r="AL4" s="22" t="str">
        <f t="shared" si="2"/>
        <v/>
      </c>
      <c r="AM4" s="22" t="str">
        <f t="shared" si="3"/>
        <v/>
      </c>
      <c r="AN4" s="22" t="str">
        <f t="shared" si="4"/>
        <v/>
      </c>
      <c r="AO4" s="29" t="str">
        <f t="shared" si="5"/>
        <v/>
      </c>
      <c r="AP4" s="20" t="str">
        <f t="shared" si="6"/>
        <v/>
      </c>
      <c r="AQ4" s="49" t="str">
        <f t="shared" si="7"/>
        <v>Brydon Carse</v>
      </c>
    </row>
    <row r="5" spans="1:45" x14ac:dyDescent="0.2">
      <c r="A5" s="3" t="s">
        <v>332</v>
      </c>
      <c r="B5" s="1" t="s">
        <v>321</v>
      </c>
      <c r="C5" s="4" t="s">
        <v>71</v>
      </c>
      <c r="D5" s="3">
        <f>IFERROR(VLOOKUP($A5,srh_mvp!$B:$K,COLUMN(D4)-2,FALSE),"")</f>
        <v>36.5</v>
      </c>
      <c r="E5" s="1">
        <f>IFERROR(VLOOKUP($A5,srh_mvp!$B:$K,COLUMN(E4)-2,FALSE),"")</f>
        <v>3</v>
      </c>
      <c r="F5" s="1">
        <f>IFERROR(VLOOKUP($A5,srh_mvp!$B:$K,COLUMN(F4)-2,FALSE),"")</f>
        <v>5</v>
      </c>
      <c r="G5" s="1">
        <f>IFERROR(VLOOKUP($A5,srh_mvp!$B:$K,COLUMN(G4)-2,FALSE),"")</f>
        <v>19</v>
      </c>
      <c r="H5" s="1">
        <f>IFERROR(VLOOKUP($A5,srh_mvp!$B:$K,COLUMN(H4)-2,FALSE),"")</f>
        <v>0</v>
      </c>
      <c r="I5" s="1">
        <f>IFERROR(VLOOKUP($A5,srh_mvp!$B:$K,COLUMN(I4)-2,FALSE),"")</f>
        <v>0</v>
      </c>
      <c r="J5" s="1">
        <f>IFERROR(VLOOKUP($A5,srh_mvp!$B:$K,COLUMN(J4)-2,FALSE),"")</f>
        <v>0</v>
      </c>
      <c r="K5" s="1">
        <f>IFERROR(VLOOKUP($A5,srh_mvp!$B:$K,COLUMN(K4)-2,FALSE),"")</f>
        <v>0</v>
      </c>
      <c r="L5" s="4">
        <f>IFERROR(VLOOKUP($A5,srh_mvp!$B:$K,COLUMN(L4)-2,FALSE),"")</f>
        <v>0</v>
      </c>
      <c r="M5" s="3" t="str">
        <f>IFERROR(VLOOKUP($A5,srh_batting!$B:$N,COLUMN(M4)-11,FALSE),"")</f>
        <v/>
      </c>
      <c r="N5" s="1" t="str">
        <f>IFERROR(VLOOKUP($A5,srh_batting!$B:$N,COLUMN(N4)-11,FALSE),"")</f>
        <v/>
      </c>
      <c r="O5" s="1" t="str">
        <f>IFERROR(VLOOKUP($A5,srh_batting!$B:$N,COLUMN(O4)-11,FALSE),"")</f>
        <v/>
      </c>
      <c r="P5" s="1" t="str">
        <f>IFERROR(VLOOKUP($A5,srh_batting!$B:$N,COLUMN(P4)-11,FALSE),"")</f>
        <v/>
      </c>
      <c r="Q5" s="1" t="str">
        <f>IFERROR(VLOOKUP($A5,srh_batting!$B:$N,COLUMN(Q4)-11,FALSE),"")</f>
        <v/>
      </c>
      <c r="R5" s="1" t="str">
        <f>IFERROR(VLOOKUP($A5,srh_batting!$B:$N,COLUMN(R4)-11,FALSE),"")</f>
        <v/>
      </c>
      <c r="S5" s="1" t="str">
        <f>IFERROR(VLOOKUP($A5,srh_batting!$B:$N,COLUMN(S4)-11,FALSE),"")</f>
        <v/>
      </c>
      <c r="T5" s="1" t="str">
        <f>IFERROR(VLOOKUP($A5,srh_batting!$B:$N,COLUMN(T4)-11,FALSE),"")</f>
        <v/>
      </c>
      <c r="U5" s="1" t="str">
        <f>IFERROR(VLOOKUP($A5,srh_batting!$B:$N,COLUMN(U4)-11,FALSE),"")</f>
        <v/>
      </c>
      <c r="V5" s="1" t="str">
        <f>IFERROR(VLOOKUP($A5,srh_batting!$B:$N,COLUMN(V4)-11,FALSE),"")</f>
        <v/>
      </c>
      <c r="W5" s="1" t="str">
        <f>IFERROR(VLOOKUP($A5,srh_batting!$B:$N,COLUMN(W4)-11,FALSE),"")</f>
        <v/>
      </c>
      <c r="X5" s="4" t="str">
        <f>IFERROR(VLOOKUP($A5,srh_batting!$B:$N,COLUMN(X4)-11,FALSE),"")</f>
        <v/>
      </c>
      <c r="Y5" s="3">
        <f>IFERROR(VLOOKUP($A5,srh_bowling!$B:$M,COLUMN(Y4)-23,FALSE),"")</f>
        <v>5</v>
      </c>
      <c r="Z5" s="1">
        <f>IFERROR(VLOOKUP($A5,srh_bowling!$B:$M,COLUMN(Z4)-23,FALSE),"")</f>
        <v>3</v>
      </c>
      <c r="AA5" s="1">
        <f>IFERROR(VLOOKUP($A5,srh_bowling!$B:$M,COLUMN(AA4)-23,FALSE),"")</f>
        <v>3</v>
      </c>
      <c r="AB5" s="1">
        <f>IFERROR(VLOOKUP($A5,srh_bowling!$B:$M,COLUMN(AB4)-23,FALSE),"")</f>
        <v>11</v>
      </c>
      <c r="AC5" s="1">
        <f>IFERROR(VLOOKUP($A5,srh_bowling!$B:$M,COLUMN(AC4)-23,FALSE),"")</f>
        <v>114</v>
      </c>
      <c r="AD5" s="1" t="str">
        <f>IFERROR(VLOOKUP($A5,srh_bowling!$B:$M,COLUMN(AD4)-23,FALSE),"")</f>
        <v>36/2</v>
      </c>
      <c r="AE5" s="1">
        <f>IFERROR(VLOOKUP($A5,srh_bowling!$B:$M,COLUMN(AE4)-23,FALSE),"")</f>
        <v>22.8</v>
      </c>
      <c r="AF5" s="1">
        <f>IFERROR(VLOOKUP($A5,srh_bowling!$B:$M,COLUMN(AF4)-23,FALSE),"")</f>
        <v>10.36</v>
      </c>
      <c r="AG5" s="1">
        <f>IFERROR(VLOOKUP($A5,srh_bowling!$B:$M,COLUMN(AG4)-23,FALSE),"")</f>
        <v>13.2</v>
      </c>
      <c r="AH5" s="1">
        <f>IFERROR(VLOOKUP($A5,srh_bowling!$B:$M,COLUMN(AH4)-23,FALSE),"")</f>
        <v>0</v>
      </c>
      <c r="AI5" s="1">
        <f>IFERROR(VLOOKUP($A5,srh_bowling!$B:$M,COLUMN(AI4)-23,FALSE),"")</f>
        <v>0</v>
      </c>
      <c r="AJ5" s="23">
        <f t="shared" si="0"/>
        <v>0</v>
      </c>
      <c r="AK5" s="22">
        <f t="shared" si="1"/>
        <v>1.6666666666666667</v>
      </c>
      <c r="AL5" s="22">
        <f t="shared" si="2"/>
        <v>0</v>
      </c>
      <c r="AM5" s="22">
        <f t="shared" si="3"/>
        <v>41.666666666666671</v>
      </c>
      <c r="AN5" s="22">
        <f t="shared" si="4"/>
        <v>41.666666666666671</v>
      </c>
      <c r="AO5" s="29">
        <f t="shared" si="5"/>
        <v>9</v>
      </c>
      <c r="AP5" s="20">
        <f t="shared" si="6"/>
        <v>11</v>
      </c>
      <c r="AQ5" s="49" t="str">
        <f t="shared" si="7"/>
        <v>Eshan Malinga</v>
      </c>
    </row>
    <row r="6" spans="1:45" x14ac:dyDescent="0.2">
      <c r="A6" s="3" t="s">
        <v>327</v>
      </c>
      <c r="B6" s="1" t="s">
        <v>321</v>
      </c>
      <c r="C6" s="4" t="s">
        <v>72</v>
      </c>
      <c r="D6" s="3">
        <f>IFERROR(VLOOKUP($A6,srh_mvp!$B:$K,COLUMN(D5)-2,FALSE),"")</f>
        <v>73.5</v>
      </c>
      <c r="E6" s="1">
        <f>IFERROR(VLOOKUP($A6,srh_mvp!$B:$K,COLUMN(E5)-2,FALSE),"")</f>
        <v>7</v>
      </c>
      <c r="F6" s="1">
        <f>IFERROR(VLOOKUP($A6,srh_mvp!$B:$K,COLUMN(F5)-2,FALSE),"")</f>
        <v>9</v>
      </c>
      <c r="G6" s="1">
        <f>IFERROR(VLOOKUP($A6,srh_mvp!$B:$K,COLUMN(G5)-2,FALSE),"")</f>
        <v>37</v>
      </c>
      <c r="H6" s="1">
        <f>IFERROR(VLOOKUP($A6,srh_mvp!$B:$K,COLUMN(H5)-2,FALSE),"")</f>
        <v>0</v>
      </c>
      <c r="I6" s="1">
        <f>IFERROR(VLOOKUP($A6,srh_mvp!$B:$K,COLUMN(I5)-2,FALSE),"")</f>
        <v>0</v>
      </c>
      <c r="J6" s="1">
        <f>IFERROR(VLOOKUP($A6,srh_mvp!$B:$K,COLUMN(J5)-2,FALSE),"")</f>
        <v>2</v>
      </c>
      <c r="K6" s="1">
        <f>IFERROR(VLOOKUP($A6,srh_mvp!$B:$K,COLUMN(K5)-2,FALSE),"")</f>
        <v>0</v>
      </c>
      <c r="L6" s="4">
        <f>IFERROR(VLOOKUP($A6,srh_mvp!$B:$K,COLUMN(L5)-2,FALSE),"")</f>
        <v>0</v>
      </c>
      <c r="M6" s="3">
        <f>IFERROR(VLOOKUP($A6,srh_batting!$B:$N,COLUMN(M5)-11,FALSE),"")</f>
        <v>21</v>
      </c>
      <c r="N6" s="1">
        <f>IFERROR(VLOOKUP($A6,srh_batting!$B:$N,COLUMN(N5)-11,FALSE),"")</f>
        <v>7</v>
      </c>
      <c r="O6" s="1">
        <f>IFERROR(VLOOKUP($A6,srh_batting!$B:$N,COLUMN(O5)-11,FALSE),"")</f>
        <v>4</v>
      </c>
      <c r="P6" s="1">
        <f>IFERROR(VLOOKUP($A6,srh_batting!$B:$N,COLUMN(P5)-11,FALSE),"")</f>
        <v>2</v>
      </c>
      <c r="Q6" s="1" t="str">
        <f>IFERROR(VLOOKUP($A6,srh_batting!$B:$N,COLUMN(Q5)-11,FALSE),"")</f>
        <v>12*</v>
      </c>
      <c r="R6" s="1">
        <f>IFERROR(VLOOKUP($A6,srh_batting!$B:$N,COLUMN(R5)-11,FALSE),"")</f>
        <v>10.5</v>
      </c>
      <c r="S6" s="1">
        <f>IFERROR(VLOOKUP($A6,srh_batting!$B:$N,COLUMN(S5)-11,FALSE),"")</f>
        <v>26</v>
      </c>
      <c r="T6" s="1">
        <f>IFERROR(VLOOKUP($A6,srh_batting!$B:$N,COLUMN(T5)-11,FALSE),"")</f>
        <v>80.760000000000005</v>
      </c>
      <c r="U6" s="1">
        <f>IFERROR(VLOOKUP($A6,srh_batting!$B:$N,COLUMN(U5)-11,FALSE),"")</f>
        <v>0</v>
      </c>
      <c r="V6" s="1">
        <f>IFERROR(VLOOKUP($A6,srh_batting!$B:$N,COLUMN(V5)-11,FALSE),"")</f>
        <v>0</v>
      </c>
      <c r="W6" s="1">
        <f>IFERROR(VLOOKUP($A6,srh_batting!$B:$N,COLUMN(W5)-11,FALSE),"")</f>
        <v>0</v>
      </c>
      <c r="X6" s="4">
        <f>IFERROR(VLOOKUP($A6,srh_batting!$B:$N,COLUMN(X5)-11,FALSE),"")</f>
        <v>0</v>
      </c>
      <c r="Y6" s="3">
        <f>IFERROR(VLOOKUP($A6,srh_bowling!$B:$M,COLUMN(Y5)-23,FALSE),"")</f>
        <v>9</v>
      </c>
      <c r="Z6" s="1">
        <f>IFERROR(VLOOKUP($A6,srh_bowling!$B:$M,COLUMN(Z5)-23,FALSE),"")</f>
        <v>7</v>
      </c>
      <c r="AA6" s="1">
        <f>IFERROR(VLOOKUP($A6,srh_bowling!$B:$M,COLUMN(AA5)-23,FALSE),"")</f>
        <v>7</v>
      </c>
      <c r="AB6" s="1">
        <f>IFERROR(VLOOKUP($A6,srh_bowling!$B:$M,COLUMN(AB5)-23,FALSE),"")</f>
        <v>23</v>
      </c>
      <c r="AC6" s="1">
        <f>IFERROR(VLOOKUP($A6,srh_bowling!$B:$M,COLUMN(AC5)-23,FALSE),"")</f>
        <v>216</v>
      </c>
      <c r="AD6" s="1" t="str">
        <f>IFERROR(VLOOKUP($A6,srh_bowling!$B:$M,COLUMN(AD5)-23,FALSE),"")</f>
        <v>42/4</v>
      </c>
      <c r="AE6" s="1">
        <f>IFERROR(VLOOKUP($A6,srh_bowling!$B:$M,COLUMN(AE5)-23,FALSE),"")</f>
        <v>24</v>
      </c>
      <c r="AF6" s="1">
        <f>IFERROR(VLOOKUP($A6,srh_bowling!$B:$M,COLUMN(AF5)-23,FALSE),"")</f>
        <v>9.39</v>
      </c>
      <c r="AG6" s="1">
        <f>IFERROR(VLOOKUP($A6,srh_bowling!$B:$M,COLUMN(AG5)-23,FALSE),"")</f>
        <v>15.33</v>
      </c>
      <c r="AH6" s="1">
        <f>IFERROR(VLOOKUP($A6,srh_bowling!$B:$M,COLUMN(AH5)-23,FALSE),"")</f>
        <v>1</v>
      </c>
      <c r="AI6" s="1">
        <f>IFERROR(VLOOKUP($A6,srh_bowling!$B:$M,COLUMN(AI5)-23,FALSE),"")</f>
        <v>0</v>
      </c>
      <c r="AJ6" s="23">
        <f t="shared" si="0"/>
        <v>3</v>
      </c>
      <c r="AK6" s="22">
        <f t="shared" si="1"/>
        <v>1.2857142857142858</v>
      </c>
      <c r="AL6" s="22">
        <f t="shared" si="2"/>
        <v>0.2857142857142857</v>
      </c>
      <c r="AM6" s="22">
        <f t="shared" si="3"/>
        <v>39.428571428571431</v>
      </c>
      <c r="AN6" s="22">
        <f t="shared" si="4"/>
        <v>39.428571428571431</v>
      </c>
      <c r="AO6" s="29">
        <f t="shared" si="5"/>
        <v>6.333333333333333</v>
      </c>
      <c r="AP6" s="20">
        <f t="shared" si="6"/>
        <v>3</v>
      </c>
      <c r="AQ6" s="49" t="str">
        <f t="shared" si="7"/>
        <v>Harshal Patel</v>
      </c>
      <c r="AR6" s="1" t="s">
        <v>219</v>
      </c>
    </row>
    <row r="7" spans="1:45" x14ac:dyDescent="0.2">
      <c r="A7" s="3" t="s">
        <v>324</v>
      </c>
      <c r="B7" s="1" t="s">
        <v>321</v>
      </c>
      <c r="C7" s="4" t="s">
        <v>70</v>
      </c>
      <c r="D7" s="3">
        <f>IFERROR(VLOOKUP($A7,srh_mvp!$B:$K,COLUMN(D6)-2,FALSE),"")</f>
        <v>122.5</v>
      </c>
      <c r="E7" s="1">
        <f>IFERROR(VLOOKUP($A7,srh_mvp!$B:$K,COLUMN(E6)-2,FALSE),"")</f>
        <v>8</v>
      </c>
      <c r="F7" s="1">
        <f>IFERROR(VLOOKUP($A7,srh_mvp!$B:$K,COLUMN(F6)-2,FALSE),"")</f>
        <v>0</v>
      </c>
      <c r="G7" s="1">
        <f>IFERROR(VLOOKUP($A7,srh_mvp!$B:$K,COLUMN(G6)-2,FALSE),"")</f>
        <v>0</v>
      </c>
      <c r="H7" s="1">
        <f>IFERROR(VLOOKUP($A7,srh_mvp!$B:$K,COLUMN(H6)-2,FALSE),"")</f>
        <v>27</v>
      </c>
      <c r="I7" s="1">
        <f>IFERROR(VLOOKUP($A7,srh_mvp!$B:$K,COLUMN(I6)-2,FALSE),"")</f>
        <v>12</v>
      </c>
      <c r="J7" s="1">
        <f>IFERROR(VLOOKUP($A7,srh_mvp!$B:$K,COLUMN(J6)-2,FALSE),"")</f>
        <v>4</v>
      </c>
      <c r="K7" s="1">
        <f>IFERROR(VLOOKUP($A7,srh_mvp!$B:$K,COLUMN(K6)-2,FALSE),"")</f>
        <v>3</v>
      </c>
      <c r="L7" s="4">
        <f>IFERROR(VLOOKUP($A7,srh_mvp!$B:$K,COLUMN(L6)-2,FALSE),"")</f>
        <v>0</v>
      </c>
      <c r="M7" s="3">
        <f>IFERROR(VLOOKUP($A7,srh_batting!$B:$N,COLUMN(M6)-11,FALSE),"")</f>
        <v>281</v>
      </c>
      <c r="N7" s="1">
        <f>IFERROR(VLOOKUP($A7,srh_batting!$B:$N,COLUMN(N6)-11,FALSE),"")</f>
        <v>8</v>
      </c>
      <c r="O7" s="1">
        <f>IFERROR(VLOOKUP($A7,srh_batting!$B:$N,COLUMN(O6)-11,FALSE),"")</f>
        <v>8</v>
      </c>
      <c r="P7" s="1">
        <f>IFERROR(VLOOKUP($A7,srh_batting!$B:$N,COLUMN(P6)-11,FALSE),"")</f>
        <v>1</v>
      </c>
      <c r="Q7" s="1">
        <f>IFERROR(VLOOKUP($A7,srh_batting!$B:$N,COLUMN(Q6)-11,FALSE),"")</f>
        <v>71</v>
      </c>
      <c r="R7" s="1">
        <f>IFERROR(VLOOKUP($A7,srh_batting!$B:$N,COLUMN(R6)-11,FALSE),"")</f>
        <v>40.14</v>
      </c>
      <c r="S7" s="1">
        <f>IFERROR(VLOOKUP($A7,srh_batting!$B:$N,COLUMN(S6)-11,FALSE),"")</f>
        <v>176</v>
      </c>
      <c r="T7" s="1">
        <f>IFERROR(VLOOKUP($A7,srh_batting!$B:$N,COLUMN(T6)-11,FALSE),"")</f>
        <v>159.65</v>
      </c>
      <c r="U7" s="1">
        <f>IFERROR(VLOOKUP($A7,srh_batting!$B:$N,COLUMN(U6)-11,FALSE),"")</f>
        <v>0</v>
      </c>
      <c r="V7" s="1">
        <f>IFERROR(VLOOKUP($A7,srh_batting!$B:$N,COLUMN(V6)-11,FALSE),"")</f>
        <v>1</v>
      </c>
      <c r="W7" s="1">
        <f>IFERROR(VLOOKUP($A7,srh_batting!$B:$N,COLUMN(W6)-11,FALSE),"")</f>
        <v>27</v>
      </c>
      <c r="X7" s="4">
        <f>IFERROR(VLOOKUP($A7,srh_batting!$B:$N,COLUMN(X6)-11,FALSE),"")</f>
        <v>12</v>
      </c>
      <c r="Y7" s="3" t="str">
        <f>IFERROR(VLOOKUP($A7,srh_bowling!$B:$M,COLUMN(Y6)-23,FALSE),"")</f>
        <v/>
      </c>
      <c r="Z7" s="1" t="str">
        <f>IFERROR(VLOOKUP($A7,srh_bowling!$B:$M,COLUMN(Z6)-23,FALSE),"")</f>
        <v/>
      </c>
      <c r="AA7" s="1" t="str">
        <f>IFERROR(VLOOKUP($A7,srh_bowling!$B:$M,COLUMN(AA6)-23,FALSE),"")</f>
        <v/>
      </c>
      <c r="AB7" s="1" t="str">
        <f>IFERROR(VLOOKUP($A7,srh_bowling!$B:$M,COLUMN(AB6)-23,FALSE),"")</f>
        <v/>
      </c>
      <c r="AC7" s="1" t="str">
        <f>IFERROR(VLOOKUP($A7,srh_bowling!$B:$M,COLUMN(AC6)-23,FALSE),"")</f>
        <v/>
      </c>
      <c r="AD7" s="1" t="str">
        <f>IFERROR(VLOOKUP($A7,srh_bowling!$B:$M,COLUMN(AD6)-23,FALSE),"")</f>
        <v/>
      </c>
      <c r="AE7" s="1" t="str">
        <f>IFERROR(VLOOKUP($A7,srh_bowling!$B:$M,COLUMN(AE6)-23,FALSE),"")</f>
        <v/>
      </c>
      <c r="AF7" s="1" t="str">
        <f>IFERROR(VLOOKUP($A7,srh_bowling!$B:$M,COLUMN(AF6)-23,FALSE),"")</f>
        <v/>
      </c>
      <c r="AG7" s="1" t="str">
        <f>IFERROR(VLOOKUP($A7,srh_bowling!$B:$M,COLUMN(AG6)-23,FALSE),"")</f>
        <v/>
      </c>
      <c r="AH7" s="1" t="str">
        <f>IFERROR(VLOOKUP($A7,srh_bowling!$B:$M,COLUMN(AH6)-23,FALSE),"")</f>
        <v/>
      </c>
      <c r="AI7" s="1" t="str">
        <f>IFERROR(VLOOKUP($A7,srh_bowling!$B:$M,COLUMN(AI6)-23,FALSE),"")</f>
        <v/>
      </c>
      <c r="AJ7" s="23">
        <f t="shared" si="0"/>
        <v>30</v>
      </c>
      <c r="AK7" s="22">
        <f t="shared" si="1"/>
        <v>0</v>
      </c>
      <c r="AL7" s="22">
        <f t="shared" si="2"/>
        <v>0.5</v>
      </c>
      <c r="AM7" s="22">
        <f t="shared" si="3"/>
        <v>37.5</v>
      </c>
      <c r="AN7" s="22">
        <f t="shared" si="4"/>
        <v>43.125</v>
      </c>
      <c r="AO7" s="29">
        <f t="shared" si="5"/>
        <v>5</v>
      </c>
      <c r="AP7" s="20">
        <f t="shared" si="6"/>
        <v>2</v>
      </c>
      <c r="AQ7" s="49" t="str">
        <f t="shared" si="7"/>
        <v>Heinrich Klaasen</v>
      </c>
      <c r="AR7" s="1" t="s">
        <v>218</v>
      </c>
      <c r="AS7" s="1" t="s">
        <v>218</v>
      </c>
    </row>
    <row r="8" spans="1:45" x14ac:dyDescent="0.2">
      <c r="A8" s="3" t="s">
        <v>323</v>
      </c>
      <c r="B8" s="1" t="s">
        <v>321</v>
      </c>
      <c r="C8" s="4" t="s">
        <v>72</v>
      </c>
      <c r="D8" s="3">
        <f>IFERROR(VLOOKUP($A8,srh_mvp!$B:$K,COLUMN(D7)-2,FALSE),"")</f>
        <v>127.5</v>
      </c>
      <c r="E8" s="1">
        <f>IFERROR(VLOOKUP($A8,srh_mvp!$B:$K,COLUMN(E7)-2,FALSE),"")</f>
        <v>8</v>
      </c>
      <c r="F8" s="1">
        <f>IFERROR(VLOOKUP($A8,srh_mvp!$B:$K,COLUMN(F7)-2,FALSE),"")</f>
        <v>7</v>
      </c>
      <c r="G8" s="1">
        <f>IFERROR(VLOOKUP($A8,srh_mvp!$B:$K,COLUMN(G7)-2,FALSE),"")</f>
        <v>63</v>
      </c>
      <c r="H8" s="1">
        <f>IFERROR(VLOOKUP($A8,srh_mvp!$B:$K,COLUMN(H7)-2,FALSE),"")</f>
        <v>5</v>
      </c>
      <c r="I8" s="1">
        <f>IFERROR(VLOOKUP($A8,srh_mvp!$B:$K,COLUMN(I7)-2,FALSE),"")</f>
        <v>5</v>
      </c>
      <c r="J8" s="1">
        <f>IFERROR(VLOOKUP($A8,srh_mvp!$B:$K,COLUMN(J7)-2,FALSE),"")</f>
        <v>4</v>
      </c>
      <c r="K8" s="1">
        <f>IFERROR(VLOOKUP($A8,srh_mvp!$B:$K,COLUMN(K7)-2,FALSE),"")</f>
        <v>0</v>
      </c>
      <c r="L8" s="4">
        <f>IFERROR(VLOOKUP($A8,srh_mvp!$B:$K,COLUMN(L7)-2,FALSE),"")</f>
        <v>0</v>
      </c>
      <c r="M8" s="3">
        <f>IFERROR(VLOOKUP($A8,srh_batting!$B:$N,COLUMN(M7)-11,FALSE),"")</f>
        <v>65</v>
      </c>
      <c r="N8" s="1">
        <f>IFERROR(VLOOKUP($A8,srh_batting!$B:$N,COLUMN(N7)-11,FALSE),"")</f>
        <v>8</v>
      </c>
      <c r="O8" s="1">
        <f>IFERROR(VLOOKUP($A8,srh_batting!$B:$N,COLUMN(O7)-11,FALSE),"")</f>
        <v>7</v>
      </c>
      <c r="P8" s="1">
        <f>IFERROR(VLOOKUP($A8,srh_batting!$B:$N,COLUMN(P7)-11,FALSE),"")</f>
        <v>3</v>
      </c>
      <c r="Q8" s="1" t="str">
        <f>IFERROR(VLOOKUP($A8,srh_batting!$B:$N,COLUMN(Q7)-11,FALSE),"")</f>
        <v>22*</v>
      </c>
      <c r="R8" s="1">
        <f>IFERROR(VLOOKUP($A8,srh_batting!$B:$N,COLUMN(R7)-11,FALSE),"")</f>
        <v>16.25</v>
      </c>
      <c r="S8" s="1">
        <f>IFERROR(VLOOKUP($A8,srh_batting!$B:$N,COLUMN(S7)-11,FALSE),"")</f>
        <v>42</v>
      </c>
      <c r="T8" s="1">
        <f>IFERROR(VLOOKUP($A8,srh_batting!$B:$N,COLUMN(T7)-11,FALSE),"")</f>
        <v>154.76</v>
      </c>
      <c r="U8" s="1">
        <f>IFERROR(VLOOKUP($A8,srh_batting!$B:$N,COLUMN(U7)-11,FALSE),"")</f>
        <v>0</v>
      </c>
      <c r="V8" s="1">
        <f>IFERROR(VLOOKUP($A8,srh_batting!$B:$N,COLUMN(V7)-11,FALSE),"")</f>
        <v>0</v>
      </c>
      <c r="W8" s="1">
        <f>IFERROR(VLOOKUP($A8,srh_batting!$B:$N,COLUMN(W7)-11,FALSE),"")</f>
        <v>5</v>
      </c>
      <c r="X8" s="4">
        <f>IFERROR(VLOOKUP($A8,srh_batting!$B:$N,COLUMN(X7)-11,FALSE),"")</f>
        <v>5</v>
      </c>
      <c r="Y8" s="3">
        <f>IFERROR(VLOOKUP($A8,srh_bowling!$B:$M,COLUMN(Y7)-23,FALSE),"")</f>
        <v>7</v>
      </c>
      <c r="Z8" s="1">
        <f>IFERROR(VLOOKUP($A8,srh_bowling!$B:$M,COLUMN(Z7)-23,FALSE),"")</f>
        <v>8</v>
      </c>
      <c r="AA8" s="1">
        <f>IFERROR(VLOOKUP($A8,srh_bowling!$B:$M,COLUMN(AA7)-23,FALSE),"")</f>
        <v>8</v>
      </c>
      <c r="AB8" s="1">
        <f>IFERROR(VLOOKUP($A8,srh_bowling!$B:$M,COLUMN(AB7)-23,FALSE),"")</f>
        <v>27.4</v>
      </c>
      <c r="AC8" s="1">
        <f>IFERROR(VLOOKUP($A8,srh_bowling!$B:$M,COLUMN(AC7)-23,FALSE),"")</f>
        <v>283</v>
      </c>
      <c r="AD8" s="1">
        <f>IFERROR(VLOOKUP($A8,srh_bowling!$B:$M,COLUMN(AD7)-23,FALSE),"")</f>
        <v>45742</v>
      </c>
      <c r="AE8" s="1">
        <f>IFERROR(VLOOKUP($A8,srh_bowling!$B:$M,COLUMN(AE7)-23,FALSE),"")</f>
        <v>40.42</v>
      </c>
      <c r="AF8" s="1">
        <f>IFERROR(VLOOKUP($A8,srh_bowling!$B:$M,COLUMN(AF7)-23,FALSE),"")</f>
        <v>10.220000000000001</v>
      </c>
      <c r="AG8" s="1">
        <f>IFERROR(VLOOKUP($A8,srh_bowling!$B:$M,COLUMN(AG7)-23,FALSE),"")</f>
        <v>23.71</v>
      </c>
      <c r="AH8" s="1">
        <f>IFERROR(VLOOKUP($A8,srh_bowling!$B:$M,COLUMN(AH7)-23,FALSE),"")</f>
        <v>0</v>
      </c>
      <c r="AI8" s="1">
        <f>IFERROR(VLOOKUP($A8,srh_bowling!$B:$M,COLUMN(AI7)-23,FALSE),"")</f>
        <v>0</v>
      </c>
      <c r="AJ8" s="23">
        <f t="shared" si="0"/>
        <v>7.166666666666667</v>
      </c>
      <c r="AK8" s="22">
        <f t="shared" si="1"/>
        <v>0.875</v>
      </c>
      <c r="AL8" s="22">
        <f t="shared" si="2"/>
        <v>0.5</v>
      </c>
      <c r="AM8" s="22">
        <f t="shared" si="3"/>
        <v>36.541666666666671</v>
      </c>
      <c r="AN8" s="22">
        <f t="shared" si="4"/>
        <v>36.541666666666671</v>
      </c>
      <c r="AO8" s="29">
        <f t="shared" si="5"/>
        <v>4.666666666666667</v>
      </c>
      <c r="AP8" s="20">
        <f t="shared" si="6"/>
        <v>1</v>
      </c>
      <c r="AQ8" s="49" t="str">
        <f t="shared" si="7"/>
        <v>Pat Cummins</v>
      </c>
      <c r="AR8" s="1" t="s">
        <v>219</v>
      </c>
    </row>
    <row r="9" spans="1:45" x14ac:dyDescent="0.2">
      <c r="A9" s="3" t="s">
        <v>329</v>
      </c>
      <c r="B9" s="1" t="s">
        <v>321</v>
      </c>
      <c r="C9" s="4" t="s">
        <v>71</v>
      </c>
      <c r="D9" s="3">
        <f>IFERROR(VLOOKUP($A9,srh_mvp!$B:$K,COLUMN(D8)-2,FALSE),"")</f>
        <v>60.5</v>
      </c>
      <c r="E9" s="1">
        <f>IFERROR(VLOOKUP($A9,srh_mvp!$B:$K,COLUMN(E8)-2,FALSE),"")</f>
        <v>6</v>
      </c>
      <c r="F9" s="1">
        <f>IFERROR(VLOOKUP($A9,srh_mvp!$B:$K,COLUMN(F8)-2,FALSE),"")</f>
        <v>5</v>
      </c>
      <c r="G9" s="1">
        <f>IFERROR(VLOOKUP($A9,srh_mvp!$B:$K,COLUMN(G8)-2,FALSE),"")</f>
        <v>33</v>
      </c>
      <c r="H9" s="1">
        <f>IFERROR(VLOOKUP($A9,srh_mvp!$B:$K,COLUMN(H8)-2,FALSE),"")</f>
        <v>0</v>
      </c>
      <c r="I9" s="1">
        <f>IFERROR(VLOOKUP($A9,srh_mvp!$B:$K,COLUMN(I8)-2,FALSE),"")</f>
        <v>0</v>
      </c>
      <c r="J9" s="1">
        <f>IFERROR(VLOOKUP($A9,srh_mvp!$B:$K,COLUMN(J8)-2,FALSE),"")</f>
        <v>4</v>
      </c>
      <c r="K9" s="1">
        <f>IFERROR(VLOOKUP($A9,srh_mvp!$B:$K,COLUMN(K8)-2,FALSE),"")</f>
        <v>0</v>
      </c>
      <c r="L9" s="4">
        <f>IFERROR(VLOOKUP($A9,srh_mvp!$B:$K,COLUMN(L8)-2,FALSE),"")</f>
        <v>0</v>
      </c>
      <c r="M9" s="3" t="str">
        <f>IFERROR(VLOOKUP($A9,srh_batting!$B:$N,COLUMN(M8)-11,FALSE),"")</f>
        <v/>
      </c>
      <c r="N9" s="1" t="str">
        <f>IFERROR(VLOOKUP($A9,srh_batting!$B:$N,COLUMN(N8)-11,FALSE),"")</f>
        <v/>
      </c>
      <c r="O9" s="1" t="str">
        <f>IFERROR(VLOOKUP($A9,srh_batting!$B:$N,COLUMN(O8)-11,FALSE),"")</f>
        <v/>
      </c>
      <c r="P9" s="1" t="str">
        <f>IFERROR(VLOOKUP($A9,srh_batting!$B:$N,COLUMN(P8)-11,FALSE),"")</f>
        <v/>
      </c>
      <c r="Q9" s="1" t="str">
        <f>IFERROR(VLOOKUP($A9,srh_batting!$B:$N,COLUMN(Q8)-11,FALSE),"")</f>
        <v/>
      </c>
      <c r="R9" s="1" t="str">
        <f>IFERROR(VLOOKUP($A9,srh_batting!$B:$N,COLUMN(R8)-11,FALSE),"")</f>
        <v/>
      </c>
      <c r="S9" s="1" t="str">
        <f>IFERROR(VLOOKUP($A9,srh_batting!$B:$N,COLUMN(S8)-11,FALSE),"")</f>
        <v/>
      </c>
      <c r="T9" s="1" t="str">
        <f>IFERROR(VLOOKUP($A9,srh_batting!$B:$N,COLUMN(T8)-11,FALSE),"")</f>
        <v/>
      </c>
      <c r="U9" s="1" t="str">
        <f>IFERROR(VLOOKUP($A9,srh_batting!$B:$N,COLUMN(U8)-11,FALSE),"")</f>
        <v/>
      </c>
      <c r="V9" s="1" t="str">
        <f>IFERROR(VLOOKUP($A9,srh_batting!$B:$N,COLUMN(V8)-11,FALSE),"")</f>
        <v/>
      </c>
      <c r="W9" s="1" t="str">
        <f>IFERROR(VLOOKUP($A9,srh_batting!$B:$N,COLUMN(W8)-11,FALSE),"")</f>
        <v/>
      </c>
      <c r="X9" s="4" t="str">
        <f>IFERROR(VLOOKUP($A9,srh_batting!$B:$N,COLUMN(X8)-11,FALSE),"")</f>
        <v/>
      </c>
      <c r="Y9" s="3">
        <f>IFERROR(VLOOKUP($A9,srh_bowling!$B:$M,COLUMN(Y8)-23,FALSE),"")</f>
        <v>5</v>
      </c>
      <c r="Z9" s="1">
        <f>IFERROR(VLOOKUP($A9,srh_bowling!$B:$M,COLUMN(Z8)-23,FALSE),"")</f>
        <v>6</v>
      </c>
      <c r="AA9" s="1">
        <f>IFERROR(VLOOKUP($A9,srh_bowling!$B:$M,COLUMN(AA8)-23,FALSE),"")</f>
        <v>6</v>
      </c>
      <c r="AB9" s="1">
        <f>IFERROR(VLOOKUP($A9,srh_bowling!$B:$M,COLUMN(AB8)-23,FALSE),"")</f>
        <v>21.5</v>
      </c>
      <c r="AC9" s="1">
        <f>IFERROR(VLOOKUP($A9,srh_bowling!$B:$M,COLUMN(AC8)-23,FALSE),"")</f>
        <v>212</v>
      </c>
      <c r="AD9" s="1" t="str">
        <f>IFERROR(VLOOKUP($A9,srh_bowling!$B:$M,COLUMN(AD8)-23,FALSE),"")</f>
        <v>42/3</v>
      </c>
      <c r="AE9" s="1">
        <f>IFERROR(VLOOKUP($A9,srh_bowling!$B:$M,COLUMN(AE8)-23,FALSE),"")</f>
        <v>42.4</v>
      </c>
      <c r="AF9" s="1">
        <f>IFERROR(VLOOKUP($A9,srh_bowling!$B:$M,COLUMN(AF8)-23,FALSE),"")</f>
        <v>9.6999999999999993</v>
      </c>
      <c r="AG9" s="1">
        <f>IFERROR(VLOOKUP($A9,srh_bowling!$B:$M,COLUMN(AG8)-23,FALSE),"")</f>
        <v>26.2</v>
      </c>
      <c r="AH9" s="1">
        <f>IFERROR(VLOOKUP($A9,srh_bowling!$B:$M,COLUMN(AH8)-23,FALSE),"")</f>
        <v>0</v>
      </c>
      <c r="AI9" s="1">
        <f>IFERROR(VLOOKUP($A9,srh_bowling!$B:$M,COLUMN(AI8)-23,FALSE),"")</f>
        <v>0</v>
      </c>
      <c r="AJ9" s="23">
        <f t="shared" si="0"/>
        <v>0</v>
      </c>
      <c r="AK9" s="22">
        <f t="shared" si="1"/>
        <v>0.83333333333333337</v>
      </c>
      <c r="AL9" s="22">
        <f t="shared" si="2"/>
        <v>0.66666666666666663</v>
      </c>
      <c r="AM9" s="22">
        <f t="shared" si="3"/>
        <v>30.833333333333336</v>
      </c>
      <c r="AN9" s="22">
        <f t="shared" si="4"/>
        <v>30.833333333333336</v>
      </c>
      <c r="AO9" s="29">
        <f t="shared" si="5"/>
        <v>6.333333333333333</v>
      </c>
      <c r="AP9" s="20">
        <f t="shared" si="6"/>
        <v>3</v>
      </c>
      <c r="AQ9" s="49" t="str">
        <f t="shared" si="7"/>
        <v>Zeeshan Ansari</v>
      </c>
    </row>
    <row r="10" spans="1:45" x14ac:dyDescent="0.2">
      <c r="A10" s="3" t="s">
        <v>322</v>
      </c>
      <c r="B10" s="1" t="s">
        <v>321</v>
      </c>
      <c r="C10" s="4" t="s">
        <v>70</v>
      </c>
      <c r="D10" s="3">
        <f>IFERROR(VLOOKUP($A10,srh_mvp!$B:$K,COLUMN(D9)-2,FALSE),"")</f>
        <v>121.5</v>
      </c>
      <c r="E10" s="1">
        <f>IFERROR(VLOOKUP($A10,srh_mvp!$B:$K,COLUMN(E9)-2,FALSE),"")</f>
        <v>8</v>
      </c>
      <c r="F10" s="1">
        <f>IFERROR(VLOOKUP($A10,srh_mvp!$B:$K,COLUMN(F9)-2,FALSE),"")</f>
        <v>0</v>
      </c>
      <c r="G10" s="1">
        <f>IFERROR(VLOOKUP($A10,srh_mvp!$B:$K,COLUMN(G9)-2,FALSE),"")</f>
        <v>0</v>
      </c>
      <c r="H10" s="1">
        <f>IFERROR(VLOOKUP($A10,srh_mvp!$B:$K,COLUMN(H9)-2,FALSE),"")</f>
        <v>33</v>
      </c>
      <c r="I10" s="1">
        <f>IFERROR(VLOOKUP($A10,srh_mvp!$B:$K,COLUMN(I9)-2,FALSE),"")</f>
        <v>9</v>
      </c>
      <c r="J10" s="1">
        <f>IFERROR(VLOOKUP($A10,srh_mvp!$B:$K,COLUMN(J9)-2,FALSE),"")</f>
        <v>3</v>
      </c>
      <c r="K10" s="1">
        <f>IFERROR(VLOOKUP($A10,srh_mvp!$B:$K,COLUMN(K9)-2,FALSE),"")</f>
        <v>0</v>
      </c>
      <c r="L10" s="4">
        <f>IFERROR(VLOOKUP($A10,srh_mvp!$B:$K,COLUMN(L9)-2,FALSE),"")</f>
        <v>0</v>
      </c>
      <c r="M10" s="3">
        <f>IFERROR(VLOOKUP($A10,srh_batting!$B:$N,COLUMN(M9)-11,FALSE),"")</f>
        <v>242</v>
      </c>
      <c r="N10" s="1">
        <f>IFERROR(VLOOKUP($A10,srh_batting!$B:$N,COLUMN(N9)-11,FALSE),"")</f>
        <v>8</v>
      </c>
      <c r="O10" s="1">
        <f>IFERROR(VLOOKUP($A10,srh_batting!$B:$N,COLUMN(O9)-11,FALSE),"")</f>
        <v>8</v>
      </c>
      <c r="P10" s="1">
        <f>IFERROR(VLOOKUP($A10,srh_batting!$B:$N,COLUMN(P9)-11,FALSE),"")</f>
        <v>0</v>
      </c>
      <c r="Q10" s="1">
        <f>IFERROR(VLOOKUP($A10,srh_batting!$B:$N,COLUMN(Q9)-11,FALSE),"")</f>
        <v>67</v>
      </c>
      <c r="R10" s="1">
        <f>IFERROR(VLOOKUP($A10,srh_batting!$B:$N,COLUMN(R9)-11,FALSE),"")</f>
        <v>30.25</v>
      </c>
      <c r="S10" s="1">
        <f>IFERROR(VLOOKUP($A10,srh_batting!$B:$N,COLUMN(S9)-11,FALSE),"")</f>
        <v>148</v>
      </c>
      <c r="T10" s="1">
        <f>IFERROR(VLOOKUP($A10,srh_batting!$B:$N,COLUMN(T9)-11,FALSE),"")</f>
        <v>163.51</v>
      </c>
      <c r="U10" s="1">
        <f>IFERROR(VLOOKUP($A10,srh_batting!$B:$N,COLUMN(U9)-11,FALSE),"")</f>
        <v>0</v>
      </c>
      <c r="V10" s="1">
        <f>IFERROR(VLOOKUP($A10,srh_batting!$B:$N,COLUMN(V9)-11,FALSE),"")</f>
        <v>2</v>
      </c>
      <c r="W10" s="1">
        <f>IFERROR(VLOOKUP($A10,srh_batting!$B:$N,COLUMN(W9)-11,FALSE),"")</f>
        <v>33</v>
      </c>
      <c r="X10" s="4">
        <f>IFERROR(VLOOKUP($A10,srh_batting!$B:$N,COLUMN(X9)-11,FALSE),"")</f>
        <v>9</v>
      </c>
      <c r="Y10" s="3" t="str">
        <f>IFERROR(VLOOKUP($A10,srh_bowling!$B:$M,COLUMN(Y9)-23,FALSE),"")</f>
        <v/>
      </c>
      <c r="Z10" s="1" t="str">
        <f>IFERROR(VLOOKUP($A10,srh_bowling!$B:$M,COLUMN(Z9)-23,FALSE),"")</f>
        <v/>
      </c>
      <c r="AA10" s="1" t="str">
        <f>IFERROR(VLOOKUP($A10,srh_bowling!$B:$M,COLUMN(AA9)-23,FALSE),"")</f>
        <v/>
      </c>
      <c r="AB10" s="1" t="str">
        <f>IFERROR(VLOOKUP($A10,srh_bowling!$B:$M,COLUMN(AB9)-23,FALSE),"")</f>
        <v/>
      </c>
      <c r="AC10" s="1" t="str">
        <f>IFERROR(VLOOKUP($A10,srh_bowling!$B:$M,COLUMN(AC9)-23,FALSE),"")</f>
        <v/>
      </c>
      <c r="AD10" s="1" t="str">
        <f>IFERROR(VLOOKUP($A10,srh_bowling!$B:$M,COLUMN(AD9)-23,FALSE),"")</f>
        <v/>
      </c>
      <c r="AE10" s="1" t="str">
        <f>IFERROR(VLOOKUP($A10,srh_bowling!$B:$M,COLUMN(AE9)-23,FALSE),"")</f>
        <v/>
      </c>
      <c r="AF10" s="1" t="str">
        <f>IFERROR(VLOOKUP($A10,srh_bowling!$B:$M,COLUMN(AF9)-23,FALSE),"")</f>
        <v/>
      </c>
      <c r="AG10" s="1" t="str">
        <f>IFERROR(VLOOKUP($A10,srh_bowling!$B:$M,COLUMN(AG9)-23,FALSE),"")</f>
        <v/>
      </c>
      <c r="AH10" s="1" t="str">
        <f>IFERROR(VLOOKUP($A10,srh_bowling!$B:$M,COLUMN(AH9)-23,FALSE),"")</f>
        <v/>
      </c>
      <c r="AI10" s="1" t="str">
        <f>IFERROR(VLOOKUP($A10,srh_bowling!$B:$M,COLUMN(AI9)-23,FALSE),"")</f>
        <v/>
      </c>
      <c r="AJ10" s="23">
        <f t="shared" si="0"/>
        <v>25</v>
      </c>
      <c r="AK10" s="22">
        <f t="shared" si="1"/>
        <v>0</v>
      </c>
      <c r="AL10" s="22">
        <f t="shared" si="2"/>
        <v>0.375</v>
      </c>
      <c r="AM10" s="22">
        <f t="shared" si="3"/>
        <v>30.625</v>
      </c>
      <c r="AN10" s="22">
        <f t="shared" si="4"/>
        <v>30.625</v>
      </c>
      <c r="AO10" s="29">
        <f t="shared" si="5"/>
        <v>6.333333333333333</v>
      </c>
      <c r="AP10" s="20">
        <f t="shared" si="6"/>
        <v>3</v>
      </c>
      <c r="AQ10" s="49" t="str">
        <f t="shared" si="7"/>
        <v>Travis Head</v>
      </c>
    </row>
    <row r="11" spans="1:45" x14ac:dyDescent="0.2">
      <c r="A11" s="3" t="s">
        <v>333</v>
      </c>
      <c r="B11" s="1" t="s">
        <v>321</v>
      </c>
      <c r="C11" s="4" t="s">
        <v>71</v>
      </c>
      <c r="D11" s="3">
        <f>IFERROR(VLOOKUP($A11,srh_mvp!$B:$K,COLUMN(D10)-2,FALSE),"")</f>
        <v>17</v>
      </c>
      <c r="E11" s="1">
        <f>IFERROR(VLOOKUP($A11,srh_mvp!$B:$K,COLUMN(E10)-2,FALSE),"")</f>
        <v>2</v>
      </c>
      <c r="F11" s="1">
        <f>IFERROR(VLOOKUP($A11,srh_mvp!$B:$K,COLUMN(F10)-2,FALSE),"")</f>
        <v>2</v>
      </c>
      <c r="G11" s="1">
        <f>IFERROR(VLOOKUP($A11,srh_mvp!$B:$K,COLUMN(G10)-2,FALSE),"")</f>
        <v>10</v>
      </c>
      <c r="H11" s="1">
        <f>IFERROR(VLOOKUP($A11,srh_mvp!$B:$K,COLUMN(H10)-2,FALSE),"")</f>
        <v>0</v>
      </c>
      <c r="I11" s="1">
        <f>IFERROR(VLOOKUP($A11,srh_mvp!$B:$K,COLUMN(I10)-2,FALSE),"")</f>
        <v>0</v>
      </c>
      <c r="J11" s="1">
        <f>IFERROR(VLOOKUP($A11,srh_mvp!$B:$K,COLUMN(J10)-2,FALSE),"")</f>
        <v>0</v>
      </c>
      <c r="K11" s="1">
        <f>IFERROR(VLOOKUP($A11,srh_mvp!$B:$K,COLUMN(K10)-2,FALSE),"")</f>
        <v>0</v>
      </c>
      <c r="L11" s="4">
        <f>IFERROR(VLOOKUP($A11,srh_mvp!$B:$K,COLUMN(L10)-2,FALSE),"")</f>
        <v>0</v>
      </c>
      <c r="M11" s="3" t="str">
        <f>IFERROR(VLOOKUP($A11,srh_batting!$B:$N,COLUMN(M10)-11,FALSE),"")</f>
        <v/>
      </c>
      <c r="N11" s="1" t="str">
        <f>IFERROR(VLOOKUP($A11,srh_batting!$B:$N,COLUMN(N10)-11,FALSE),"")</f>
        <v/>
      </c>
      <c r="O11" s="1" t="str">
        <f>IFERROR(VLOOKUP($A11,srh_batting!$B:$N,COLUMN(O10)-11,FALSE),"")</f>
        <v/>
      </c>
      <c r="P11" s="1" t="str">
        <f>IFERROR(VLOOKUP($A11,srh_batting!$B:$N,COLUMN(P10)-11,FALSE),"")</f>
        <v/>
      </c>
      <c r="Q11" s="1" t="str">
        <f>IFERROR(VLOOKUP($A11,srh_batting!$B:$N,COLUMN(Q10)-11,FALSE),"")</f>
        <v/>
      </c>
      <c r="R11" s="1" t="str">
        <f>IFERROR(VLOOKUP($A11,srh_batting!$B:$N,COLUMN(R10)-11,FALSE),"")</f>
        <v/>
      </c>
      <c r="S11" s="1" t="str">
        <f>IFERROR(VLOOKUP($A11,srh_batting!$B:$N,COLUMN(S10)-11,FALSE),"")</f>
        <v/>
      </c>
      <c r="T11" s="1" t="str">
        <f>IFERROR(VLOOKUP($A11,srh_batting!$B:$N,COLUMN(T10)-11,FALSE),"")</f>
        <v/>
      </c>
      <c r="U11" s="1" t="str">
        <f>IFERROR(VLOOKUP($A11,srh_batting!$B:$N,COLUMN(U10)-11,FALSE),"")</f>
        <v/>
      </c>
      <c r="V11" s="1" t="str">
        <f>IFERROR(VLOOKUP($A11,srh_batting!$B:$N,COLUMN(V10)-11,FALSE),"")</f>
        <v/>
      </c>
      <c r="W11" s="1" t="str">
        <f>IFERROR(VLOOKUP($A11,srh_batting!$B:$N,COLUMN(W10)-11,FALSE),"")</f>
        <v/>
      </c>
      <c r="X11" s="4" t="str">
        <f>IFERROR(VLOOKUP($A11,srh_batting!$B:$N,COLUMN(X10)-11,FALSE),"")</f>
        <v/>
      </c>
      <c r="Y11" s="3">
        <f>IFERROR(VLOOKUP($A11,srh_bowling!$B:$M,COLUMN(Y10)-23,FALSE),"")</f>
        <v>2</v>
      </c>
      <c r="Z11" s="1">
        <f>IFERROR(VLOOKUP($A11,srh_bowling!$B:$M,COLUMN(Z10)-23,FALSE),"")</f>
        <v>2</v>
      </c>
      <c r="AA11" s="1">
        <f>IFERROR(VLOOKUP($A11,srh_bowling!$B:$M,COLUMN(AA10)-23,FALSE),"")</f>
        <v>2</v>
      </c>
      <c r="AB11" s="1">
        <f>IFERROR(VLOOKUP($A11,srh_bowling!$B:$M,COLUMN(AB10)-23,FALSE),"")</f>
        <v>8</v>
      </c>
      <c r="AC11" s="1">
        <f>IFERROR(VLOOKUP($A11,srh_bowling!$B:$M,COLUMN(AC10)-23,FALSE),"")</f>
        <v>94</v>
      </c>
      <c r="AD11" s="1" t="str">
        <f>IFERROR(VLOOKUP($A11,srh_bowling!$B:$M,COLUMN(AD10)-23,FALSE),"")</f>
        <v>46/1</v>
      </c>
      <c r="AE11" s="1">
        <f>IFERROR(VLOOKUP($A11,srh_bowling!$B:$M,COLUMN(AE10)-23,FALSE),"")</f>
        <v>47</v>
      </c>
      <c r="AF11" s="1">
        <f>IFERROR(VLOOKUP($A11,srh_bowling!$B:$M,COLUMN(AF10)-23,FALSE),"")</f>
        <v>11.75</v>
      </c>
      <c r="AG11" s="1">
        <f>IFERROR(VLOOKUP($A11,srh_bowling!$B:$M,COLUMN(AG10)-23,FALSE),"")</f>
        <v>24</v>
      </c>
      <c r="AH11" s="1">
        <f>IFERROR(VLOOKUP($A11,srh_bowling!$B:$M,COLUMN(AH10)-23,FALSE),"")</f>
        <v>0</v>
      </c>
      <c r="AI11" s="1">
        <f>IFERROR(VLOOKUP($A11,srh_bowling!$B:$M,COLUMN(AI10)-23,FALSE),"")</f>
        <v>0</v>
      </c>
      <c r="AJ11" s="23">
        <f t="shared" si="0"/>
        <v>0</v>
      </c>
      <c r="AK11" s="22">
        <f t="shared" si="1"/>
        <v>1</v>
      </c>
      <c r="AL11" s="22">
        <f t="shared" si="2"/>
        <v>0</v>
      </c>
      <c r="AM11" s="22">
        <f t="shared" si="3"/>
        <v>25</v>
      </c>
      <c r="AN11" s="22">
        <f t="shared" si="4"/>
        <v>25</v>
      </c>
      <c r="AO11" s="29">
        <f t="shared" si="5"/>
        <v>9.6666666666666661</v>
      </c>
      <c r="AP11" s="20">
        <f t="shared" si="6"/>
        <v>15</v>
      </c>
      <c r="AQ11" s="49" t="str">
        <f t="shared" si="7"/>
        <v>Adam Zampa</v>
      </c>
    </row>
    <row r="12" spans="1:45" x14ac:dyDescent="0.2">
      <c r="A12" s="3" t="s">
        <v>325</v>
      </c>
      <c r="B12" s="1" t="s">
        <v>321</v>
      </c>
      <c r="C12" s="4" t="s">
        <v>70</v>
      </c>
      <c r="D12" s="3">
        <f>IFERROR(VLOOKUP($A12,srh_mvp!$B:$K,COLUMN(D11)-2,FALSE),"")</f>
        <v>79</v>
      </c>
      <c r="E12" s="1">
        <f>IFERROR(VLOOKUP($A12,srh_mvp!$B:$K,COLUMN(E11)-2,FALSE),"")</f>
        <v>8</v>
      </c>
      <c r="F12" s="1">
        <f>IFERROR(VLOOKUP($A12,srh_mvp!$B:$K,COLUMN(F11)-2,FALSE),"")</f>
        <v>0</v>
      </c>
      <c r="G12" s="1">
        <f>IFERROR(VLOOKUP($A12,srh_mvp!$B:$K,COLUMN(G11)-2,FALSE),"")</f>
        <v>0</v>
      </c>
      <c r="H12" s="1">
        <f>IFERROR(VLOOKUP($A12,srh_mvp!$B:$K,COLUMN(H11)-2,FALSE),"")</f>
        <v>9</v>
      </c>
      <c r="I12" s="1">
        <f>IFERROR(VLOOKUP($A12,srh_mvp!$B:$K,COLUMN(I11)-2,FALSE),"")</f>
        <v>14</v>
      </c>
      <c r="J12" s="1">
        <f>IFERROR(VLOOKUP($A12,srh_mvp!$B:$K,COLUMN(J11)-2,FALSE),"")</f>
        <v>3</v>
      </c>
      <c r="K12" s="1">
        <f>IFERROR(VLOOKUP($A12,srh_mvp!$B:$K,COLUMN(K11)-2,FALSE),"")</f>
        <v>0</v>
      </c>
      <c r="L12" s="4">
        <f>IFERROR(VLOOKUP($A12,srh_mvp!$B:$K,COLUMN(L11)-2,FALSE),"")</f>
        <v>0</v>
      </c>
      <c r="M12" s="3">
        <f>IFERROR(VLOOKUP($A12,srh_batting!$B:$N,COLUMN(M11)-11,FALSE),"")</f>
        <v>171</v>
      </c>
      <c r="N12" s="1">
        <f>IFERROR(VLOOKUP($A12,srh_batting!$B:$N,COLUMN(N11)-11,FALSE),"")</f>
        <v>8</v>
      </c>
      <c r="O12" s="1">
        <f>IFERROR(VLOOKUP($A12,srh_batting!$B:$N,COLUMN(O11)-11,FALSE),"")</f>
        <v>7</v>
      </c>
      <c r="P12" s="1">
        <f>IFERROR(VLOOKUP($A12,srh_batting!$B:$N,COLUMN(P11)-11,FALSE),"")</f>
        <v>1</v>
      </c>
      <c r="Q12" s="1">
        <f>IFERROR(VLOOKUP($A12,srh_batting!$B:$N,COLUMN(Q11)-11,FALSE),"")</f>
        <v>74</v>
      </c>
      <c r="R12" s="1">
        <f>IFERROR(VLOOKUP($A12,srh_batting!$B:$N,COLUMN(R11)-11,FALSE),"")</f>
        <v>28.5</v>
      </c>
      <c r="S12" s="1">
        <f>IFERROR(VLOOKUP($A12,srh_batting!$B:$N,COLUMN(S11)-11,FALSE),"")</f>
        <v>99</v>
      </c>
      <c r="T12" s="1">
        <f>IFERROR(VLOOKUP($A12,srh_batting!$B:$N,COLUMN(T11)-11,FALSE),"")</f>
        <v>172.72</v>
      </c>
      <c r="U12" s="1">
        <f>IFERROR(VLOOKUP($A12,srh_batting!$B:$N,COLUMN(U11)-11,FALSE),"")</f>
        <v>0</v>
      </c>
      <c r="V12" s="1">
        <f>IFERROR(VLOOKUP($A12,srh_batting!$B:$N,COLUMN(V11)-11,FALSE),"")</f>
        <v>1</v>
      </c>
      <c r="W12" s="1">
        <f>IFERROR(VLOOKUP($A12,srh_batting!$B:$N,COLUMN(W11)-11,FALSE),"")</f>
        <v>9</v>
      </c>
      <c r="X12" s="4">
        <f>IFERROR(VLOOKUP($A12,srh_batting!$B:$N,COLUMN(X11)-11,FALSE),"")</f>
        <v>14</v>
      </c>
      <c r="Y12" s="3" t="str">
        <f>IFERROR(VLOOKUP($A12,srh_bowling!$B:$M,COLUMN(Y11)-23,FALSE),"")</f>
        <v/>
      </c>
      <c r="Z12" s="1" t="str">
        <f>IFERROR(VLOOKUP($A12,srh_bowling!$B:$M,COLUMN(Z11)-23,FALSE),"")</f>
        <v/>
      </c>
      <c r="AA12" s="1" t="str">
        <f>IFERROR(VLOOKUP($A12,srh_bowling!$B:$M,COLUMN(AA11)-23,FALSE),"")</f>
        <v/>
      </c>
      <c r="AB12" s="1" t="str">
        <f>IFERROR(VLOOKUP($A12,srh_bowling!$B:$M,COLUMN(AB11)-23,FALSE),"")</f>
        <v/>
      </c>
      <c r="AC12" s="1" t="str">
        <f>IFERROR(VLOOKUP($A12,srh_bowling!$B:$M,COLUMN(AC11)-23,FALSE),"")</f>
        <v/>
      </c>
      <c r="AD12" s="1" t="str">
        <f>IFERROR(VLOOKUP($A12,srh_bowling!$B:$M,COLUMN(AD11)-23,FALSE),"")</f>
        <v/>
      </c>
      <c r="AE12" s="1" t="str">
        <f>IFERROR(VLOOKUP($A12,srh_bowling!$B:$M,COLUMN(AE11)-23,FALSE),"")</f>
        <v/>
      </c>
      <c r="AF12" s="1" t="str">
        <f>IFERROR(VLOOKUP($A12,srh_bowling!$B:$M,COLUMN(AF11)-23,FALSE),"")</f>
        <v/>
      </c>
      <c r="AG12" s="1" t="str">
        <f>IFERROR(VLOOKUP($A12,srh_bowling!$B:$M,COLUMN(AG11)-23,FALSE),"")</f>
        <v/>
      </c>
      <c r="AH12" s="1" t="str">
        <f>IFERROR(VLOOKUP($A12,srh_bowling!$B:$M,COLUMN(AH11)-23,FALSE),"")</f>
        <v/>
      </c>
      <c r="AI12" s="1" t="str">
        <f>IFERROR(VLOOKUP($A12,srh_bowling!$B:$M,COLUMN(AI11)-23,FALSE),"")</f>
        <v/>
      </c>
      <c r="AJ12" s="23">
        <f t="shared" si="0"/>
        <v>16.166666666666668</v>
      </c>
      <c r="AK12" s="22">
        <f t="shared" si="1"/>
        <v>0</v>
      </c>
      <c r="AL12" s="22">
        <f t="shared" si="2"/>
        <v>0.375</v>
      </c>
      <c r="AM12" s="22">
        <f t="shared" si="3"/>
        <v>21.791666666666668</v>
      </c>
      <c r="AN12" s="22">
        <f t="shared" si="4"/>
        <v>21.791666666666668</v>
      </c>
      <c r="AO12" s="29">
        <f t="shared" si="5"/>
        <v>7</v>
      </c>
      <c r="AP12" s="20">
        <f t="shared" si="6"/>
        <v>6</v>
      </c>
      <c r="AQ12" s="49" t="str">
        <f t="shared" si="7"/>
        <v>Aniket Verma</v>
      </c>
    </row>
    <row r="13" spans="1:45" x14ac:dyDescent="0.2">
      <c r="A13" s="3" t="s">
        <v>326</v>
      </c>
      <c r="B13" s="1" t="s">
        <v>321</v>
      </c>
      <c r="C13" s="4" t="s">
        <v>71</v>
      </c>
      <c r="D13" s="3">
        <f>IFERROR(VLOOKUP($A13,srh_mvp!$B:$K,COLUMN(D12)-2,FALSE),"")</f>
        <v>73.5</v>
      </c>
      <c r="E13" s="1">
        <f>IFERROR(VLOOKUP($A13,srh_mvp!$B:$K,COLUMN(E12)-2,FALSE),"")</f>
        <v>7</v>
      </c>
      <c r="F13" s="1">
        <f>IFERROR(VLOOKUP($A13,srh_mvp!$B:$K,COLUMN(F12)-2,FALSE),"")</f>
        <v>5</v>
      </c>
      <c r="G13" s="1">
        <f>IFERROR(VLOOKUP($A13,srh_mvp!$B:$K,COLUMN(G12)-2,FALSE),"")</f>
        <v>51</v>
      </c>
      <c r="H13" s="1">
        <f>IFERROR(VLOOKUP($A13,srh_mvp!$B:$K,COLUMN(H12)-2,FALSE),"")</f>
        <v>1</v>
      </c>
      <c r="I13" s="1">
        <f>IFERROR(VLOOKUP($A13,srh_mvp!$B:$K,COLUMN(I12)-2,FALSE),"")</f>
        <v>0</v>
      </c>
      <c r="J13" s="1">
        <f>IFERROR(VLOOKUP($A13,srh_mvp!$B:$K,COLUMN(J12)-2,FALSE),"")</f>
        <v>1</v>
      </c>
      <c r="K13" s="1">
        <f>IFERROR(VLOOKUP($A13,srh_mvp!$B:$K,COLUMN(K12)-2,FALSE),"")</f>
        <v>0</v>
      </c>
      <c r="L13" s="4">
        <f>IFERROR(VLOOKUP($A13,srh_mvp!$B:$K,COLUMN(L12)-2,FALSE),"")</f>
        <v>0</v>
      </c>
      <c r="M13" s="3">
        <f>IFERROR(VLOOKUP($A13,srh_batting!$B:$N,COLUMN(M12)-11,FALSE),"")</f>
        <v>10</v>
      </c>
      <c r="N13" s="1">
        <f>IFERROR(VLOOKUP($A13,srh_batting!$B:$N,COLUMN(N12)-11,FALSE),"")</f>
        <v>7</v>
      </c>
      <c r="O13" s="1">
        <f>IFERROR(VLOOKUP($A13,srh_batting!$B:$N,COLUMN(O12)-11,FALSE),"")</f>
        <v>4</v>
      </c>
      <c r="P13" s="1">
        <f>IFERROR(VLOOKUP($A13,srh_batting!$B:$N,COLUMN(P12)-11,FALSE),"")</f>
        <v>3</v>
      </c>
      <c r="Q13" s="1" t="str">
        <f>IFERROR(VLOOKUP($A13,srh_batting!$B:$N,COLUMN(Q12)-11,FALSE),"")</f>
        <v>6*</v>
      </c>
      <c r="R13" s="1">
        <f>IFERROR(VLOOKUP($A13,srh_batting!$B:$N,COLUMN(R12)-11,FALSE),"")</f>
        <v>10</v>
      </c>
      <c r="S13" s="1">
        <f>IFERROR(VLOOKUP($A13,srh_batting!$B:$N,COLUMN(S12)-11,FALSE),"")</f>
        <v>10</v>
      </c>
      <c r="T13" s="1">
        <f>IFERROR(VLOOKUP($A13,srh_batting!$B:$N,COLUMN(T12)-11,FALSE),"")</f>
        <v>100</v>
      </c>
      <c r="U13" s="1">
        <f>IFERROR(VLOOKUP($A13,srh_batting!$B:$N,COLUMN(U12)-11,FALSE),"")</f>
        <v>0</v>
      </c>
      <c r="V13" s="1">
        <f>IFERROR(VLOOKUP($A13,srh_batting!$B:$N,COLUMN(V12)-11,FALSE),"")</f>
        <v>0</v>
      </c>
      <c r="W13" s="1">
        <f>IFERROR(VLOOKUP($A13,srh_batting!$B:$N,COLUMN(W12)-11,FALSE),"")</f>
        <v>1</v>
      </c>
      <c r="X13" s="4">
        <f>IFERROR(VLOOKUP($A13,srh_batting!$B:$N,COLUMN(X12)-11,FALSE),"")</f>
        <v>0</v>
      </c>
      <c r="Y13" s="3">
        <f>IFERROR(VLOOKUP($A13,srh_bowling!$B:$M,COLUMN(Y12)-23,FALSE),"")</f>
        <v>5</v>
      </c>
      <c r="Z13" s="1">
        <f>IFERROR(VLOOKUP($A13,srh_bowling!$B:$M,COLUMN(Z12)-23,FALSE),"")</f>
        <v>7</v>
      </c>
      <c r="AA13" s="1">
        <f>IFERROR(VLOOKUP($A13,srh_bowling!$B:$M,COLUMN(AA12)-23,FALSE),"")</f>
        <v>7</v>
      </c>
      <c r="AB13" s="1">
        <f>IFERROR(VLOOKUP($A13,srh_bowling!$B:$M,COLUMN(AB12)-23,FALSE),"")</f>
        <v>24</v>
      </c>
      <c r="AC13" s="1">
        <f>IFERROR(VLOOKUP($A13,srh_bowling!$B:$M,COLUMN(AC12)-23,FALSE),"")</f>
        <v>261</v>
      </c>
      <c r="AD13" s="1">
        <f>IFERROR(VLOOKUP($A13,srh_bowling!$B:$M,COLUMN(AD12)-23,FALSE),"")</f>
        <v>45716</v>
      </c>
      <c r="AE13" s="1">
        <f>IFERROR(VLOOKUP($A13,srh_bowling!$B:$M,COLUMN(AE12)-23,FALSE),"")</f>
        <v>52.2</v>
      </c>
      <c r="AF13" s="1">
        <f>IFERROR(VLOOKUP($A13,srh_bowling!$B:$M,COLUMN(AF12)-23,FALSE),"")</f>
        <v>10.87</v>
      </c>
      <c r="AG13" s="1">
        <f>IFERROR(VLOOKUP($A13,srh_bowling!$B:$M,COLUMN(AG12)-23,FALSE),"")</f>
        <v>28.8</v>
      </c>
      <c r="AH13" s="1">
        <f>IFERROR(VLOOKUP($A13,srh_bowling!$B:$M,COLUMN(AH12)-23,FALSE),"")</f>
        <v>0</v>
      </c>
      <c r="AI13" s="1">
        <f>IFERROR(VLOOKUP($A13,srh_bowling!$B:$M,COLUMN(AI12)-23,FALSE),"")</f>
        <v>0</v>
      </c>
      <c r="AJ13" s="23">
        <f t="shared" si="0"/>
        <v>1.3333333333333333</v>
      </c>
      <c r="AK13" s="22">
        <f t="shared" si="1"/>
        <v>0.7142857142857143</v>
      </c>
      <c r="AL13" s="22">
        <f t="shared" si="2"/>
        <v>0.14285714285714285</v>
      </c>
      <c r="AM13" s="22">
        <f t="shared" si="3"/>
        <v>21.333333333333332</v>
      </c>
      <c r="AN13" s="22">
        <f t="shared" si="4"/>
        <v>21.333333333333332</v>
      </c>
      <c r="AO13" s="29">
        <f t="shared" si="5"/>
        <v>9.3333333333333339</v>
      </c>
      <c r="AP13" s="20">
        <f t="shared" si="6"/>
        <v>13</v>
      </c>
      <c r="AQ13" s="49" t="str">
        <f t="shared" si="7"/>
        <v>Mohammed Shami</v>
      </c>
    </row>
    <row r="14" spans="1:45" x14ac:dyDescent="0.2">
      <c r="A14" s="3" t="s">
        <v>330</v>
      </c>
      <c r="B14" s="1" t="s">
        <v>321</v>
      </c>
      <c r="C14" s="4" t="s">
        <v>72</v>
      </c>
      <c r="D14" s="3">
        <f>IFERROR(VLOOKUP($A14,srh_mvp!$B:$K,COLUMN(D13)-2,FALSE),"")</f>
        <v>42</v>
      </c>
      <c r="E14" s="1">
        <f>IFERROR(VLOOKUP($A14,srh_mvp!$B:$K,COLUMN(E13)-2,FALSE),"")</f>
        <v>8</v>
      </c>
      <c r="F14" s="1">
        <f>IFERROR(VLOOKUP($A14,srh_mvp!$B:$K,COLUMN(F13)-2,FALSE),"")</f>
        <v>0</v>
      </c>
      <c r="G14" s="1">
        <f>IFERROR(VLOOKUP($A14,srh_mvp!$B:$K,COLUMN(G13)-2,FALSE),"")</f>
        <v>0</v>
      </c>
      <c r="H14" s="1">
        <f>IFERROR(VLOOKUP($A14,srh_mvp!$B:$K,COLUMN(H13)-2,FALSE),"")</f>
        <v>12</v>
      </c>
      <c r="I14" s="1">
        <f>IFERROR(VLOOKUP($A14,srh_mvp!$B:$K,COLUMN(I13)-2,FALSE),"")</f>
        <v>2</v>
      </c>
      <c r="J14" s="1">
        <f>IFERROR(VLOOKUP($A14,srh_mvp!$B:$K,COLUMN(J13)-2,FALSE),"")</f>
        <v>2</v>
      </c>
      <c r="K14" s="1">
        <f>IFERROR(VLOOKUP($A14,srh_mvp!$B:$K,COLUMN(K13)-2,FALSE),"")</f>
        <v>0</v>
      </c>
      <c r="L14" s="4">
        <f>IFERROR(VLOOKUP($A14,srh_mvp!$B:$K,COLUMN(L13)-2,FALSE),"")</f>
        <v>0</v>
      </c>
      <c r="M14" s="3">
        <f>IFERROR(VLOOKUP($A14,srh_batting!$B:$N,COLUMN(M13)-11,FALSE),"")</f>
        <v>133</v>
      </c>
      <c r="N14" s="1">
        <f>IFERROR(VLOOKUP($A14,srh_batting!$B:$N,COLUMN(N13)-11,FALSE),"")</f>
        <v>8</v>
      </c>
      <c r="O14" s="1">
        <f>IFERROR(VLOOKUP($A14,srh_batting!$B:$N,COLUMN(O13)-11,FALSE),"")</f>
        <v>7</v>
      </c>
      <c r="P14" s="1">
        <f>IFERROR(VLOOKUP($A14,srh_batting!$B:$N,COLUMN(P13)-11,FALSE),"")</f>
        <v>0</v>
      </c>
      <c r="Q14" s="1">
        <f>IFERROR(VLOOKUP($A14,srh_batting!$B:$N,COLUMN(Q13)-11,FALSE),"")</f>
        <v>32</v>
      </c>
      <c r="R14" s="1">
        <f>IFERROR(VLOOKUP($A14,srh_batting!$B:$N,COLUMN(R13)-11,FALSE),"")</f>
        <v>19</v>
      </c>
      <c r="S14" s="1">
        <f>IFERROR(VLOOKUP($A14,srh_batting!$B:$N,COLUMN(S13)-11,FALSE),"")</f>
        <v>121</v>
      </c>
      <c r="T14" s="1">
        <f>IFERROR(VLOOKUP($A14,srh_batting!$B:$N,COLUMN(T13)-11,FALSE),"")</f>
        <v>109.91</v>
      </c>
      <c r="U14" s="1">
        <f>IFERROR(VLOOKUP($A14,srh_batting!$B:$N,COLUMN(U13)-11,FALSE),"")</f>
        <v>0</v>
      </c>
      <c r="V14" s="1">
        <f>IFERROR(VLOOKUP($A14,srh_batting!$B:$N,COLUMN(V13)-11,FALSE),"")</f>
        <v>0</v>
      </c>
      <c r="W14" s="1">
        <f>IFERROR(VLOOKUP($A14,srh_batting!$B:$N,COLUMN(W13)-11,FALSE),"")</f>
        <v>12</v>
      </c>
      <c r="X14" s="4">
        <f>IFERROR(VLOOKUP($A14,srh_batting!$B:$N,COLUMN(X13)-11,FALSE),"")</f>
        <v>2</v>
      </c>
      <c r="Y14" s="3" t="str">
        <f>IFERROR(VLOOKUP($A14,srh_bowling!$B:$M,COLUMN(Y13)-23,FALSE),"")</f>
        <v/>
      </c>
      <c r="Z14" s="1" t="str">
        <f>IFERROR(VLOOKUP($A14,srh_bowling!$B:$M,COLUMN(Z13)-23,FALSE),"")</f>
        <v/>
      </c>
      <c r="AA14" s="1" t="str">
        <f>IFERROR(VLOOKUP($A14,srh_bowling!$B:$M,COLUMN(AA13)-23,FALSE),"")</f>
        <v/>
      </c>
      <c r="AB14" s="1" t="str">
        <f>IFERROR(VLOOKUP($A14,srh_bowling!$B:$M,COLUMN(AB13)-23,FALSE),"")</f>
        <v/>
      </c>
      <c r="AC14" s="1" t="str">
        <f>IFERROR(VLOOKUP($A14,srh_bowling!$B:$M,COLUMN(AC13)-23,FALSE),"")</f>
        <v/>
      </c>
      <c r="AD14" s="1" t="str">
        <f>IFERROR(VLOOKUP($A14,srh_bowling!$B:$M,COLUMN(AD13)-23,FALSE),"")</f>
        <v/>
      </c>
      <c r="AE14" s="1" t="str">
        <f>IFERROR(VLOOKUP($A14,srh_bowling!$B:$M,COLUMN(AE13)-23,FALSE),"")</f>
        <v/>
      </c>
      <c r="AF14" s="1" t="str">
        <f>IFERROR(VLOOKUP($A14,srh_bowling!$B:$M,COLUMN(AF13)-23,FALSE),"")</f>
        <v/>
      </c>
      <c r="AG14" s="1" t="str">
        <f>IFERROR(VLOOKUP($A14,srh_bowling!$B:$M,COLUMN(AG13)-23,FALSE),"")</f>
        <v/>
      </c>
      <c r="AH14" s="1" t="str">
        <f>IFERROR(VLOOKUP($A14,srh_bowling!$B:$M,COLUMN(AH13)-23,FALSE),"")</f>
        <v/>
      </c>
      <c r="AI14" s="1" t="str">
        <f>IFERROR(VLOOKUP($A14,srh_bowling!$B:$M,COLUMN(AI13)-23,FALSE),"")</f>
        <v/>
      </c>
      <c r="AJ14" s="23">
        <f t="shared" si="0"/>
        <v>16.833333333333332</v>
      </c>
      <c r="AK14" s="22">
        <f t="shared" si="1"/>
        <v>0</v>
      </c>
      <c r="AL14" s="22">
        <f t="shared" si="2"/>
        <v>0.25</v>
      </c>
      <c r="AM14" s="22">
        <f t="shared" si="3"/>
        <v>20.583333333333332</v>
      </c>
      <c r="AN14" s="22">
        <f t="shared" si="4"/>
        <v>20.583333333333332</v>
      </c>
      <c r="AO14" s="29">
        <f t="shared" si="5"/>
        <v>7.666666666666667</v>
      </c>
      <c r="AP14" s="20">
        <f t="shared" si="6"/>
        <v>8</v>
      </c>
      <c r="AQ14" s="49" t="str">
        <f t="shared" si="7"/>
        <v>Nitish Kumar Reddy</v>
      </c>
    </row>
    <row r="15" spans="1:45" x14ac:dyDescent="0.2">
      <c r="A15" s="3" t="s">
        <v>338</v>
      </c>
      <c r="B15" s="1" t="s">
        <v>321</v>
      </c>
      <c r="C15" s="4" t="s">
        <v>71</v>
      </c>
      <c r="D15" s="3">
        <f>IFERROR(VLOOKUP($A15,srh_mvp!$B:$K,COLUMN(D14)-2,FALSE),"")</f>
        <v>15</v>
      </c>
      <c r="E15" s="1">
        <f>IFERROR(VLOOKUP($A15,srh_mvp!$B:$K,COLUMN(E14)-2,FALSE),"")</f>
        <v>2</v>
      </c>
      <c r="F15" s="1">
        <f>IFERROR(VLOOKUP($A15,srh_mvp!$B:$K,COLUMN(F14)-2,FALSE),"")</f>
        <v>1</v>
      </c>
      <c r="G15" s="1">
        <f>IFERROR(VLOOKUP($A15,srh_mvp!$B:$K,COLUMN(G14)-2,FALSE),"")</f>
        <v>9</v>
      </c>
      <c r="H15" s="1">
        <f>IFERROR(VLOOKUP($A15,srh_mvp!$B:$K,COLUMN(H14)-2,FALSE),"")</f>
        <v>0</v>
      </c>
      <c r="I15" s="1">
        <f>IFERROR(VLOOKUP($A15,srh_mvp!$B:$K,COLUMN(I14)-2,FALSE),"")</f>
        <v>0</v>
      </c>
      <c r="J15" s="1">
        <f>IFERROR(VLOOKUP($A15,srh_mvp!$B:$K,COLUMN(J14)-2,FALSE),"")</f>
        <v>1</v>
      </c>
      <c r="K15" s="1">
        <f>IFERROR(VLOOKUP($A15,srh_mvp!$B:$K,COLUMN(K14)-2,FALSE),"")</f>
        <v>0</v>
      </c>
      <c r="L15" s="4">
        <f>IFERROR(VLOOKUP($A15,srh_mvp!$B:$K,COLUMN(L14)-2,FALSE),"")</f>
        <v>0</v>
      </c>
      <c r="M15" s="3" t="str">
        <f>IFERROR(VLOOKUP($A15,srh_batting!$B:$N,COLUMN(M14)-11,FALSE),"")</f>
        <v/>
      </c>
      <c r="N15" s="1" t="str">
        <f>IFERROR(VLOOKUP($A15,srh_batting!$B:$N,COLUMN(N14)-11,FALSE),"")</f>
        <v/>
      </c>
      <c r="O15" s="1" t="str">
        <f>IFERROR(VLOOKUP($A15,srh_batting!$B:$N,COLUMN(O14)-11,FALSE),"")</f>
        <v/>
      </c>
      <c r="P15" s="1" t="str">
        <f>IFERROR(VLOOKUP($A15,srh_batting!$B:$N,COLUMN(P14)-11,FALSE),"")</f>
        <v/>
      </c>
      <c r="Q15" s="1" t="str">
        <f>IFERROR(VLOOKUP($A15,srh_batting!$B:$N,COLUMN(Q14)-11,FALSE),"")</f>
        <v/>
      </c>
      <c r="R15" s="1" t="str">
        <f>IFERROR(VLOOKUP($A15,srh_batting!$B:$N,COLUMN(R14)-11,FALSE),"")</f>
        <v/>
      </c>
      <c r="S15" s="1" t="str">
        <f>IFERROR(VLOOKUP($A15,srh_batting!$B:$N,COLUMN(S14)-11,FALSE),"")</f>
        <v/>
      </c>
      <c r="T15" s="1" t="str">
        <f>IFERROR(VLOOKUP($A15,srh_batting!$B:$N,COLUMN(T14)-11,FALSE),"")</f>
        <v/>
      </c>
      <c r="U15" s="1" t="str">
        <f>IFERROR(VLOOKUP($A15,srh_batting!$B:$N,COLUMN(U14)-11,FALSE),"")</f>
        <v/>
      </c>
      <c r="V15" s="1" t="str">
        <f>IFERROR(VLOOKUP($A15,srh_batting!$B:$N,COLUMN(V14)-11,FALSE),"")</f>
        <v/>
      </c>
      <c r="W15" s="1" t="str">
        <f>IFERROR(VLOOKUP($A15,srh_batting!$B:$N,COLUMN(W14)-11,FALSE),"")</f>
        <v/>
      </c>
      <c r="X15" s="4" t="str">
        <f>IFERROR(VLOOKUP($A15,srh_batting!$B:$N,COLUMN(X14)-11,FALSE),"")</f>
        <v/>
      </c>
      <c r="Y15" s="3">
        <f>IFERROR(VLOOKUP($A15,srh_bowling!$B:$M,COLUMN(Y14)-23,FALSE),"")</f>
        <v>1</v>
      </c>
      <c r="Z15" s="1">
        <f>IFERROR(VLOOKUP($A15,srh_bowling!$B:$M,COLUMN(Z14)-23,FALSE),"")</f>
        <v>2</v>
      </c>
      <c r="AA15" s="1">
        <f>IFERROR(VLOOKUP($A15,srh_bowling!$B:$M,COLUMN(AA14)-23,FALSE),"")</f>
        <v>2</v>
      </c>
      <c r="AB15" s="1">
        <f>IFERROR(VLOOKUP($A15,srh_bowling!$B:$M,COLUMN(AB14)-23,FALSE),"")</f>
        <v>5</v>
      </c>
      <c r="AC15" s="1">
        <f>IFERROR(VLOOKUP($A15,srh_bowling!$B:$M,COLUMN(AC14)-23,FALSE),"")</f>
        <v>41</v>
      </c>
      <c r="AD15" s="1">
        <f>IFERROR(VLOOKUP($A15,srh_bowling!$B:$M,COLUMN(AD14)-23,FALSE),"")</f>
        <v>45682</v>
      </c>
      <c r="AE15" s="1">
        <f>IFERROR(VLOOKUP($A15,srh_bowling!$B:$M,COLUMN(AE14)-23,FALSE),"")</f>
        <v>41</v>
      </c>
      <c r="AF15" s="1">
        <f>IFERROR(VLOOKUP($A15,srh_bowling!$B:$M,COLUMN(AF14)-23,FALSE),"")</f>
        <v>8.1999999999999993</v>
      </c>
      <c r="AG15" s="1">
        <f>IFERROR(VLOOKUP($A15,srh_bowling!$B:$M,COLUMN(AG14)-23,FALSE),"")</f>
        <v>30</v>
      </c>
      <c r="AH15" s="1">
        <f>IFERROR(VLOOKUP($A15,srh_bowling!$B:$M,COLUMN(AH14)-23,FALSE),"")</f>
        <v>0</v>
      </c>
      <c r="AI15" s="1">
        <f>IFERROR(VLOOKUP($A15,srh_bowling!$B:$M,COLUMN(AI14)-23,FALSE),"")</f>
        <v>0</v>
      </c>
      <c r="AJ15" s="23">
        <f t="shared" si="0"/>
        <v>0</v>
      </c>
      <c r="AK15" s="22">
        <f t="shared" si="1"/>
        <v>0.5</v>
      </c>
      <c r="AL15" s="22">
        <f t="shared" si="2"/>
        <v>0.5</v>
      </c>
      <c r="AM15" s="22">
        <f t="shared" si="3"/>
        <v>20</v>
      </c>
      <c r="AN15" s="22">
        <f t="shared" si="4"/>
        <v>20</v>
      </c>
      <c r="AO15" s="29">
        <f t="shared" si="5"/>
        <v>7.666666666666667</v>
      </c>
      <c r="AP15" s="20">
        <f t="shared" si="6"/>
        <v>8</v>
      </c>
      <c r="AQ15" s="49" t="str">
        <f t="shared" si="7"/>
        <v>Jaydev Unadkat</v>
      </c>
    </row>
    <row r="16" spans="1:45" x14ac:dyDescent="0.2">
      <c r="A16" s="3" t="s">
        <v>320</v>
      </c>
      <c r="B16" s="1" t="s">
        <v>321</v>
      </c>
      <c r="C16" s="4" t="s">
        <v>72</v>
      </c>
      <c r="D16" s="3">
        <f>IFERROR(VLOOKUP($A16,srh_mvp!$B:$K,COLUMN(D15)-2,FALSE),"")</f>
        <v>134.5</v>
      </c>
      <c r="E16" s="1">
        <f>IFERROR(VLOOKUP($A16,srh_mvp!$B:$K,COLUMN(E15)-2,FALSE),"")</f>
        <v>8</v>
      </c>
      <c r="F16" s="1">
        <f>IFERROR(VLOOKUP($A16,srh_mvp!$B:$K,COLUMN(F15)-2,FALSE),"")</f>
        <v>0</v>
      </c>
      <c r="G16" s="1">
        <f>IFERROR(VLOOKUP($A16,srh_mvp!$B:$K,COLUMN(G15)-2,FALSE),"")</f>
        <v>16</v>
      </c>
      <c r="H16" s="1">
        <f>IFERROR(VLOOKUP($A16,srh_mvp!$B:$K,COLUMN(H15)-2,FALSE),"")</f>
        <v>31</v>
      </c>
      <c r="I16" s="1">
        <f>IFERROR(VLOOKUP($A16,srh_mvp!$B:$K,COLUMN(I15)-2,FALSE),"")</f>
        <v>11</v>
      </c>
      <c r="J16" s="1">
        <f>IFERROR(VLOOKUP($A16,srh_mvp!$B:$K,COLUMN(J15)-2,FALSE),"")</f>
        <v>1</v>
      </c>
      <c r="K16" s="1">
        <f>IFERROR(VLOOKUP($A16,srh_mvp!$B:$K,COLUMN(K15)-2,FALSE),"")</f>
        <v>0</v>
      </c>
      <c r="L16" s="4">
        <f>IFERROR(VLOOKUP($A16,srh_mvp!$B:$K,COLUMN(L15)-2,FALSE),"")</f>
        <v>0</v>
      </c>
      <c r="M16" s="3">
        <f>IFERROR(VLOOKUP($A16,srh_batting!$B:$N,COLUMN(M15)-11,FALSE),"")</f>
        <v>240</v>
      </c>
      <c r="N16" s="1">
        <f>IFERROR(VLOOKUP($A16,srh_batting!$B:$N,COLUMN(N15)-11,FALSE),"")</f>
        <v>8</v>
      </c>
      <c r="O16" s="1">
        <f>IFERROR(VLOOKUP($A16,srh_batting!$B:$N,COLUMN(O15)-11,FALSE),"")</f>
        <v>8</v>
      </c>
      <c r="P16" s="1">
        <f>IFERROR(VLOOKUP($A16,srh_batting!$B:$N,COLUMN(P15)-11,FALSE),"")</f>
        <v>0</v>
      </c>
      <c r="Q16" s="1">
        <f>IFERROR(VLOOKUP($A16,srh_batting!$B:$N,COLUMN(Q15)-11,FALSE),"")</f>
        <v>141</v>
      </c>
      <c r="R16" s="1">
        <f>IFERROR(VLOOKUP($A16,srh_batting!$B:$N,COLUMN(R15)-11,FALSE),"")</f>
        <v>30</v>
      </c>
      <c r="S16" s="1">
        <f>IFERROR(VLOOKUP($A16,srh_batting!$B:$N,COLUMN(S15)-11,FALSE),"")</f>
        <v>131</v>
      </c>
      <c r="T16" s="1">
        <f>IFERROR(VLOOKUP($A16,srh_batting!$B:$N,COLUMN(T15)-11,FALSE),"")</f>
        <v>183.2</v>
      </c>
      <c r="U16" s="1">
        <f>IFERROR(VLOOKUP($A16,srh_batting!$B:$N,COLUMN(U15)-11,FALSE),"")</f>
        <v>1</v>
      </c>
      <c r="V16" s="1">
        <f>IFERROR(VLOOKUP($A16,srh_batting!$B:$N,COLUMN(V15)-11,FALSE),"")</f>
        <v>0</v>
      </c>
      <c r="W16" s="1">
        <f>IFERROR(VLOOKUP($A16,srh_batting!$B:$N,COLUMN(W15)-11,FALSE),"")</f>
        <v>31</v>
      </c>
      <c r="X16" s="4">
        <f>IFERROR(VLOOKUP($A16,srh_batting!$B:$N,COLUMN(X15)-11,FALSE),"")</f>
        <v>11</v>
      </c>
      <c r="Y16" s="3" t="str">
        <f>IFERROR(VLOOKUP($A16,srh_bowling!$B:$M,COLUMN(Y15)-23,FALSE),"")</f>
        <v/>
      </c>
      <c r="Z16" s="1" t="str">
        <f>IFERROR(VLOOKUP($A16,srh_bowling!$B:$M,COLUMN(Z15)-23,FALSE),"")</f>
        <v/>
      </c>
      <c r="AA16" s="1" t="str">
        <f>IFERROR(VLOOKUP($A16,srh_bowling!$B:$M,COLUMN(AA15)-23,FALSE),"")</f>
        <v/>
      </c>
      <c r="AB16" s="1" t="str">
        <f>IFERROR(VLOOKUP($A16,srh_bowling!$B:$M,COLUMN(AB15)-23,FALSE),"")</f>
        <v/>
      </c>
      <c r="AC16" s="1" t="str">
        <f>IFERROR(VLOOKUP($A16,srh_bowling!$B:$M,COLUMN(AC15)-23,FALSE),"")</f>
        <v/>
      </c>
      <c r="AD16" s="1" t="str">
        <f>IFERROR(VLOOKUP($A16,srh_bowling!$B:$M,COLUMN(AD15)-23,FALSE),"")</f>
        <v/>
      </c>
      <c r="AE16" s="1" t="str">
        <f>IFERROR(VLOOKUP($A16,srh_bowling!$B:$M,COLUMN(AE15)-23,FALSE),"")</f>
        <v/>
      </c>
      <c r="AF16" s="1" t="str">
        <f>IFERROR(VLOOKUP($A16,srh_bowling!$B:$M,COLUMN(AF15)-23,FALSE),"")</f>
        <v/>
      </c>
      <c r="AG16" s="1" t="str">
        <f>IFERROR(VLOOKUP($A16,srh_bowling!$B:$M,COLUMN(AG15)-23,FALSE),"")</f>
        <v/>
      </c>
      <c r="AH16" s="1" t="str">
        <f>IFERROR(VLOOKUP($A16,srh_bowling!$B:$M,COLUMN(AH15)-23,FALSE),"")</f>
        <v/>
      </c>
      <c r="AI16" s="1" t="str">
        <f>IFERROR(VLOOKUP($A16,srh_bowling!$B:$M,COLUMN(AI15)-23,FALSE),"")</f>
        <v/>
      </c>
      <c r="AJ16" s="23">
        <f t="shared" si="0"/>
        <v>14.142857142857142</v>
      </c>
      <c r="AK16" s="22">
        <f t="shared" si="1"/>
        <v>0</v>
      </c>
      <c r="AL16" s="22">
        <f t="shared" si="2"/>
        <v>0.125</v>
      </c>
      <c r="AM16" s="22">
        <f t="shared" si="3"/>
        <v>16.017857142857142</v>
      </c>
      <c r="AN16" s="22">
        <f t="shared" si="4"/>
        <v>16.017857142857142</v>
      </c>
      <c r="AO16" s="29">
        <f t="shared" si="5"/>
        <v>9.3333333333333339</v>
      </c>
      <c r="AP16" s="20">
        <f t="shared" si="6"/>
        <v>13</v>
      </c>
      <c r="AQ16" s="49" t="str">
        <f t="shared" si="7"/>
        <v>Abhishek Sharma</v>
      </c>
      <c r="AR16" s="1" t="s">
        <v>219</v>
      </c>
      <c r="AS16" s="1" t="s">
        <v>218</v>
      </c>
    </row>
    <row r="17" spans="1:43" x14ac:dyDescent="0.2">
      <c r="A17" s="3" t="s">
        <v>335</v>
      </c>
      <c r="B17" s="1" t="s">
        <v>321</v>
      </c>
      <c r="C17" s="4"/>
      <c r="D17" s="3">
        <f>IFERROR(VLOOKUP($A17,srh_mvp!$B:$K,COLUMN(D16)-2,FALSE),"")</f>
        <v>6</v>
      </c>
      <c r="E17" s="1">
        <f>IFERROR(VLOOKUP($A17,srh_mvp!$B:$K,COLUMN(E16)-2,FALSE),"")</f>
        <v>1</v>
      </c>
      <c r="F17" s="1">
        <f>IFERROR(VLOOKUP($A17,srh_mvp!$B:$K,COLUMN(F16)-2,FALSE),"")</f>
        <v>0</v>
      </c>
      <c r="G17" s="1">
        <f>IFERROR(VLOOKUP($A17,srh_mvp!$B:$K,COLUMN(G16)-2,FALSE),"")</f>
        <v>1</v>
      </c>
      <c r="H17" s="1">
        <f>IFERROR(VLOOKUP($A17,srh_mvp!$B:$K,COLUMN(H16)-2,FALSE),"")</f>
        <v>1</v>
      </c>
      <c r="I17" s="1">
        <f>IFERROR(VLOOKUP($A17,srh_mvp!$B:$K,COLUMN(I16)-2,FALSE),"")</f>
        <v>0</v>
      </c>
      <c r="J17" s="1">
        <f>IFERROR(VLOOKUP($A17,srh_mvp!$B:$K,COLUMN(J16)-2,FALSE),"")</f>
        <v>1</v>
      </c>
      <c r="K17" s="1">
        <f>IFERROR(VLOOKUP($A17,srh_mvp!$B:$K,COLUMN(K16)-2,FALSE),"")</f>
        <v>0</v>
      </c>
      <c r="L17" s="4">
        <f>IFERROR(VLOOKUP($A17,srh_mvp!$B:$K,COLUMN(L16)-2,FALSE),"")</f>
        <v>0</v>
      </c>
      <c r="M17" s="3">
        <f>IFERROR(VLOOKUP($A17,srh_batting!$B:$N,COLUMN(M16)-11,FALSE),"")</f>
        <v>9</v>
      </c>
      <c r="N17" s="1">
        <f>IFERROR(VLOOKUP($A17,srh_batting!$B:$N,COLUMN(N16)-11,FALSE),"")</f>
        <v>1</v>
      </c>
      <c r="O17" s="1">
        <f>IFERROR(VLOOKUP($A17,srh_batting!$B:$N,COLUMN(O16)-11,FALSE),"")</f>
        <v>1</v>
      </c>
      <c r="P17" s="1">
        <f>IFERROR(VLOOKUP($A17,srh_batting!$B:$N,COLUMN(P16)-11,FALSE),"")</f>
        <v>0</v>
      </c>
      <c r="Q17" s="1">
        <f>IFERROR(VLOOKUP($A17,srh_batting!$B:$N,COLUMN(Q16)-11,FALSE),"")</f>
        <v>9</v>
      </c>
      <c r="R17" s="1">
        <f>IFERROR(VLOOKUP($A17,srh_batting!$B:$N,COLUMN(R16)-11,FALSE),"")</f>
        <v>9</v>
      </c>
      <c r="S17" s="1">
        <f>IFERROR(VLOOKUP($A17,srh_batting!$B:$N,COLUMN(S16)-11,FALSE),"")</f>
        <v>11</v>
      </c>
      <c r="T17" s="1">
        <f>IFERROR(VLOOKUP($A17,srh_batting!$B:$N,COLUMN(T16)-11,FALSE),"")</f>
        <v>81.81</v>
      </c>
      <c r="U17" s="1">
        <f>IFERROR(VLOOKUP($A17,srh_batting!$B:$N,COLUMN(U16)-11,FALSE),"")</f>
        <v>0</v>
      </c>
      <c r="V17" s="1">
        <f>IFERROR(VLOOKUP($A17,srh_batting!$B:$N,COLUMN(V16)-11,FALSE),"")</f>
        <v>0</v>
      </c>
      <c r="W17" s="1">
        <f>IFERROR(VLOOKUP($A17,srh_batting!$B:$N,COLUMN(W16)-11,FALSE),"")</f>
        <v>1</v>
      </c>
      <c r="X17" s="4">
        <f>IFERROR(VLOOKUP($A17,srh_batting!$B:$N,COLUMN(X16)-11,FALSE),"")</f>
        <v>0</v>
      </c>
      <c r="Y17" s="3" t="str">
        <f>IFERROR(VLOOKUP($A17,srh_bowling!$B:$M,COLUMN(Y16)-23,FALSE),"")</f>
        <v/>
      </c>
      <c r="Z17" s="1" t="str">
        <f>IFERROR(VLOOKUP($A17,srh_bowling!$B:$M,COLUMN(Z16)-23,FALSE),"")</f>
        <v/>
      </c>
      <c r="AA17" s="1" t="str">
        <f>IFERROR(VLOOKUP($A17,srh_bowling!$B:$M,COLUMN(AA16)-23,FALSE),"")</f>
        <v/>
      </c>
      <c r="AB17" s="1" t="str">
        <f>IFERROR(VLOOKUP($A17,srh_bowling!$B:$M,COLUMN(AB16)-23,FALSE),"")</f>
        <v/>
      </c>
      <c r="AC17" s="1" t="str">
        <f>IFERROR(VLOOKUP($A17,srh_bowling!$B:$M,COLUMN(AC16)-23,FALSE),"")</f>
        <v/>
      </c>
      <c r="AD17" s="1" t="str">
        <f>IFERROR(VLOOKUP($A17,srh_bowling!$B:$M,COLUMN(AD16)-23,FALSE),"")</f>
        <v/>
      </c>
      <c r="AE17" s="1" t="str">
        <f>IFERROR(VLOOKUP($A17,srh_bowling!$B:$M,COLUMN(AE16)-23,FALSE),"")</f>
        <v/>
      </c>
      <c r="AF17" s="1" t="str">
        <f>IFERROR(VLOOKUP($A17,srh_bowling!$B:$M,COLUMN(AF16)-23,FALSE),"")</f>
        <v/>
      </c>
      <c r="AG17" s="1" t="str">
        <f>IFERROR(VLOOKUP($A17,srh_bowling!$B:$M,COLUMN(AG16)-23,FALSE),"")</f>
        <v/>
      </c>
      <c r="AH17" s="1" t="str">
        <f>IFERROR(VLOOKUP($A17,srh_bowling!$B:$M,COLUMN(AH16)-23,FALSE),"")</f>
        <v/>
      </c>
      <c r="AI17" s="1" t="str">
        <f>IFERROR(VLOOKUP($A17,srh_bowling!$B:$M,COLUMN(AI16)-23,FALSE),"")</f>
        <v/>
      </c>
      <c r="AJ17" s="23">
        <f t="shared" si="0"/>
        <v>0</v>
      </c>
      <c r="AK17" s="22">
        <f t="shared" si="1"/>
        <v>0</v>
      </c>
      <c r="AL17" s="22">
        <f t="shared" si="2"/>
        <v>1</v>
      </c>
      <c r="AM17" s="22">
        <f t="shared" si="3"/>
        <v>15</v>
      </c>
      <c r="AN17" s="22">
        <f t="shared" si="4"/>
        <v>15</v>
      </c>
      <c r="AO17" s="29">
        <f t="shared" si="5"/>
        <v>7.666666666666667</v>
      </c>
      <c r="AP17" s="20">
        <f t="shared" si="6"/>
        <v>8</v>
      </c>
      <c r="AQ17" s="49" t="str">
        <f t="shared" si="7"/>
        <v>Wiaan Mulder</v>
      </c>
    </row>
    <row r="18" spans="1:43" x14ac:dyDescent="0.2">
      <c r="A18" s="3" t="s">
        <v>334</v>
      </c>
      <c r="B18" s="1" t="s">
        <v>321</v>
      </c>
      <c r="C18" s="4" t="s">
        <v>72</v>
      </c>
      <c r="D18" s="3">
        <f>IFERROR(VLOOKUP($A18,srh_mvp!$B:$K,COLUMN(D17)-2,FALSE),"")</f>
        <v>16</v>
      </c>
      <c r="E18" s="1">
        <f>IFERROR(VLOOKUP($A18,srh_mvp!$B:$K,COLUMN(E17)-2,FALSE),"")</f>
        <v>2</v>
      </c>
      <c r="F18" s="1">
        <f>IFERROR(VLOOKUP($A18,srh_mvp!$B:$K,COLUMN(F17)-2,FALSE),"")</f>
        <v>1</v>
      </c>
      <c r="G18" s="1">
        <f>IFERROR(VLOOKUP($A18,srh_mvp!$B:$K,COLUMN(G17)-2,FALSE),"")</f>
        <v>3</v>
      </c>
      <c r="H18" s="1">
        <f>IFERROR(VLOOKUP($A18,srh_mvp!$B:$K,COLUMN(H17)-2,FALSE),"")</f>
        <v>1</v>
      </c>
      <c r="I18" s="1">
        <f>IFERROR(VLOOKUP($A18,srh_mvp!$B:$K,COLUMN(I17)-2,FALSE),"")</f>
        <v>2</v>
      </c>
      <c r="J18" s="1">
        <f>IFERROR(VLOOKUP($A18,srh_mvp!$B:$K,COLUMN(J17)-2,FALSE),"")</f>
        <v>0</v>
      </c>
      <c r="K18" s="1">
        <f>IFERROR(VLOOKUP($A18,srh_mvp!$B:$K,COLUMN(K17)-2,FALSE),"")</f>
        <v>0</v>
      </c>
      <c r="L18" s="4">
        <f>IFERROR(VLOOKUP($A18,srh_mvp!$B:$K,COLUMN(L17)-2,FALSE),"")</f>
        <v>0</v>
      </c>
      <c r="M18" s="3">
        <f>IFERROR(VLOOKUP($A18,srh_batting!$B:$N,COLUMN(M17)-11,FALSE),"")</f>
        <v>28</v>
      </c>
      <c r="N18" s="1">
        <f>IFERROR(VLOOKUP($A18,srh_batting!$B:$N,COLUMN(N17)-11,FALSE),"")</f>
        <v>2</v>
      </c>
      <c r="O18" s="1">
        <f>IFERROR(VLOOKUP($A18,srh_batting!$B:$N,COLUMN(O17)-11,FALSE),"")</f>
        <v>2</v>
      </c>
      <c r="P18" s="1">
        <f>IFERROR(VLOOKUP($A18,srh_batting!$B:$N,COLUMN(P17)-11,FALSE),"")</f>
        <v>0</v>
      </c>
      <c r="Q18" s="1">
        <f>IFERROR(VLOOKUP($A18,srh_batting!$B:$N,COLUMN(Q17)-11,FALSE),"")</f>
        <v>27</v>
      </c>
      <c r="R18" s="1">
        <f>IFERROR(VLOOKUP($A18,srh_batting!$B:$N,COLUMN(R17)-11,FALSE),"")</f>
        <v>14</v>
      </c>
      <c r="S18" s="1">
        <f>IFERROR(VLOOKUP($A18,srh_batting!$B:$N,COLUMN(S17)-11,FALSE),"")</f>
        <v>25</v>
      </c>
      <c r="T18" s="1">
        <f>IFERROR(VLOOKUP($A18,srh_batting!$B:$N,COLUMN(T17)-11,FALSE),"")</f>
        <v>112</v>
      </c>
      <c r="U18" s="1">
        <f>IFERROR(VLOOKUP($A18,srh_batting!$B:$N,COLUMN(U17)-11,FALSE),"")</f>
        <v>0</v>
      </c>
      <c r="V18" s="1">
        <f>IFERROR(VLOOKUP($A18,srh_batting!$B:$N,COLUMN(V17)-11,FALSE),"")</f>
        <v>0</v>
      </c>
      <c r="W18" s="1">
        <f>IFERROR(VLOOKUP($A18,srh_batting!$B:$N,COLUMN(W17)-11,FALSE),"")</f>
        <v>1</v>
      </c>
      <c r="X18" s="4">
        <f>IFERROR(VLOOKUP($A18,srh_batting!$B:$N,COLUMN(X17)-11,FALSE),"")</f>
        <v>2</v>
      </c>
      <c r="Y18" s="3">
        <f>IFERROR(VLOOKUP($A18,srh_bowling!$B:$M,COLUMN(Y17)-23,FALSE),"")</f>
        <v>1</v>
      </c>
      <c r="Z18" s="1">
        <f>IFERROR(VLOOKUP($A18,srh_bowling!$B:$M,COLUMN(Z17)-23,FALSE),"")</f>
        <v>2</v>
      </c>
      <c r="AA18" s="1">
        <f>IFERROR(VLOOKUP($A18,srh_bowling!$B:$M,COLUMN(AA17)-23,FALSE),"")</f>
        <v>2</v>
      </c>
      <c r="AB18" s="1">
        <f>IFERROR(VLOOKUP($A18,srh_bowling!$B:$M,COLUMN(AB17)-23,FALSE),"")</f>
        <v>2</v>
      </c>
      <c r="AC18" s="1">
        <f>IFERROR(VLOOKUP($A18,srh_bowling!$B:$M,COLUMN(AC17)-23,FALSE),"")</f>
        <v>16</v>
      </c>
      <c r="AD18" s="1">
        <f>IFERROR(VLOOKUP($A18,srh_bowling!$B:$M,COLUMN(AD17)-23,FALSE),"")</f>
        <v>45661</v>
      </c>
      <c r="AE18" s="1">
        <f>IFERROR(VLOOKUP($A18,srh_bowling!$B:$M,COLUMN(AE17)-23,FALSE),"")</f>
        <v>16</v>
      </c>
      <c r="AF18" s="1">
        <f>IFERROR(VLOOKUP($A18,srh_bowling!$B:$M,COLUMN(AF17)-23,FALSE),"")</f>
        <v>8</v>
      </c>
      <c r="AG18" s="1">
        <f>IFERROR(VLOOKUP($A18,srh_bowling!$B:$M,COLUMN(AG17)-23,FALSE),"")</f>
        <v>12</v>
      </c>
      <c r="AH18" s="1">
        <f>IFERROR(VLOOKUP($A18,srh_bowling!$B:$M,COLUMN(AH17)-23,FALSE),"")</f>
        <v>0</v>
      </c>
      <c r="AI18" s="1">
        <f>IFERROR(VLOOKUP($A18,srh_bowling!$B:$M,COLUMN(AI17)-23,FALSE),"")</f>
        <v>0</v>
      </c>
      <c r="AJ18" s="23">
        <f t="shared" si="0"/>
        <v>1</v>
      </c>
      <c r="AK18" s="22">
        <f t="shared" si="1"/>
        <v>0.5</v>
      </c>
      <c r="AL18" s="22">
        <f t="shared" si="2"/>
        <v>0</v>
      </c>
      <c r="AM18" s="22">
        <f t="shared" si="3"/>
        <v>13.5</v>
      </c>
      <c r="AN18" s="22">
        <f t="shared" si="4"/>
        <v>13.5</v>
      </c>
      <c r="AO18" s="29">
        <f t="shared" si="5"/>
        <v>10.666666666666666</v>
      </c>
      <c r="AP18" s="20">
        <f t="shared" si="6"/>
        <v>16</v>
      </c>
      <c r="AQ18" s="49" t="str">
        <f t="shared" si="7"/>
        <v>Kamindu Mendis</v>
      </c>
    </row>
    <row r="19" spans="1:43" x14ac:dyDescent="0.2">
      <c r="A19" s="3" t="s">
        <v>331</v>
      </c>
      <c r="B19" s="1" t="s">
        <v>321</v>
      </c>
      <c r="C19" s="4" t="s">
        <v>71</v>
      </c>
      <c r="D19" s="3">
        <f>IFERROR(VLOOKUP($A19,srh_mvp!$B:$K,COLUMN(D18)-2,FALSE),"")</f>
        <v>29</v>
      </c>
      <c r="E19" s="1">
        <f>IFERROR(VLOOKUP($A19,srh_mvp!$B:$K,COLUMN(E18)-2,FALSE),"")</f>
        <v>4</v>
      </c>
      <c r="F19" s="1">
        <f>IFERROR(VLOOKUP($A19,srh_mvp!$B:$K,COLUMN(F18)-2,FALSE),"")</f>
        <v>2</v>
      </c>
      <c r="G19" s="1">
        <f>IFERROR(VLOOKUP($A19,srh_mvp!$B:$K,COLUMN(G18)-2,FALSE),"")</f>
        <v>22</v>
      </c>
      <c r="H19" s="1">
        <f>IFERROR(VLOOKUP($A19,srh_mvp!$B:$K,COLUMN(H18)-2,FALSE),"")</f>
        <v>0</v>
      </c>
      <c r="I19" s="1">
        <f>IFERROR(VLOOKUP($A19,srh_mvp!$B:$K,COLUMN(I18)-2,FALSE),"")</f>
        <v>0</v>
      </c>
      <c r="J19" s="1">
        <f>IFERROR(VLOOKUP($A19,srh_mvp!$B:$K,COLUMN(J18)-2,FALSE),"")</f>
        <v>0</v>
      </c>
      <c r="K19" s="1">
        <f>IFERROR(VLOOKUP($A19,srh_mvp!$B:$K,COLUMN(K18)-2,FALSE),"")</f>
        <v>0</v>
      </c>
      <c r="L19" s="4">
        <f>IFERROR(VLOOKUP($A19,srh_mvp!$B:$K,COLUMN(L18)-2,FALSE),"")</f>
        <v>0</v>
      </c>
      <c r="M19" s="3">
        <f>IFERROR(VLOOKUP($A19,srh_batting!$B:$N,COLUMN(M18)-11,FALSE),"")</f>
        <v>3</v>
      </c>
      <c r="N19" s="1">
        <f>IFERROR(VLOOKUP($A19,srh_batting!$B:$N,COLUMN(N18)-11,FALSE),"")</f>
        <v>4</v>
      </c>
      <c r="O19" s="1">
        <f>IFERROR(VLOOKUP($A19,srh_batting!$B:$N,COLUMN(O18)-11,FALSE),"")</f>
        <v>3</v>
      </c>
      <c r="P19" s="1">
        <f>IFERROR(VLOOKUP($A19,srh_batting!$B:$N,COLUMN(P18)-11,FALSE),"")</f>
        <v>1</v>
      </c>
      <c r="Q19" s="1" t="str">
        <f>IFERROR(VLOOKUP($A19,srh_batting!$B:$N,COLUMN(Q18)-11,FALSE),"")</f>
        <v>3*</v>
      </c>
      <c r="R19" s="1">
        <f>IFERROR(VLOOKUP($A19,srh_batting!$B:$N,COLUMN(R18)-11,FALSE),"")</f>
        <v>1.5</v>
      </c>
      <c r="S19" s="1">
        <f>IFERROR(VLOOKUP($A19,srh_batting!$B:$N,COLUMN(S18)-11,FALSE),"")</f>
        <v>7</v>
      </c>
      <c r="T19" s="1">
        <f>IFERROR(VLOOKUP($A19,srh_batting!$B:$N,COLUMN(T18)-11,FALSE),"")</f>
        <v>42.85</v>
      </c>
      <c r="U19" s="1">
        <f>IFERROR(VLOOKUP($A19,srh_batting!$B:$N,COLUMN(U18)-11,FALSE),"")</f>
        <v>0</v>
      </c>
      <c r="V19" s="1">
        <f>IFERROR(VLOOKUP($A19,srh_batting!$B:$N,COLUMN(V18)-11,FALSE),"")</f>
        <v>0</v>
      </c>
      <c r="W19" s="1">
        <f>IFERROR(VLOOKUP($A19,srh_batting!$B:$N,COLUMN(W18)-11,FALSE),"")</f>
        <v>0</v>
      </c>
      <c r="X19" s="4">
        <f>IFERROR(VLOOKUP($A19,srh_batting!$B:$N,COLUMN(X18)-11,FALSE),"")</f>
        <v>0</v>
      </c>
      <c r="Y19" s="3">
        <f>IFERROR(VLOOKUP($A19,srh_bowling!$B:$M,COLUMN(Y18)-23,FALSE),"")</f>
        <v>2</v>
      </c>
      <c r="Z19" s="1">
        <f>IFERROR(VLOOKUP($A19,srh_bowling!$B:$M,COLUMN(Z18)-23,FALSE),"")</f>
        <v>4</v>
      </c>
      <c r="AA19" s="1">
        <f>IFERROR(VLOOKUP($A19,srh_bowling!$B:$M,COLUMN(AA18)-23,FALSE),"")</f>
        <v>4</v>
      </c>
      <c r="AB19" s="1">
        <f>IFERROR(VLOOKUP($A19,srh_bowling!$B:$M,COLUMN(AB18)-23,FALSE),"")</f>
        <v>10</v>
      </c>
      <c r="AC19" s="1">
        <f>IFERROR(VLOOKUP($A19,srh_bowling!$B:$M,COLUMN(AC18)-23,FALSE),"")</f>
        <v>141</v>
      </c>
      <c r="AD19" s="1" t="str">
        <f>IFERROR(VLOOKUP($A19,srh_bowling!$B:$M,COLUMN(AD18)-23,FALSE),"")</f>
        <v>46/2</v>
      </c>
      <c r="AE19" s="1">
        <f>IFERROR(VLOOKUP($A19,srh_bowling!$B:$M,COLUMN(AE18)-23,FALSE),"")</f>
        <v>70.5</v>
      </c>
      <c r="AF19" s="1">
        <f>IFERROR(VLOOKUP($A19,srh_bowling!$B:$M,COLUMN(AF18)-23,FALSE),"")</f>
        <v>14.1</v>
      </c>
      <c r="AG19" s="1">
        <f>IFERROR(VLOOKUP($A19,srh_bowling!$B:$M,COLUMN(AG18)-23,FALSE),"")</f>
        <v>30</v>
      </c>
      <c r="AH19" s="1">
        <f>IFERROR(VLOOKUP($A19,srh_bowling!$B:$M,COLUMN(AH18)-23,FALSE),"")</f>
        <v>0</v>
      </c>
      <c r="AI19" s="1">
        <f>IFERROR(VLOOKUP($A19,srh_bowling!$B:$M,COLUMN(AI18)-23,FALSE),"")</f>
        <v>0</v>
      </c>
      <c r="AJ19" s="23">
        <f t="shared" si="0"/>
        <v>0</v>
      </c>
      <c r="AK19" s="22">
        <f t="shared" si="1"/>
        <v>0.5</v>
      </c>
      <c r="AL19" s="22">
        <f t="shared" si="2"/>
        <v>0</v>
      </c>
      <c r="AM19" s="22">
        <f t="shared" si="3"/>
        <v>12.5</v>
      </c>
      <c r="AN19" s="22">
        <f t="shared" si="4"/>
        <v>12.5</v>
      </c>
      <c r="AO19" s="29">
        <f t="shared" si="5"/>
        <v>11</v>
      </c>
      <c r="AP19" s="20">
        <f t="shared" si="6"/>
        <v>17</v>
      </c>
      <c r="AQ19" s="49" t="str">
        <f t="shared" si="7"/>
        <v>Simarjeet Singh</v>
      </c>
    </row>
    <row r="20" spans="1:43" x14ac:dyDescent="0.2">
      <c r="A20" s="3" t="s">
        <v>336</v>
      </c>
      <c r="B20" s="1" t="s">
        <v>321</v>
      </c>
      <c r="C20" s="4" t="s">
        <v>70</v>
      </c>
      <c r="D20" s="3">
        <f>IFERROR(VLOOKUP($A20,srh_mvp!$B:$K,COLUMN(D19)-2,FALSE),"")</f>
        <v>23</v>
      </c>
      <c r="E20" s="1">
        <f>IFERROR(VLOOKUP($A20,srh_mvp!$B:$K,COLUMN(E19)-2,FALSE),"")</f>
        <v>5</v>
      </c>
      <c r="F20" s="1">
        <f>IFERROR(VLOOKUP($A20,srh_mvp!$B:$K,COLUMN(F19)-2,FALSE),"")</f>
        <v>0</v>
      </c>
      <c r="G20" s="1">
        <f>IFERROR(VLOOKUP($A20,srh_mvp!$B:$K,COLUMN(G19)-2,FALSE),"")</f>
        <v>0</v>
      </c>
      <c r="H20" s="1">
        <f>IFERROR(VLOOKUP($A20,srh_mvp!$B:$K,COLUMN(H19)-2,FALSE),"")</f>
        <v>2</v>
      </c>
      <c r="I20" s="1">
        <f>IFERROR(VLOOKUP($A20,srh_mvp!$B:$K,COLUMN(I19)-2,FALSE),"")</f>
        <v>3</v>
      </c>
      <c r="J20" s="1">
        <f>IFERROR(VLOOKUP($A20,srh_mvp!$B:$K,COLUMN(J19)-2,FALSE),"")</f>
        <v>3</v>
      </c>
      <c r="K20" s="1">
        <f>IFERROR(VLOOKUP($A20,srh_mvp!$B:$K,COLUMN(K19)-2,FALSE),"")</f>
        <v>0</v>
      </c>
      <c r="L20" s="4">
        <f>IFERROR(VLOOKUP($A20,srh_mvp!$B:$K,COLUMN(L19)-2,FALSE),"")</f>
        <v>0</v>
      </c>
      <c r="M20" s="3">
        <f>IFERROR(VLOOKUP($A20,srh_batting!$B:$N,COLUMN(M19)-11,FALSE),"")</f>
        <v>49</v>
      </c>
      <c r="N20" s="1">
        <f>IFERROR(VLOOKUP($A20,srh_batting!$B:$N,COLUMN(N19)-11,FALSE),"")</f>
        <v>5</v>
      </c>
      <c r="O20" s="1">
        <f>IFERROR(VLOOKUP($A20,srh_batting!$B:$N,COLUMN(O19)-11,FALSE),"")</f>
        <v>4</v>
      </c>
      <c r="P20" s="1">
        <f>IFERROR(VLOOKUP($A20,srh_batting!$B:$N,COLUMN(P19)-11,FALSE),"")</f>
        <v>0</v>
      </c>
      <c r="Q20" s="1">
        <f>IFERROR(VLOOKUP($A20,srh_batting!$B:$N,COLUMN(Q19)-11,FALSE),"")</f>
        <v>43</v>
      </c>
      <c r="R20" s="1">
        <f>IFERROR(VLOOKUP($A20,srh_batting!$B:$N,COLUMN(R19)-11,FALSE),"")</f>
        <v>12.25</v>
      </c>
      <c r="S20" s="1">
        <f>IFERROR(VLOOKUP($A20,srh_batting!$B:$N,COLUMN(S19)-11,FALSE),"")</f>
        <v>50</v>
      </c>
      <c r="T20" s="1">
        <f>IFERROR(VLOOKUP($A20,srh_batting!$B:$N,COLUMN(T19)-11,FALSE),"")</f>
        <v>98</v>
      </c>
      <c r="U20" s="1">
        <f>IFERROR(VLOOKUP($A20,srh_batting!$B:$N,COLUMN(U19)-11,FALSE),"")</f>
        <v>0</v>
      </c>
      <c r="V20" s="1">
        <f>IFERROR(VLOOKUP($A20,srh_batting!$B:$N,COLUMN(V19)-11,FALSE),"")</f>
        <v>0</v>
      </c>
      <c r="W20" s="1">
        <f>IFERROR(VLOOKUP($A20,srh_batting!$B:$N,COLUMN(W19)-11,FALSE),"")</f>
        <v>2</v>
      </c>
      <c r="X20" s="4">
        <f>IFERROR(VLOOKUP($A20,srh_batting!$B:$N,COLUMN(X19)-11,FALSE),"")</f>
        <v>3</v>
      </c>
      <c r="Y20" s="3" t="str">
        <f>IFERROR(VLOOKUP($A20,srh_bowling!$B:$M,COLUMN(Y19)-23,FALSE),"")</f>
        <v/>
      </c>
      <c r="Z20" s="1" t="str">
        <f>IFERROR(VLOOKUP($A20,srh_bowling!$B:$M,COLUMN(Z19)-23,FALSE),"")</f>
        <v/>
      </c>
      <c r="AA20" s="1" t="str">
        <f>IFERROR(VLOOKUP($A20,srh_bowling!$B:$M,COLUMN(AA19)-23,FALSE),"")</f>
        <v/>
      </c>
      <c r="AB20" s="1" t="str">
        <f>IFERROR(VLOOKUP($A20,srh_bowling!$B:$M,COLUMN(AB19)-23,FALSE),"")</f>
        <v/>
      </c>
      <c r="AC20" s="1" t="str">
        <f>IFERROR(VLOOKUP($A20,srh_bowling!$B:$M,COLUMN(AC19)-23,FALSE),"")</f>
        <v/>
      </c>
      <c r="AD20" s="1" t="str">
        <f>IFERROR(VLOOKUP($A20,srh_bowling!$B:$M,COLUMN(AD19)-23,FALSE),"")</f>
        <v/>
      </c>
      <c r="AE20" s="1" t="str">
        <f>IFERROR(VLOOKUP($A20,srh_bowling!$B:$M,COLUMN(AE19)-23,FALSE),"")</f>
        <v/>
      </c>
      <c r="AF20" s="1" t="str">
        <f>IFERROR(VLOOKUP($A20,srh_bowling!$B:$M,COLUMN(AF19)-23,FALSE),"")</f>
        <v/>
      </c>
      <c r="AG20" s="1" t="str">
        <f>IFERROR(VLOOKUP($A20,srh_bowling!$B:$M,COLUMN(AG19)-23,FALSE),"")</f>
        <v/>
      </c>
      <c r="AH20" s="1" t="str">
        <f>IFERROR(VLOOKUP($A20,srh_bowling!$B:$M,COLUMN(AH19)-23,FALSE),"")</f>
        <v/>
      </c>
      <c r="AI20" s="1" t="str">
        <f>IFERROR(VLOOKUP($A20,srh_bowling!$B:$M,COLUMN(AI19)-23,FALSE),"")</f>
        <v/>
      </c>
      <c r="AJ20" s="23">
        <f t="shared" si="0"/>
        <v>2</v>
      </c>
      <c r="AK20" s="22">
        <f t="shared" si="1"/>
        <v>0</v>
      </c>
      <c r="AL20" s="22">
        <f t="shared" si="2"/>
        <v>0.6</v>
      </c>
      <c r="AM20" s="22">
        <f t="shared" si="3"/>
        <v>11</v>
      </c>
      <c r="AN20" s="22">
        <f t="shared" si="4"/>
        <v>11</v>
      </c>
      <c r="AO20" s="29">
        <f t="shared" si="5"/>
        <v>7.333333333333333</v>
      </c>
      <c r="AP20" s="20">
        <f t="shared" si="6"/>
        <v>7</v>
      </c>
      <c r="AQ20" s="49" t="str">
        <f t="shared" si="7"/>
        <v>Abhinav Manohar</v>
      </c>
    </row>
    <row r="21" spans="1:43" x14ac:dyDescent="0.2">
      <c r="A21" s="3" t="s">
        <v>328</v>
      </c>
      <c r="B21" s="1" t="s">
        <v>321</v>
      </c>
      <c r="C21" s="4" t="s">
        <v>70</v>
      </c>
      <c r="D21" s="3">
        <f>IFERROR(VLOOKUP($A21,srh_mvp!$B:$K,COLUMN(D20)-2,FALSE),"")</f>
        <v>61</v>
      </c>
      <c r="E21" s="1">
        <f>IFERROR(VLOOKUP($A21,srh_mvp!$B:$K,COLUMN(E20)-2,FALSE),"")</f>
        <v>8</v>
      </c>
      <c r="F21" s="1">
        <f>IFERROR(VLOOKUP($A21,srh_mvp!$B:$K,COLUMN(F20)-2,FALSE),"")</f>
        <v>0</v>
      </c>
      <c r="G21" s="1">
        <f>IFERROR(VLOOKUP($A21,srh_mvp!$B:$K,COLUMN(G20)-2,FALSE),"")</f>
        <v>0</v>
      </c>
      <c r="H21" s="1">
        <f>IFERROR(VLOOKUP($A21,srh_mvp!$B:$K,COLUMN(H20)-2,FALSE),"")</f>
        <v>14</v>
      </c>
      <c r="I21" s="1">
        <f>IFERROR(VLOOKUP($A21,srh_mvp!$B:$K,COLUMN(I20)-2,FALSE),"")</f>
        <v>6</v>
      </c>
      <c r="J21" s="1">
        <f>IFERROR(VLOOKUP($A21,srh_mvp!$B:$K,COLUMN(J20)-2,FALSE),"")</f>
        <v>2</v>
      </c>
      <c r="K21" s="1">
        <f>IFERROR(VLOOKUP($A21,srh_mvp!$B:$K,COLUMN(K20)-2,FALSE),"")</f>
        <v>0</v>
      </c>
      <c r="L21" s="4">
        <f>IFERROR(VLOOKUP($A21,srh_mvp!$B:$K,COLUMN(L20)-2,FALSE),"")</f>
        <v>0</v>
      </c>
      <c r="M21" s="3">
        <f>IFERROR(VLOOKUP($A21,srh_batting!$B:$N,COLUMN(M20)-11,FALSE),"")</f>
        <v>139</v>
      </c>
      <c r="N21" s="1">
        <f>IFERROR(VLOOKUP($A21,srh_batting!$B:$N,COLUMN(N20)-11,FALSE),"")</f>
        <v>8</v>
      </c>
      <c r="O21" s="1">
        <f>IFERROR(VLOOKUP($A21,srh_batting!$B:$N,COLUMN(O20)-11,FALSE),"")</f>
        <v>8</v>
      </c>
      <c r="P21" s="1">
        <f>IFERROR(VLOOKUP($A21,srh_batting!$B:$N,COLUMN(P20)-11,FALSE),"")</f>
        <v>2</v>
      </c>
      <c r="Q21" s="1" t="str">
        <f>IFERROR(VLOOKUP($A21,srh_batting!$B:$N,COLUMN(Q20)-11,FALSE),"")</f>
        <v>106*</v>
      </c>
      <c r="R21" s="1">
        <f>IFERROR(VLOOKUP($A21,srh_batting!$B:$N,COLUMN(R20)-11,FALSE),"")</f>
        <v>23.17</v>
      </c>
      <c r="S21" s="1">
        <f>IFERROR(VLOOKUP($A21,srh_batting!$B:$N,COLUMN(S20)-11,FALSE),"")</f>
        <v>85</v>
      </c>
      <c r="T21" s="1">
        <f>IFERROR(VLOOKUP($A21,srh_batting!$B:$N,COLUMN(T20)-11,FALSE),"")</f>
        <v>163.52000000000001</v>
      </c>
      <c r="U21" s="1">
        <f>IFERROR(VLOOKUP($A21,srh_batting!$B:$N,COLUMN(U20)-11,FALSE),"")</f>
        <v>1</v>
      </c>
      <c r="V21" s="1">
        <f>IFERROR(VLOOKUP($A21,srh_batting!$B:$N,COLUMN(V20)-11,FALSE),"")</f>
        <v>0</v>
      </c>
      <c r="W21" s="1">
        <f>IFERROR(VLOOKUP($A21,srh_batting!$B:$N,COLUMN(W20)-11,FALSE),"")</f>
        <v>14</v>
      </c>
      <c r="X21" s="4">
        <f>IFERROR(VLOOKUP($A21,srh_batting!$B:$N,COLUMN(X20)-11,FALSE),"")</f>
        <v>6</v>
      </c>
      <c r="Y21" s="3" t="str">
        <f>IFERROR(VLOOKUP($A21,srh_bowling!$B:$M,COLUMN(Y20)-23,FALSE),"")</f>
        <v/>
      </c>
      <c r="Z21" s="1" t="str">
        <f>IFERROR(VLOOKUP($A21,srh_bowling!$B:$M,COLUMN(Z20)-23,FALSE),"")</f>
        <v/>
      </c>
      <c r="AA21" s="1" t="str">
        <f>IFERROR(VLOOKUP($A21,srh_bowling!$B:$M,COLUMN(AA20)-23,FALSE),"")</f>
        <v/>
      </c>
      <c r="AB21" s="1" t="str">
        <f>IFERROR(VLOOKUP($A21,srh_bowling!$B:$M,COLUMN(AB20)-23,FALSE),"")</f>
        <v/>
      </c>
      <c r="AC21" s="1" t="str">
        <f>IFERROR(VLOOKUP($A21,srh_bowling!$B:$M,COLUMN(AC20)-23,FALSE),"")</f>
        <v/>
      </c>
      <c r="AD21" s="1" t="str">
        <f>IFERROR(VLOOKUP($A21,srh_bowling!$B:$M,COLUMN(AD20)-23,FALSE),"")</f>
        <v/>
      </c>
      <c r="AE21" s="1" t="str">
        <f>IFERROR(VLOOKUP($A21,srh_bowling!$B:$M,COLUMN(AE20)-23,FALSE),"")</f>
        <v/>
      </c>
      <c r="AF21" s="1" t="str">
        <f>IFERROR(VLOOKUP($A21,srh_bowling!$B:$M,COLUMN(AF20)-23,FALSE),"")</f>
        <v/>
      </c>
      <c r="AG21" s="1" t="str">
        <f>IFERROR(VLOOKUP($A21,srh_bowling!$B:$M,COLUMN(AG20)-23,FALSE),"")</f>
        <v/>
      </c>
      <c r="AH21" s="1" t="str">
        <f>IFERROR(VLOOKUP($A21,srh_bowling!$B:$M,COLUMN(AH20)-23,FALSE),"")</f>
        <v/>
      </c>
      <c r="AI21" s="1" t="str">
        <f>IFERROR(VLOOKUP($A21,srh_bowling!$B:$M,COLUMN(AI20)-23,FALSE),"")</f>
        <v/>
      </c>
      <c r="AJ21" s="23">
        <f t="shared" si="0"/>
        <v>4.7142857142857144</v>
      </c>
      <c r="AK21" s="22">
        <f t="shared" si="1"/>
        <v>0</v>
      </c>
      <c r="AL21" s="22">
        <f t="shared" si="2"/>
        <v>0.25</v>
      </c>
      <c r="AM21" s="22">
        <f t="shared" si="3"/>
        <v>8.4642857142857153</v>
      </c>
      <c r="AN21" s="22">
        <f t="shared" si="4"/>
        <v>8.4642857142857153</v>
      </c>
      <c r="AO21" s="29">
        <f t="shared" si="5"/>
        <v>9</v>
      </c>
      <c r="AP21" s="20">
        <f t="shared" si="6"/>
        <v>11</v>
      </c>
      <c r="AQ21" s="49" t="str">
        <f t="shared" si="7"/>
        <v>Ishan Kishan</v>
      </c>
    </row>
    <row r="22" spans="1:43" ht="12.75" thickBot="1" x14ac:dyDescent="0.25">
      <c r="A22" s="5" t="s">
        <v>337</v>
      </c>
      <c r="B22" s="6" t="s">
        <v>321</v>
      </c>
      <c r="C22" s="7" t="s">
        <v>71</v>
      </c>
      <c r="D22" s="5">
        <f>IFERROR(VLOOKUP($A22,srh_mvp!$B:$K,COLUMN(D21)-2,FALSE),"")</f>
        <v>2</v>
      </c>
      <c r="E22" s="6">
        <f>IFERROR(VLOOKUP($A22,srh_mvp!$B:$K,COLUMN(E21)-2,FALSE),"")</f>
        <v>1</v>
      </c>
      <c r="F22" s="6">
        <f>IFERROR(VLOOKUP($A22,srh_mvp!$B:$K,COLUMN(F21)-2,FALSE),"")</f>
        <v>0</v>
      </c>
      <c r="G22" s="6">
        <f>IFERROR(VLOOKUP($A22,srh_mvp!$B:$K,COLUMN(G21)-2,FALSE),"")</f>
        <v>2</v>
      </c>
      <c r="H22" s="6">
        <f>IFERROR(VLOOKUP($A22,srh_mvp!$B:$K,COLUMN(H21)-2,FALSE),"")</f>
        <v>0</v>
      </c>
      <c r="I22" s="6">
        <f>IFERROR(VLOOKUP($A22,srh_mvp!$B:$K,COLUMN(I21)-2,FALSE),"")</f>
        <v>0</v>
      </c>
      <c r="J22" s="6">
        <f>IFERROR(VLOOKUP($A22,srh_mvp!$B:$K,COLUMN(J21)-2,FALSE),"")</f>
        <v>0</v>
      </c>
      <c r="K22" s="6">
        <f>IFERROR(VLOOKUP($A22,srh_mvp!$B:$K,COLUMN(K21)-2,FALSE),"")</f>
        <v>0</v>
      </c>
      <c r="L22" s="7">
        <f>IFERROR(VLOOKUP($A22,srh_mvp!$B:$K,COLUMN(L21)-2,FALSE),"")</f>
        <v>0</v>
      </c>
      <c r="M22" s="5" t="str">
        <f>IFERROR(VLOOKUP($A22,srh_batting!$B:$N,COLUMN(M21)-11,FALSE),"")</f>
        <v/>
      </c>
      <c r="N22" s="6" t="str">
        <f>IFERROR(VLOOKUP($A22,srh_batting!$B:$N,COLUMN(N21)-11,FALSE),"")</f>
        <v/>
      </c>
      <c r="O22" s="6" t="str">
        <f>IFERROR(VLOOKUP($A22,srh_batting!$B:$N,COLUMN(O21)-11,FALSE),"")</f>
        <v/>
      </c>
      <c r="P22" s="6" t="str">
        <f>IFERROR(VLOOKUP($A22,srh_batting!$B:$N,COLUMN(P21)-11,FALSE),"")</f>
        <v/>
      </c>
      <c r="Q22" s="6" t="str">
        <f>IFERROR(VLOOKUP($A22,srh_batting!$B:$N,COLUMN(Q21)-11,FALSE),"")</f>
        <v/>
      </c>
      <c r="R22" s="6" t="str">
        <f>IFERROR(VLOOKUP($A22,srh_batting!$B:$N,COLUMN(R21)-11,FALSE),"")</f>
        <v/>
      </c>
      <c r="S22" s="6" t="str">
        <f>IFERROR(VLOOKUP($A22,srh_batting!$B:$N,COLUMN(S21)-11,FALSE),"")</f>
        <v/>
      </c>
      <c r="T22" s="6" t="str">
        <f>IFERROR(VLOOKUP($A22,srh_batting!$B:$N,COLUMN(T21)-11,FALSE),"")</f>
        <v/>
      </c>
      <c r="U22" s="6" t="str">
        <f>IFERROR(VLOOKUP($A22,srh_batting!$B:$N,COLUMN(U21)-11,FALSE),"")</f>
        <v/>
      </c>
      <c r="V22" s="6" t="str">
        <f>IFERROR(VLOOKUP($A22,srh_batting!$B:$N,COLUMN(V21)-11,FALSE),"")</f>
        <v/>
      </c>
      <c r="W22" s="6" t="str">
        <f>IFERROR(VLOOKUP($A22,srh_batting!$B:$N,COLUMN(W21)-11,FALSE),"")</f>
        <v/>
      </c>
      <c r="X22" s="7" t="str">
        <f>IFERROR(VLOOKUP($A22,srh_batting!$B:$N,COLUMN(X21)-11,FALSE),"")</f>
        <v/>
      </c>
      <c r="Y22" s="5" t="str">
        <f>IFERROR(VLOOKUP($A22,srh_bowling!$B:$M,COLUMN(Y21)-23,FALSE),"")</f>
        <v/>
      </c>
      <c r="Z22" s="6" t="str">
        <f>IFERROR(VLOOKUP($A22,srh_bowling!$B:$M,COLUMN(Z21)-23,FALSE),"")</f>
        <v/>
      </c>
      <c r="AA22" s="6" t="str">
        <f>IFERROR(VLOOKUP($A22,srh_bowling!$B:$M,COLUMN(AA21)-23,FALSE),"")</f>
        <v/>
      </c>
      <c r="AB22" s="6" t="str">
        <f>IFERROR(VLOOKUP($A22,srh_bowling!$B:$M,COLUMN(AB21)-23,FALSE),"")</f>
        <v/>
      </c>
      <c r="AC22" s="6" t="str">
        <f>IFERROR(VLOOKUP($A22,srh_bowling!$B:$M,COLUMN(AC21)-23,FALSE),"")</f>
        <v/>
      </c>
      <c r="AD22" s="6" t="str">
        <f>IFERROR(VLOOKUP($A22,srh_bowling!$B:$M,COLUMN(AD21)-23,FALSE),"")</f>
        <v/>
      </c>
      <c r="AE22" s="6" t="str">
        <f>IFERROR(VLOOKUP($A22,srh_bowling!$B:$M,COLUMN(AE21)-23,FALSE),"")</f>
        <v/>
      </c>
      <c r="AF22" s="6" t="str">
        <f>IFERROR(VLOOKUP($A22,srh_bowling!$B:$M,COLUMN(AF21)-23,FALSE),"")</f>
        <v/>
      </c>
      <c r="AG22" s="6" t="str">
        <f>IFERROR(VLOOKUP($A22,srh_bowling!$B:$M,COLUMN(AG21)-23,FALSE),"")</f>
        <v/>
      </c>
      <c r="AH22" s="6" t="str">
        <f>IFERROR(VLOOKUP($A22,srh_bowling!$B:$M,COLUMN(AH21)-23,FALSE),"")</f>
        <v/>
      </c>
      <c r="AI22" s="6" t="str">
        <f>IFERROR(VLOOKUP($A22,srh_bowling!$B:$M,COLUMN(AI21)-23,FALSE),"")</f>
        <v/>
      </c>
      <c r="AJ22" s="24">
        <f t="shared" si="0"/>
        <v>0</v>
      </c>
      <c r="AK22" s="25">
        <f t="shared" si="1"/>
        <v>0</v>
      </c>
      <c r="AL22" s="25">
        <f t="shared" si="2"/>
        <v>0</v>
      </c>
      <c r="AM22" s="25">
        <f t="shared" si="3"/>
        <v>0</v>
      </c>
      <c r="AN22" s="25">
        <f t="shared" si="4"/>
        <v>0</v>
      </c>
      <c r="AO22" s="30">
        <f t="shared" si="5"/>
        <v>12</v>
      </c>
      <c r="AP22" s="21">
        <f t="shared" si="6"/>
        <v>18</v>
      </c>
      <c r="AQ22" s="49" t="str">
        <f t="shared" si="7"/>
        <v>Rahul Chahar</v>
      </c>
    </row>
    <row r="26" spans="1:43" x14ac:dyDescent="0.2">
      <c r="D26" s="52" t="s">
        <v>213</v>
      </c>
    </row>
    <row r="27" spans="1:43" x14ac:dyDescent="0.2">
      <c r="D27" s="51" t="s">
        <v>214</v>
      </c>
      <c r="E27" s="51">
        <f>SUM(D2:L22)-SUM(srh_mvp!C:K)</f>
        <v>0</v>
      </c>
    </row>
    <row r="28" spans="1:43" x14ac:dyDescent="0.2">
      <c r="D28" s="51" t="s">
        <v>215</v>
      </c>
      <c r="E28" s="51">
        <f>SUM(M2:X22)-SUM(srh_batting!C2:N100)</f>
        <v>0</v>
      </c>
    </row>
    <row r="29" spans="1:43" x14ac:dyDescent="0.2">
      <c r="D29" s="51" t="s">
        <v>216</v>
      </c>
      <c r="E29" s="51">
        <f>SUM(Y2:AI22)-SUM(srh_bowling!C:M)</f>
        <v>0</v>
      </c>
    </row>
  </sheetData>
  <conditionalFormatting sqref="D2:D22">
    <cfRule type="containsBlanks" dxfId="229" priority="4">
      <formula>LEN(TRIM(D2))=0</formula>
    </cfRule>
  </conditionalFormatting>
  <conditionalFormatting sqref="E27:E29">
    <cfRule type="cellIs" dxfId="228" priority="2" operator="notEqual">
      <formula>0</formula>
    </cfRule>
  </conditionalFormatting>
  <conditionalFormatting sqref="J2:J22">
    <cfRule type="colorScale" priority="67">
      <colorScale>
        <cfvo type="min"/>
        <cfvo type="max"/>
        <color rgb="FFFCFCFF"/>
        <color rgb="FF63BE7B"/>
      </colorScale>
    </cfRule>
  </conditionalFormatting>
  <conditionalFormatting sqref="K2:K22">
    <cfRule type="cellIs" dxfId="227" priority="3" operator="greaterThanOrEqual">
      <formula>1</formula>
    </cfRule>
  </conditionalFormatting>
  <conditionalFormatting sqref="M2:M22">
    <cfRule type="colorScale" priority="68">
      <colorScale>
        <cfvo type="min"/>
        <cfvo type="max"/>
        <color rgb="FFFCFCFF"/>
        <color rgb="FF63BE7B"/>
      </colorScale>
    </cfRule>
  </conditionalFormatting>
  <conditionalFormatting sqref="Y2:Y22">
    <cfRule type="colorScale" priority="69">
      <colorScale>
        <cfvo type="min"/>
        <cfvo type="max"/>
        <color rgb="FFFCFCFF"/>
        <color rgb="FF63BE7B"/>
      </colorScale>
    </cfRule>
  </conditionalFormatting>
  <conditionalFormatting sqref="AJ2:AJ22">
    <cfRule type="colorScale" priority="70">
      <colorScale>
        <cfvo type="min"/>
        <cfvo type="max"/>
        <color rgb="FFFCFCFF"/>
        <color rgb="FF63BE7B"/>
      </colorScale>
    </cfRule>
  </conditionalFormatting>
  <conditionalFormatting sqref="AK2:AK22">
    <cfRule type="colorScale" priority="71">
      <colorScale>
        <cfvo type="min"/>
        <cfvo type="max"/>
        <color rgb="FFFCFCFF"/>
        <color rgb="FF63BE7B"/>
      </colorScale>
    </cfRule>
  </conditionalFormatting>
  <conditionalFormatting sqref="AL2:AL22">
    <cfRule type="colorScale" priority="72">
      <colorScale>
        <cfvo type="min"/>
        <cfvo type="max"/>
        <color rgb="FFFCFCFF"/>
        <color rgb="FF63BE7B"/>
      </colorScale>
    </cfRule>
  </conditionalFormatting>
  <conditionalFormatting sqref="AM2:AM22">
    <cfRule type="colorScale" priority="73">
      <colorScale>
        <cfvo type="min"/>
        <cfvo type="max"/>
        <color rgb="FFFCFCFF"/>
        <color rgb="FF63BE7B"/>
      </colorScale>
    </cfRule>
  </conditionalFormatting>
  <conditionalFormatting sqref="AN2:AN22">
    <cfRule type="colorScale" priority="1">
      <colorScale>
        <cfvo type="min"/>
        <cfvo type="max"/>
        <color rgb="FFFCFCFF"/>
        <color rgb="FF63BE7B"/>
      </colorScale>
    </cfRule>
  </conditionalFormatting>
  <conditionalFormatting sqref="AO2:AO22">
    <cfRule type="colorScale" priority="74">
      <colorScale>
        <cfvo type="min"/>
        <cfvo type="percentile" val="50"/>
        <cfvo type="max"/>
        <color rgb="FF63BE7B"/>
        <color rgb="FFFCFCFF"/>
        <color rgb="FFF8696B"/>
      </colorScale>
    </cfRule>
    <cfRule type="colorScale" priority="75">
      <colorScale>
        <cfvo type="min"/>
        <cfvo type="max"/>
        <color rgb="FF63BE7B"/>
        <color rgb="FFFFEF9C"/>
      </colorScale>
    </cfRule>
  </conditionalFormatting>
  <conditionalFormatting sqref="AP2:AP22">
    <cfRule type="iconSet" priority="76">
      <iconSet iconSet="3Symbols2" reverse="1">
        <cfvo type="percent" val="0"/>
        <cfvo type="num" val="5"/>
        <cfvo type="num" val="8"/>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D1D0-E5D4-4ECE-A9E0-1872E836CDE4}">
  <dimension ref="A1:K19"/>
  <sheetViews>
    <sheetView workbookViewId="0">
      <selection activeCell="C2" sqref="C2:C19"/>
    </sheetView>
  </sheetViews>
  <sheetFormatPr defaultRowHeight="12" x14ac:dyDescent="0.2"/>
  <cols>
    <col min="1" max="1" width="3.85546875" style="1" bestFit="1" customWidth="1"/>
    <col min="2" max="2" width="16.285156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16</v>
      </c>
      <c r="B2" s="1" t="s">
        <v>320</v>
      </c>
      <c r="C2" s="1">
        <v>134.5</v>
      </c>
      <c r="D2" s="1">
        <v>8</v>
      </c>
      <c r="E2" s="1">
        <v>0</v>
      </c>
      <c r="F2" s="1">
        <v>16</v>
      </c>
      <c r="G2" s="1">
        <v>31</v>
      </c>
      <c r="H2" s="1">
        <v>11</v>
      </c>
      <c r="I2" s="1">
        <v>1</v>
      </c>
      <c r="J2" s="1">
        <v>0</v>
      </c>
      <c r="K2" s="1">
        <v>0</v>
      </c>
    </row>
    <row r="3" spans="1:11" x14ac:dyDescent="0.2">
      <c r="A3" s="1">
        <v>21</v>
      </c>
      <c r="B3" s="1" t="s">
        <v>323</v>
      </c>
      <c r="C3" s="1">
        <v>127.5</v>
      </c>
      <c r="D3" s="1">
        <v>8</v>
      </c>
      <c r="E3" s="1">
        <v>7</v>
      </c>
      <c r="F3" s="1">
        <v>63</v>
      </c>
      <c r="G3" s="1">
        <v>5</v>
      </c>
      <c r="H3" s="1">
        <v>5</v>
      </c>
      <c r="I3" s="1">
        <v>4</v>
      </c>
      <c r="J3" s="1">
        <v>0</v>
      </c>
      <c r="K3" s="1">
        <v>0</v>
      </c>
    </row>
    <row r="4" spans="1:11" x14ac:dyDescent="0.2">
      <c r="A4" s="1">
        <v>26</v>
      </c>
      <c r="B4" s="1" t="s">
        <v>324</v>
      </c>
      <c r="C4" s="1">
        <v>122.5</v>
      </c>
      <c r="D4" s="1">
        <v>8</v>
      </c>
      <c r="E4" s="1">
        <v>0</v>
      </c>
      <c r="F4" s="1">
        <v>0</v>
      </c>
      <c r="G4" s="1">
        <v>27</v>
      </c>
      <c r="H4" s="1">
        <v>12</v>
      </c>
      <c r="I4" s="1">
        <v>4</v>
      </c>
      <c r="J4" s="1">
        <v>3</v>
      </c>
      <c r="K4" s="1">
        <v>0</v>
      </c>
    </row>
    <row r="5" spans="1:11" x14ac:dyDescent="0.2">
      <c r="A5" s="1">
        <v>28</v>
      </c>
      <c r="B5" s="1" t="s">
        <v>322</v>
      </c>
      <c r="C5" s="1">
        <v>121.5</v>
      </c>
      <c r="D5" s="1">
        <v>8</v>
      </c>
      <c r="E5" s="1">
        <v>0</v>
      </c>
      <c r="F5" s="1">
        <v>0</v>
      </c>
      <c r="G5" s="1">
        <v>33</v>
      </c>
      <c r="H5" s="1">
        <v>9</v>
      </c>
      <c r="I5" s="1">
        <v>3</v>
      </c>
      <c r="J5" s="1">
        <v>0</v>
      </c>
      <c r="K5" s="1">
        <v>0</v>
      </c>
    </row>
    <row r="6" spans="1:11" x14ac:dyDescent="0.2">
      <c r="A6" s="1">
        <v>74</v>
      </c>
      <c r="B6" s="1" t="s">
        <v>325</v>
      </c>
      <c r="C6" s="1">
        <v>79</v>
      </c>
      <c r="D6" s="1">
        <v>8</v>
      </c>
      <c r="E6" s="1">
        <v>0</v>
      </c>
      <c r="F6" s="1">
        <v>0</v>
      </c>
      <c r="G6" s="1">
        <v>9</v>
      </c>
      <c r="H6" s="1">
        <v>14</v>
      </c>
      <c r="I6" s="1">
        <v>3</v>
      </c>
      <c r="J6" s="1">
        <v>0</v>
      </c>
      <c r="K6" s="1">
        <v>0</v>
      </c>
    </row>
    <row r="7" spans="1:11" x14ac:dyDescent="0.2">
      <c r="A7" s="1">
        <v>79</v>
      </c>
      <c r="B7" s="1" t="s">
        <v>327</v>
      </c>
      <c r="C7" s="1">
        <v>73.5</v>
      </c>
      <c r="D7" s="1">
        <v>7</v>
      </c>
      <c r="E7" s="1">
        <v>9</v>
      </c>
      <c r="F7" s="1">
        <v>37</v>
      </c>
      <c r="G7" s="1">
        <v>0</v>
      </c>
      <c r="H7" s="1">
        <v>0</v>
      </c>
      <c r="I7" s="1">
        <v>2</v>
      </c>
      <c r="J7" s="1">
        <v>0</v>
      </c>
      <c r="K7" s="1">
        <v>0</v>
      </c>
    </row>
    <row r="8" spans="1:11" x14ac:dyDescent="0.2">
      <c r="A8" s="1">
        <v>80</v>
      </c>
      <c r="B8" s="1" t="s">
        <v>326</v>
      </c>
      <c r="C8" s="1">
        <v>73.5</v>
      </c>
      <c r="D8" s="1">
        <v>7</v>
      </c>
      <c r="E8" s="1">
        <v>5</v>
      </c>
      <c r="F8" s="1">
        <v>51</v>
      </c>
      <c r="G8" s="1">
        <v>1</v>
      </c>
      <c r="H8" s="1">
        <v>0</v>
      </c>
      <c r="I8" s="1">
        <v>1</v>
      </c>
      <c r="J8" s="1">
        <v>0</v>
      </c>
      <c r="K8" s="1">
        <v>0</v>
      </c>
    </row>
    <row r="9" spans="1:11" x14ac:dyDescent="0.2">
      <c r="A9" s="1">
        <v>90</v>
      </c>
      <c r="B9" s="1" t="s">
        <v>328</v>
      </c>
      <c r="C9" s="1">
        <v>61</v>
      </c>
      <c r="D9" s="1">
        <v>8</v>
      </c>
      <c r="E9" s="1">
        <v>0</v>
      </c>
      <c r="F9" s="1">
        <v>0</v>
      </c>
      <c r="G9" s="1">
        <v>14</v>
      </c>
      <c r="H9" s="1">
        <v>6</v>
      </c>
      <c r="I9" s="1">
        <v>2</v>
      </c>
      <c r="J9" s="1">
        <v>0</v>
      </c>
      <c r="K9" s="1">
        <v>0</v>
      </c>
    </row>
    <row r="10" spans="1:11" x14ac:dyDescent="0.2">
      <c r="A10" s="1">
        <v>92</v>
      </c>
      <c r="B10" s="1" t="s">
        <v>329</v>
      </c>
      <c r="C10" s="1">
        <v>60.5</v>
      </c>
      <c r="D10" s="1">
        <v>6</v>
      </c>
      <c r="E10" s="1">
        <v>5</v>
      </c>
      <c r="F10" s="1">
        <v>33</v>
      </c>
      <c r="G10" s="1">
        <v>0</v>
      </c>
      <c r="H10" s="1">
        <v>0</v>
      </c>
      <c r="I10" s="1">
        <v>4</v>
      </c>
      <c r="J10" s="1">
        <v>0</v>
      </c>
      <c r="K10" s="1">
        <v>0</v>
      </c>
    </row>
    <row r="11" spans="1:11" x14ac:dyDescent="0.2">
      <c r="A11" s="1">
        <v>107</v>
      </c>
      <c r="B11" s="1" t="s">
        <v>330</v>
      </c>
      <c r="C11" s="1">
        <v>42</v>
      </c>
      <c r="D11" s="1">
        <v>8</v>
      </c>
      <c r="E11" s="1">
        <v>0</v>
      </c>
      <c r="F11" s="1">
        <v>0</v>
      </c>
      <c r="G11" s="1">
        <v>12</v>
      </c>
      <c r="H11" s="1">
        <v>2</v>
      </c>
      <c r="I11" s="1">
        <v>2</v>
      </c>
      <c r="J11" s="1">
        <v>0</v>
      </c>
      <c r="K11" s="1">
        <v>0</v>
      </c>
    </row>
    <row r="12" spans="1:11" x14ac:dyDescent="0.2">
      <c r="A12" s="1">
        <v>112</v>
      </c>
      <c r="B12" s="1" t="s">
        <v>332</v>
      </c>
      <c r="C12" s="1">
        <v>36.5</v>
      </c>
      <c r="D12" s="1">
        <v>3</v>
      </c>
      <c r="E12" s="1">
        <v>5</v>
      </c>
      <c r="F12" s="1">
        <v>19</v>
      </c>
      <c r="G12" s="1">
        <v>0</v>
      </c>
      <c r="H12" s="1">
        <v>0</v>
      </c>
      <c r="I12" s="1">
        <v>0</v>
      </c>
      <c r="J12" s="1">
        <v>0</v>
      </c>
      <c r="K12" s="1">
        <v>0</v>
      </c>
    </row>
    <row r="13" spans="1:11" x14ac:dyDescent="0.2">
      <c r="A13" s="1">
        <v>122</v>
      </c>
      <c r="B13" s="1" t="s">
        <v>331</v>
      </c>
      <c r="C13" s="1">
        <v>29</v>
      </c>
      <c r="D13" s="1">
        <v>4</v>
      </c>
      <c r="E13" s="1">
        <v>2</v>
      </c>
      <c r="F13" s="1">
        <v>22</v>
      </c>
      <c r="G13" s="1">
        <v>0</v>
      </c>
      <c r="H13" s="1">
        <v>0</v>
      </c>
      <c r="I13" s="1">
        <v>0</v>
      </c>
      <c r="J13" s="1">
        <v>0</v>
      </c>
      <c r="K13" s="1">
        <v>0</v>
      </c>
    </row>
    <row r="14" spans="1:11" x14ac:dyDescent="0.2">
      <c r="A14" s="1">
        <v>127</v>
      </c>
      <c r="B14" s="1" t="s">
        <v>336</v>
      </c>
      <c r="C14" s="1">
        <v>23</v>
      </c>
      <c r="D14" s="1">
        <v>5</v>
      </c>
      <c r="E14" s="1">
        <v>0</v>
      </c>
      <c r="F14" s="1">
        <v>0</v>
      </c>
      <c r="G14" s="1">
        <v>2</v>
      </c>
      <c r="H14" s="1">
        <v>3</v>
      </c>
      <c r="I14" s="1">
        <v>3</v>
      </c>
      <c r="J14" s="1">
        <v>0</v>
      </c>
      <c r="K14" s="1">
        <v>0</v>
      </c>
    </row>
    <row r="15" spans="1:11" x14ac:dyDescent="0.2">
      <c r="A15" s="1">
        <v>138</v>
      </c>
      <c r="B15" s="1" t="s">
        <v>333</v>
      </c>
      <c r="C15" s="1">
        <v>17</v>
      </c>
      <c r="D15" s="1">
        <v>2</v>
      </c>
      <c r="E15" s="1">
        <v>2</v>
      </c>
      <c r="F15" s="1">
        <v>10</v>
      </c>
      <c r="G15" s="1">
        <v>0</v>
      </c>
      <c r="H15" s="1">
        <v>0</v>
      </c>
      <c r="I15" s="1">
        <v>0</v>
      </c>
      <c r="J15" s="1">
        <v>0</v>
      </c>
      <c r="K15" s="1">
        <v>0</v>
      </c>
    </row>
    <row r="16" spans="1:11" x14ac:dyDescent="0.2">
      <c r="A16" s="1">
        <v>140</v>
      </c>
      <c r="B16" s="1" t="s">
        <v>334</v>
      </c>
      <c r="C16" s="1">
        <v>16</v>
      </c>
      <c r="D16" s="1">
        <v>2</v>
      </c>
      <c r="E16" s="1">
        <v>1</v>
      </c>
      <c r="F16" s="1">
        <v>3</v>
      </c>
      <c r="G16" s="1">
        <v>1</v>
      </c>
      <c r="H16" s="1">
        <v>2</v>
      </c>
      <c r="I16" s="1">
        <v>0</v>
      </c>
      <c r="J16" s="1">
        <v>0</v>
      </c>
      <c r="K16" s="1">
        <v>0</v>
      </c>
    </row>
    <row r="17" spans="1:11" x14ac:dyDescent="0.2">
      <c r="A17" s="1">
        <v>141</v>
      </c>
      <c r="B17" s="1" t="s">
        <v>338</v>
      </c>
      <c r="C17" s="1">
        <v>15</v>
      </c>
      <c r="D17" s="1">
        <v>2</v>
      </c>
      <c r="E17" s="1">
        <v>1</v>
      </c>
      <c r="F17" s="1">
        <v>9</v>
      </c>
      <c r="G17" s="1">
        <v>0</v>
      </c>
      <c r="H17" s="1">
        <v>0</v>
      </c>
      <c r="I17" s="1">
        <v>1</v>
      </c>
      <c r="J17" s="1">
        <v>0</v>
      </c>
      <c r="K17" s="1">
        <v>0</v>
      </c>
    </row>
    <row r="18" spans="1:11" x14ac:dyDescent="0.2">
      <c r="A18" s="1">
        <v>158</v>
      </c>
      <c r="B18" s="1" t="s">
        <v>335</v>
      </c>
      <c r="C18" s="1">
        <v>6</v>
      </c>
      <c r="D18" s="1">
        <v>1</v>
      </c>
      <c r="E18" s="1">
        <v>0</v>
      </c>
      <c r="F18" s="1">
        <v>1</v>
      </c>
      <c r="G18" s="1">
        <v>1</v>
      </c>
      <c r="H18" s="1">
        <v>0</v>
      </c>
      <c r="I18" s="1">
        <v>1</v>
      </c>
      <c r="J18" s="1">
        <v>0</v>
      </c>
      <c r="K18" s="1">
        <v>0</v>
      </c>
    </row>
    <row r="19" spans="1:11" x14ac:dyDescent="0.2">
      <c r="A19" s="1">
        <v>165</v>
      </c>
      <c r="B19" s="1" t="s">
        <v>337</v>
      </c>
      <c r="C19" s="1">
        <v>2</v>
      </c>
      <c r="D19" s="1">
        <v>1</v>
      </c>
      <c r="E19" s="1">
        <v>0</v>
      </c>
      <c r="F19" s="1">
        <v>2</v>
      </c>
      <c r="G19" s="1">
        <v>0</v>
      </c>
      <c r="H19" s="1">
        <v>0</v>
      </c>
      <c r="I19" s="1">
        <v>0</v>
      </c>
      <c r="J19" s="1">
        <v>0</v>
      </c>
      <c r="K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456A-C33E-4E40-839D-A5A428F06058}">
  <dimension ref="A1:N14"/>
  <sheetViews>
    <sheetView workbookViewId="0">
      <selection activeCell="C2" sqref="C2:C19"/>
    </sheetView>
  </sheetViews>
  <sheetFormatPr defaultRowHeight="12" x14ac:dyDescent="0.2"/>
  <cols>
    <col min="1" max="1" width="3.85546875" style="1" bestFit="1" customWidth="1"/>
    <col min="2" max="2" width="16.28515625" style="1" bestFit="1" customWidth="1"/>
    <col min="3" max="3" width="4.85546875" style="1" bestFit="1" customWidth="1"/>
    <col min="4" max="4" width="4" style="1" bestFit="1" customWidth="1"/>
    <col min="5" max="5" width="4.42578125" style="1" bestFit="1" customWidth="1"/>
    <col min="6" max="6" width="3.28515625" style="1" bestFit="1" customWidth="1"/>
    <col min="7" max="7" width="4.42578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11</v>
      </c>
      <c r="B2" s="1" t="s">
        <v>324</v>
      </c>
      <c r="C2" s="1">
        <v>281</v>
      </c>
      <c r="D2" s="1">
        <v>8</v>
      </c>
      <c r="E2" s="1">
        <v>8</v>
      </c>
      <c r="F2" s="1">
        <v>1</v>
      </c>
      <c r="G2" s="1">
        <v>71</v>
      </c>
      <c r="H2" s="1">
        <v>40.14</v>
      </c>
      <c r="I2" s="1">
        <v>176</v>
      </c>
      <c r="J2" s="1">
        <v>159.65</v>
      </c>
      <c r="K2" s="1">
        <v>0</v>
      </c>
      <c r="L2" s="1">
        <v>1</v>
      </c>
      <c r="M2" s="1">
        <v>27</v>
      </c>
      <c r="N2" s="1">
        <v>12</v>
      </c>
    </row>
    <row r="3" spans="1:14" x14ac:dyDescent="0.2">
      <c r="A3" s="1">
        <v>15</v>
      </c>
      <c r="B3" s="1" t="s">
        <v>322</v>
      </c>
      <c r="C3" s="1">
        <v>242</v>
      </c>
      <c r="D3" s="1">
        <v>8</v>
      </c>
      <c r="E3" s="1">
        <v>8</v>
      </c>
      <c r="F3" s="1">
        <v>0</v>
      </c>
      <c r="G3" s="1">
        <v>67</v>
      </c>
      <c r="H3" s="1">
        <v>30.25</v>
      </c>
      <c r="I3" s="1">
        <v>148</v>
      </c>
      <c r="J3" s="1">
        <v>163.51</v>
      </c>
      <c r="K3" s="1">
        <v>0</v>
      </c>
      <c r="L3" s="1">
        <v>2</v>
      </c>
      <c r="M3" s="1">
        <v>33</v>
      </c>
      <c r="N3" s="1">
        <v>9</v>
      </c>
    </row>
    <row r="4" spans="1:14" x14ac:dyDescent="0.2">
      <c r="A4" s="1">
        <v>16</v>
      </c>
      <c r="B4" s="1" t="s">
        <v>320</v>
      </c>
      <c r="C4" s="1">
        <v>240</v>
      </c>
      <c r="D4" s="1">
        <v>8</v>
      </c>
      <c r="E4" s="1">
        <v>8</v>
      </c>
      <c r="F4" s="1">
        <v>0</v>
      </c>
      <c r="G4" s="1">
        <v>141</v>
      </c>
      <c r="H4" s="1">
        <v>30</v>
      </c>
      <c r="I4" s="1">
        <v>131</v>
      </c>
      <c r="J4" s="1">
        <v>183.2</v>
      </c>
      <c r="K4" s="1">
        <v>1</v>
      </c>
      <c r="L4" s="1">
        <v>0</v>
      </c>
      <c r="M4" s="1">
        <v>31</v>
      </c>
      <c r="N4" s="1">
        <v>11</v>
      </c>
    </row>
    <row r="5" spans="1:14" x14ac:dyDescent="0.2">
      <c r="A5" s="1">
        <v>38</v>
      </c>
      <c r="B5" s="1" t="s">
        <v>325</v>
      </c>
      <c r="C5" s="1">
        <v>171</v>
      </c>
      <c r="D5" s="1">
        <v>8</v>
      </c>
      <c r="E5" s="1">
        <v>7</v>
      </c>
      <c r="F5" s="1">
        <v>1</v>
      </c>
      <c r="G5" s="1">
        <v>74</v>
      </c>
      <c r="H5" s="1">
        <v>28.5</v>
      </c>
      <c r="I5" s="1">
        <v>99</v>
      </c>
      <c r="J5" s="1">
        <v>172.72</v>
      </c>
      <c r="K5" s="1">
        <v>0</v>
      </c>
      <c r="L5" s="1">
        <v>1</v>
      </c>
      <c r="M5" s="1">
        <v>9</v>
      </c>
      <c r="N5" s="1">
        <v>14</v>
      </c>
    </row>
    <row r="6" spans="1:14" x14ac:dyDescent="0.2">
      <c r="A6" s="1">
        <v>44</v>
      </c>
      <c r="B6" s="1" t="s">
        <v>328</v>
      </c>
      <c r="C6" s="1">
        <v>139</v>
      </c>
      <c r="D6" s="1">
        <v>8</v>
      </c>
      <c r="E6" s="1">
        <v>8</v>
      </c>
      <c r="F6" s="1">
        <v>2</v>
      </c>
      <c r="G6" s="1" t="s">
        <v>339</v>
      </c>
      <c r="H6" s="1">
        <v>23.17</v>
      </c>
      <c r="I6" s="1">
        <v>85</v>
      </c>
      <c r="J6" s="1">
        <v>163.52000000000001</v>
      </c>
      <c r="K6" s="1">
        <v>1</v>
      </c>
      <c r="L6" s="1">
        <v>0</v>
      </c>
      <c r="M6" s="1">
        <v>14</v>
      </c>
      <c r="N6" s="1">
        <v>6</v>
      </c>
    </row>
    <row r="7" spans="1:14" x14ac:dyDescent="0.2">
      <c r="A7" s="1">
        <v>50</v>
      </c>
      <c r="B7" s="1" t="s">
        <v>330</v>
      </c>
      <c r="C7" s="1">
        <v>133</v>
      </c>
      <c r="D7" s="1">
        <v>8</v>
      </c>
      <c r="E7" s="1">
        <v>7</v>
      </c>
      <c r="F7" s="1">
        <v>0</v>
      </c>
      <c r="G7" s="1">
        <v>32</v>
      </c>
      <c r="H7" s="1">
        <v>19</v>
      </c>
      <c r="I7" s="1">
        <v>121</v>
      </c>
      <c r="J7" s="1">
        <v>109.91</v>
      </c>
      <c r="K7" s="1">
        <v>0</v>
      </c>
      <c r="L7" s="1">
        <v>0</v>
      </c>
      <c r="M7" s="1">
        <v>12</v>
      </c>
      <c r="N7" s="1">
        <v>2</v>
      </c>
    </row>
    <row r="8" spans="1:14" x14ac:dyDescent="0.2">
      <c r="A8" s="1">
        <v>66</v>
      </c>
      <c r="B8" s="1" t="s">
        <v>323</v>
      </c>
      <c r="C8" s="1">
        <v>65</v>
      </c>
      <c r="D8" s="1">
        <v>8</v>
      </c>
      <c r="E8" s="1">
        <v>7</v>
      </c>
      <c r="F8" s="1">
        <v>3</v>
      </c>
      <c r="G8" s="1" t="s">
        <v>340</v>
      </c>
      <c r="H8" s="1">
        <v>16.25</v>
      </c>
      <c r="I8" s="1">
        <v>42</v>
      </c>
      <c r="J8" s="1">
        <v>154.76</v>
      </c>
      <c r="K8" s="1">
        <v>0</v>
      </c>
      <c r="L8" s="1">
        <v>0</v>
      </c>
      <c r="M8" s="1">
        <v>5</v>
      </c>
      <c r="N8" s="1">
        <v>5</v>
      </c>
    </row>
    <row r="9" spans="1:14" x14ac:dyDescent="0.2">
      <c r="A9" s="1">
        <v>74</v>
      </c>
      <c r="B9" s="1" t="s">
        <v>336</v>
      </c>
      <c r="C9" s="1">
        <v>49</v>
      </c>
      <c r="D9" s="1">
        <v>5</v>
      </c>
      <c r="E9" s="1">
        <v>4</v>
      </c>
      <c r="F9" s="1">
        <v>0</v>
      </c>
      <c r="G9" s="1">
        <v>43</v>
      </c>
      <c r="H9" s="1">
        <v>12.25</v>
      </c>
      <c r="I9" s="1">
        <v>50</v>
      </c>
      <c r="J9" s="1">
        <v>98</v>
      </c>
      <c r="K9" s="1">
        <v>0</v>
      </c>
      <c r="L9" s="1">
        <v>0</v>
      </c>
      <c r="M9" s="1">
        <v>2</v>
      </c>
      <c r="N9" s="1">
        <v>3</v>
      </c>
    </row>
    <row r="10" spans="1:14" x14ac:dyDescent="0.2">
      <c r="A10" s="1">
        <v>83</v>
      </c>
      <c r="B10" s="1" t="s">
        <v>334</v>
      </c>
      <c r="C10" s="1">
        <v>28</v>
      </c>
      <c r="D10" s="1">
        <v>2</v>
      </c>
      <c r="E10" s="1">
        <v>2</v>
      </c>
      <c r="F10" s="1">
        <v>0</v>
      </c>
      <c r="G10" s="1">
        <v>27</v>
      </c>
      <c r="H10" s="1">
        <v>14</v>
      </c>
      <c r="I10" s="1">
        <v>25</v>
      </c>
      <c r="J10" s="1">
        <v>112</v>
      </c>
      <c r="K10" s="1">
        <v>0</v>
      </c>
      <c r="L10" s="1">
        <v>0</v>
      </c>
      <c r="M10" s="1">
        <v>1</v>
      </c>
      <c r="N10" s="1">
        <v>2</v>
      </c>
    </row>
    <row r="11" spans="1:14" x14ac:dyDescent="0.2">
      <c r="A11" s="1">
        <v>89</v>
      </c>
      <c r="B11" s="1" t="s">
        <v>327</v>
      </c>
      <c r="C11" s="1">
        <v>21</v>
      </c>
      <c r="D11" s="1">
        <v>7</v>
      </c>
      <c r="E11" s="1">
        <v>4</v>
      </c>
      <c r="F11" s="1">
        <v>2</v>
      </c>
      <c r="G11" s="1" t="s">
        <v>341</v>
      </c>
      <c r="H11" s="1">
        <v>10.5</v>
      </c>
      <c r="I11" s="1">
        <v>26</v>
      </c>
      <c r="J11" s="1">
        <v>80.760000000000005</v>
      </c>
      <c r="K11" s="1">
        <v>0</v>
      </c>
      <c r="L11" s="1">
        <v>0</v>
      </c>
      <c r="M11" s="1">
        <v>0</v>
      </c>
      <c r="N11" s="1">
        <v>0</v>
      </c>
    </row>
    <row r="12" spans="1:14" x14ac:dyDescent="0.2">
      <c r="A12" s="1">
        <v>98</v>
      </c>
      <c r="B12" s="1" t="s">
        <v>326</v>
      </c>
      <c r="C12" s="1">
        <v>10</v>
      </c>
      <c r="D12" s="1">
        <v>7</v>
      </c>
      <c r="E12" s="1">
        <v>4</v>
      </c>
      <c r="F12" s="1">
        <v>3</v>
      </c>
      <c r="G12" s="1" t="s">
        <v>203</v>
      </c>
      <c r="H12" s="1">
        <v>10</v>
      </c>
      <c r="I12" s="1">
        <v>10</v>
      </c>
      <c r="J12" s="1">
        <v>100</v>
      </c>
      <c r="K12" s="1">
        <v>0</v>
      </c>
      <c r="L12" s="1">
        <v>0</v>
      </c>
      <c r="M12" s="1">
        <v>1</v>
      </c>
      <c r="N12" s="1">
        <v>0</v>
      </c>
    </row>
    <row r="13" spans="1:14" x14ac:dyDescent="0.2">
      <c r="A13" s="1">
        <v>101</v>
      </c>
      <c r="B13" s="1" t="s">
        <v>335</v>
      </c>
      <c r="C13" s="1">
        <v>9</v>
      </c>
      <c r="D13" s="1">
        <v>1</v>
      </c>
      <c r="E13" s="1">
        <v>1</v>
      </c>
      <c r="F13" s="1">
        <v>0</v>
      </c>
      <c r="G13" s="1">
        <v>9</v>
      </c>
      <c r="H13" s="1">
        <v>9</v>
      </c>
      <c r="I13" s="1">
        <v>11</v>
      </c>
      <c r="J13" s="1">
        <v>81.81</v>
      </c>
      <c r="K13" s="1">
        <v>0</v>
      </c>
      <c r="L13" s="1">
        <v>0</v>
      </c>
      <c r="M13" s="1">
        <v>1</v>
      </c>
      <c r="N13" s="1">
        <v>0</v>
      </c>
    </row>
    <row r="14" spans="1:14" x14ac:dyDescent="0.2">
      <c r="A14" s="1">
        <v>114</v>
      </c>
      <c r="B14" s="1" t="s">
        <v>331</v>
      </c>
      <c r="C14" s="1">
        <v>3</v>
      </c>
      <c r="D14" s="1">
        <v>4</v>
      </c>
      <c r="E14" s="1">
        <v>3</v>
      </c>
      <c r="F14" s="1">
        <v>1</v>
      </c>
      <c r="G14" s="1" t="s">
        <v>284</v>
      </c>
      <c r="H14" s="1">
        <v>1.5</v>
      </c>
      <c r="I14" s="1">
        <v>7</v>
      </c>
      <c r="J14" s="1">
        <v>42.85</v>
      </c>
      <c r="K14" s="1">
        <v>0</v>
      </c>
      <c r="L14" s="1">
        <v>0</v>
      </c>
      <c r="M14" s="1">
        <v>0</v>
      </c>
      <c r="N14"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1DD6-7CA1-40C1-BAF2-70790944A9D9}">
  <dimension ref="A1:M10"/>
  <sheetViews>
    <sheetView workbookViewId="0">
      <selection activeCell="C2" sqref="C2:C19"/>
    </sheetView>
  </sheetViews>
  <sheetFormatPr defaultRowHeight="12" x14ac:dyDescent="0.2"/>
  <cols>
    <col min="1" max="1" width="3.85546875" style="1" bestFit="1" customWidth="1"/>
    <col min="2" max="2" width="15.71093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22</v>
      </c>
      <c r="B2" s="1" t="s">
        <v>327</v>
      </c>
      <c r="C2" s="1">
        <v>9</v>
      </c>
      <c r="D2" s="1">
        <v>7</v>
      </c>
      <c r="E2" s="1">
        <v>7</v>
      </c>
      <c r="F2" s="1">
        <v>23</v>
      </c>
      <c r="G2" s="1">
        <v>216</v>
      </c>
      <c r="H2" s="1" t="s">
        <v>342</v>
      </c>
      <c r="I2" s="1">
        <v>24</v>
      </c>
      <c r="J2" s="1">
        <v>9.39</v>
      </c>
      <c r="K2" s="1">
        <v>15.33</v>
      </c>
      <c r="L2" s="1">
        <v>1</v>
      </c>
      <c r="M2" s="1">
        <v>0</v>
      </c>
    </row>
    <row r="3" spans="1:13" x14ac:dyDescent="0.2">
      <c r="A3" s="1">
        <v>33</v>
      </c>
      <c r="B3" s="1" t="s">
        <v>323</v>
      </c>
      <c r="C3" s="1">
        <v>7</v>
      </c>
      <c r="D3" s="1">
        <v>8</v>
      </c>
      <c r="E3" s="1">
        <v>8</v>
      </c>
      <c r="F3" s="1">
        <v>27.4</v>
      </c>
      <c r="G3" s="1">
        <v>283</v>
      </c>
      <c r="H3" s="2">
        <v>45742</v>
      </c>
      <c r="I3" s="1">
        <v>40.42</v>
      </c>
      <c r="J3" s="1">
        <v>10.220000000000001</v>
      </c>
      <c r="K3" s="1">
        <v>23.71</v>
      </c>
      <c r="L3" s="1">
        <v>0</v>
      </c>
      <c r="M3" s="1">
        <v>0</v>
      </c>
    </row>
    <row r="4" spans="1:13" x14ac:dyDescent="0.2">
      <c r="A4" s="1">
        <v>44</v>
      </c>
      <c r="B4" s="1" t="s">
        <v>329</v>
      </c>
      <c r="C4" s="1">
        <v>5</v>
      </c>
      <c r="D4" s="1">
        <v>6</v>
      </c>
      <c r="E4" s="1">
        <v>6</v>
      </c>
      <c r="F4" s="1">
        <v>21.5</v>
      </c>
      <c r="G4" s="1">
        <v>212</v>
      </c>
      <c r="H4" s="2" t="s">
        <v>343</v>
      </c>
      <c r="I4" s="1">
        <v>42.4</v>
      </c>
      <c r="J4" s="1">
        <v>9.6999999999999993</v>
      </c>
      <c r="K4" s="1">
        <v>26.2</v>
      </c>
      <c r="L4" s="1">
        <v>0</v>
      </c>
      <c r="M4" s="1">
        <v>0</v>
      </c>
    </row>
    <row r="5" spans="1:13" x14ac:dyDescent="0.2">
      <c r="A5" s="1">
        <v>45</v>
      </c>
      <c r="B5" s="1" t="s">
        <v>332</v>
      </c>
      <c r="C5" s="1">
        <v>5</v>
      </c>
      <c r="D5" s="1">
        <v>3</v>
      </c>
      <c r="E5" s="1">
        <v>3</v>
      </c>
      <c r="F5" s="1">
        <v>11</v>
      </c>
      <c r="G5" s="1">
        <v>114</v>
      </c>
      <c r="H5" s="1" t="s">
        <v>344</v>
      </c>
      <c r="I5" s="1">
        <v>22.8</v>
      </c>
      <c r="J5" s="1">
        <v>10.36</v>
      </c>
      <c r="K5" s="1">
        <v>13.2</v>
      </c>
      <c r="L5" s="1">
        <v>0</v>
      </c>
      <c r="M5" s="1">
        <v>0</v>
      </c>
    </row>
    <row r="6" spans="1:13" x14ac:dyDescent="0.2">
      <c r="A6" s="1">
        <v>46</v>
      </c>
      <c r="B6" s="1" t="s">
        <v>326</v>
      </c>
      <c r="C6" s="1">
        <v>5</v>
      </c>
      <c r="D6" s="1">
        <v>7</v>
      </c>
      <c r="E6" s="1">
        <v>7</v>
      </c>
      <c r="F6" s="1">
        <v>24</v>
      </c>
      <c r="G6" s="1">
        <v>261</v>
      </c>
      <c r="H6" s="1">
        <v>45716</v>
      </c>
      <c r="I6" s="1">
        <v>52.2</v>
      </c>
      <c r="J6" s="1">
        <v>10.87</v>
      </c>
      <c r="K6" s="1">
        <v>28.8</v>
      </c>
      <c r="L6" s="1">
        <v>0</v>
      </c>
      <c r="M6" s="1">
        <v>0</v>
      </c>
    </row>
    <row r="7" spans="1:13" x14ac:dyDescent="0.2">
      <c r="A7" s="1">
        <v>66</v>
      </c>
      <c r="B7" s="1" t="s">
        <v>333</v>
      </c>
      <c r="C7" s="1">
        <v>2</v>
      </c>
      <c r="D7" s="1">
        <v>2</v>
      </c>
      <c r="E7" s="1">
        <v>2</v>
      </c>
      <c r="F7" s="1">
        <v>8</v>
      </c>
      <c r="G7" s="1">
        <v>94</v>
      </c>
      <c r="H7" s="1" t="s">
        <v>345</v>
      </c>
      <c r="I7" s="1">
        <v>47</v>
      </c>
      <c r="J7" s="1">
        <v>11.75</v>
      </c>
      <c r="K7" s="1">
        <v>24</v>
      </c>
      <c r="L7" s="1">
        <v>0</v>
      </c>
      <c r="M7" s="1">
        <v>0</v>
      </c>
    </row>
    <row r="8" spans="1:13" x14ac:dyDescent="0.2">
      <c r="A8" s="1">
        <v>67</v>
      </c>
      <c r="B8" s="1" t="s">
        <v>331</v>
      </c>
      <c r="C8" s="1">
        <v>2</v>
      </c>
      <c r="D8" s="1">
        <v>4</v>
      </c>
      <c r="E8" s="1">
        <v>4</v>
      </c>
      <c r="F8" s="1">
        <v>10</v>
      </c>
      <c r="G8" s="1">
        <v>141</v>
      </c>
      <c r="H8" s="1" t="s">
        <v>346</v>
      </c>
      <c r="I8" s="1">
        <v>70.5</v>
      </c>
      <c r="J8" s="1">
        <v>14.1</v>
      </c>
      <c r="K8" s="1">
        <v>30</v>
      </c>
      <c r="L8" s="1">
        <v>0</v>
      </c>
      <c r="M8" s="1">
        <v>0</v>
      </c>
    </row>
    <row r="9" spans="1:13" x14ac:dyDescent="0.2">
      <c r="A9" s="1">
        <v>69</v>
      </c>
      <c r="B9" s="1" t="s">
        <v>334</v>
      </c>
      <c r="C9" s="1">
        <v>1</v>
      </c>
      <c r="D9" s="1">
        <v>2</v>
      </c>
      <c r="E9" s="1">
        <v>2</v>
      </c>
      <c r="F9" s="1">
        <v>2</v>
      </c>
      <c r="G9" s="1">
        <v>16</v>
      </c>
      <c r="H9" s="2">
        <v>45661</v>
      </c>
      <c r="I9" s="1">
        <v>16</v>
      </c>
      <c r="J9" s="1">
        <v>8</v>
      </c>
      <c r="K9" s="1">
        <v>12</v>
      </c>
      <c r="L9" s="1">
        <v>0</v>
      </c>
      <c r="M9" s="1">
        <v>0</v>
      </c>
    </row>
    <row r="10" spans="1:13" x14ac:dyDescent="0.2">
      <c r="A10" s="1">
        <v>70</v>
      </c>
      <c r="B10" s="1" t="s">
        <v>338</v>
      </c>
      <c r="C10" s="1">
        <v>1</v>
      </c>
      <c r="D10" s="1">
        <v>2</v>
      </c>
      <c r="E10" s="1">
        <v>2</v>
      </c>
      <c r="F10" s="1">
        <v>5</v>
      </c>
      <c r="G10" s="1">
        <v>41</v>
      </c>
      <c r="H10" s="1">
        <v>45682</v>
      </c>
      <c r="I10" s="1">
        <v>41</v>
      </c>
      <c r="J10" s="1">
        <v>8.1999999999999993</v>
      </c>
      <c r="K10" s="1">
        <v>30</v>
      </c>
      <c r="L10" s="1">
        <v>0</v>
      </c>
      <c r="M10"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7ED-ACB6-4CD3-B890-94CB014EA452}">
  <sheetPr>
    <tabColor theme="9" tint="0.59999389629810485"/>
  </sheetPr>
  <dimension ref="A1:AR34"/>
  <sheetViews>
    <sheetView zoomScale="90" zoomScaleNormal="90" workbookViewId="0">
      <pane xSplit="3" topLeftCell="N1" activePane="topRight" state="frozen"/>
      <selection pane="topRight" activeCell="AL8" sqref="AL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40" width="12" style="1" bestFit="1" customWidth="1"/>
    <col min="41" max="41" width="9.140625" style="1"/>
    <col min="42" max="42" width="18.140625" style="1" bestFit="1" customWidth="1"/>
    <col min="43" max="16384" width="9.140625" style="1"/>
  </cols>
  <sheetData>
    <row r="1" spans="1:44" ht="12.75" thickBot="1" x14ac:dyDescent="0.25">
      <c r="A1" s="8" t="s">
        <v>67</v>
      </c>
      <c r="B1" s="9" t="s">
        <v>68</v>
      </c>
      <c r="C1" s="10" t="s">
        <v>69</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90</v>
      </c>
      <c r="AK1" s="27" t="s">
        <v>91</v>
      </c>
      <c r="AL1" s="27" t="s">
        <v>92</v>
      </c>
      <c r="AM1" s="27" t="s">
        <v>93</v>
      </c>
      <c r="AN1" s="28" t="s">
        <v>94</v>
      </c>
      <c r="AO1" s="48" t="s">
        <v>95</v>
      </c>
      <c r="AP1" s="47"/>
    </row>
    <row r="2" spans="1:44" x14ac:dyDescent="0.2">
      <c r="A2" s="3" t="s">
        <v>265</v>
      </c>
      <c r="B2" s="1" t="s">
        <v>255</v>
      </c>
      <c r="C2" s="4" t="s">
        <v>71</v>
      </c>
      <c r="D2" s="3" t="str">
        <f>IFERROR(VLOOKUP($A2,csk_mvp!$B:$K,COLUMN(D1)-2,FALSE),"")</f>
        <v/>
      </c>
      <c r="E2" s="1" t="str">
        <f>IFERROR(VLOOKUP($A2,csk_mvp!$B:$K,COLUMN(E1)-2,FALSE),"")</f>
        <v/>
      </c>
      <c r="F2" s="1" t="str">
        <f>IFERROR(VLOOKUP($A2,csk_mvp!$B:$K,COLUMN(F1)-2,FALSE),"")</f>
        <v/>
      </c>
      <c r="G2" s="1" t="str">
        <f>IFERROR(VLOOKUP($A2,csk_mvp!$B:$K,COLUMN(G1)-2,FALSE),"")</f>
        <v/>
      </c>
      <c r="H2" s="1" t="str">
        <f>IFERROR(VLOOKUP($A2,csk_mvp!$B:$K,COLUMN(H1)-2,FALSE),"")</f>
        <v/>
      </c>
      <c r="I2" s="1" t="str">
        <f>IFERROR(VLOOKUP($A2,csk_mvp!$B:$K,COLUMN(I1)-2,FALSE),"")</f>
        <v/>
      </c>
      <c r="J2" s="1" t="str">
        <f>IFERROR(VLOOKUP($A2,csk_mvp!$B:$K,COLUMN(J1)-2,FALSE),"")</f>
        <v/>
      </c>
      <c r="K2" s="1" t="str">
        <f>IFERROR(VLOOKUP($A2,csk_mvp!$B:$K,COLUMN(K1)-2,FALSE),"")</f>
        <v/>
      </c>
      <c r="L2" s="4" t="str">
        <f>IFERROR(VLOOKUP($A2,csk_mvp!$B:$K,COLUMN(L1)-2,FALSE),"")</f>
        <v/>
      </c>
      <c r="M2" s="3" t="str">
        <f>IFERROR(VLOOKUP($A2,csk_batting!$B:$N,COLUMN(M1)-11,FALSE),"")</f>
        <v/>
      </c>
      <c r="N2" s="1" t="str">
        <f>IFERROR(VLOOKUP($A2,csk_batting!$B:$N,COLUMN(N1)-11,FALSE),"")</f>
        <v/>
      </c>
      <c r="O2" s="1" t="str">
        <f>IFERROR(VLOOKUP($A2,csk_batting!$B:$N,COLUMN(O1)-11,FALSE),"")</f>
        <v/>
      </c>
      <c r="P2" s="1" t="str">
        <f>IFERROR(VLOOKUP($A2,csk_batting!$B:$N,COLUMN(P1)-11,FALSE),"")</f>
        <v/>
      </c>
      <c r="Q2" s="1" t="str">
        <f>IFERROR(VLOOKUP($A2,csk_batting!$B:$N,COLUMN(Q1)-11,FALSE),"")</f>
        <v/>
      </c>
      <c r="R2" s="1" t="str">
        <f>IFERROR(VLOOKUP($A2,csk_batting!$B:$N,COLUMN(R1)-11,FALSE),"")</f>
        <v/>
      </c>
      <c r="S2" s="1" t="str">
        <f>IFERROR(VLOOKUP($A2,csk_batting!$B:$N,COLUMN(S1)-11,FALSE),"")</f>
        <v/>
      </c>
      <c r="T2" s="1" t="str">
        <f>IFERROR(VLOOKUP($A2,csk_batting!$B:$N,COLUMN(T1)-11,FALSE),"")</f>
        <v/>
      </c>
      <c r="U2" s="1" t="str">
        <f>IFERROR(VLOOKUP($A2,csk_batting!$B:$N,COLUMN(U1)-11,FALSE),"")</f>
        <v/>
      </c>
      <c r="V2" s="1" t="str">
        <f>IFERROR(VLOOKUP($A2,csk_batting!$B:$N,COLUMN(V1)-11,FALSE),"")</f>
        <v/>
      </c>
      <c r="W2" s="1" t="str">
        <f>IFERROR(VLOOKUP($A2,csk_batting!$B:$N,COLUMN(W1)-11,FALSE),"")</f>
        <v/>
      </c>
      <c r="X2" s="4" t="str">
        <f>IFERROR(VLOOKUP($A2,csk_batting!$B:$N,COLUMN(X1)-11,FALSE),"")</f>
        <v/>
      </c>
      <c r="Y2" s="3" t="str">
        <f>IFERROR(VLOOKUP($A2,csk_bowling!$B:$M,COLUMN(Y1)-23,FALSE),"")</f>
        <v/>
      </c>
      <c r="Z2" s="1" t="str">
        <f>IFERROR(VLOOKUP($A2,csk_bowling!$B:$M,COLUMN(Z1)-23,FALSE),"")</f>
        <v/>
      </c>
      <c r="AA2" s="1" t="str">
        <f>IFERROR(VLOOKUP($A2,csk_bowling!$B:$M,COLUMN(AA1)-23,FALSE),"")</f>
        <v/>
      </c>
      <c r="AB2" s="1" t="str">
        <f>IFERROR(VLOOKUP($A2,csk_bowling!$B:$M,COLUMN(AB1)-23,FALSE),"")</f>
        <v/>
      </c>
      <c r="AC2" s="1" t="str">
        <f>IFERROR(VLOOKUP($A2,csk_bowling!$B:$M,COLUMN(AC1)-23,FALSE),"")</f>
        <v/>
      </c>
      <c r="AD2" s="1" t="str">
        <f>IFERROR(VLOOKUP($A2,csk_bowling!$B:$M,COLUMN(AD1)-23,FALSE),"")</f>
        <v/>
      </c>
      <c r="AE2" s="1" t="str">
        <f>IFERROR(VLOOKUP($A2,csk_bowling!$B:$M,COLUMN(AE1)-23,FALSE),"")</f>
        <v/>
      </c>
      <c r="AF2" s="1" t="str">
        <f>IFERROR(VLOOKUP($A2,csk_bowling!$B:$M,COLUMN(AF1)-23,FALSE),"")</f>
        <v/>
      </c>
      <c r="AG2" s="1" t="str">
        <f>IFERROR(VLOOKUP($A2,csk_bowling!$B:$M,COLUMN(AG1)-23,FALSE),"")</f>
        <v/>
      </c>
      <c r="AH2" s="1" t="str">
        <f>IFERROR(VLOOKUP($A2,csk_bowling!$B:$M,COLUMN(AH1)-23,FALSE),"")</f>
        <v/>
      </c>
      <c r="AI2" s="1" t="str">
        <f>IFERROR(VLOOKUP($A2,csk_bowling!$B:$M,COLUMN(AI1)-23,FALSE),"")</f>
        <v/>
      </c>
      <c r="AJ2" s="23">
        <f t="shared" ref="AJ2:AJ27" si="0">IFERROR((M2 - VALUE(SUBSTITUTE(Q2,"*","")))/(O2-1),0)</f>
        <v>0</v>
      </c>
      <c r="AK2" s="22" t="str">
        <f t="shared" ref="AK2:AK27" si="1">IFERROR(F2/E2,"")</f>
        <v/>
      </c>
      <c r="AL2" s="22" t="str">
        <f t="shared" ref="AL2:AL27" si="2">IFERROR(J2/E2,"")</f>
        <v/>
      </c>
      <c r="AM2" s="22" t="str">
        <f t="shared" ref="AM2:AM27" si="3">IFERROR(AJ2*1 + AK2*25 + AL2*15,"")</f>
        <v/>
      </c>
      <c r="AN2" s="29" t="str">
        <f t="shared" ref="AN2:AN27" si="4">IFERROR(AVERAGE(RANK(AJ2,$AJ$2:$AJ$27),RANK(AK2,$AK$2:$AK$27),RANK(AL2,$AL$2:$AL$27)),"")</f>
        <v/>
      </c>
      <c r="AO2" s="19" t="str">
        <f t="shared" ref="AO2:AO27" si="5">IFERROR(RANK(AN2,$AN$2:$AN$27,1),"")</f>
        <v/>
      </c>
      <c r="AP2" s="49" t="str">
        <f t="shared" ref="AP2:AP27" si="6">A2</f>
        <v>Shreyas Gopal</v>
      </c>
    </row>
    <row r="3" spans="1:44" x14ac:dyDescent="0.2">
      <c r="A3" s="3" t="s">
        <v>274</v>
      </c>
      <c r="B3" s="1" t="s">
        <v>255</v>
      </c>
      <c r="C3" s="4" t="s">
        <v>70</v>
      </c>
      <c r="D3" s="3" t="str">
        <f>IFERROR(VLOOKUP($A3,csk_mvp!$B:$K,COLUMN(D2)-2,FALSE),"")</f>
        <v/>
      </c>
      <c r="E3" s="1" t="str">
        <f>IFERROR(VLOOKUP($A3,csk_mvp!$B:$K,COLUMN(E2)-2,FALSE),"")</f>
        <v/>
      </c>
      <c r="F3" s="1" t="str">
        <f>IFERROR(VLOOKUP($A3,csk_mvp!$B:$K,COLUMN(F2)-2,FALSE),"")</f>
        <v/>
      </c>
      <c r="G3" s="1" t="str">
        <f>IFERROR(VLOOKUP($A3,csk_mvp!$B:$K,COLUMN(G2)-2,FALSE),"")</f>
        <v/>
      </c>
      <c r="H3" s="1" t="str">
        <f>IFERROR(VLOOKUP($A3,csk_mvp!$B:$K,COLUMN(H2)-2,FALSE),"")</f>
        <v/>
      </c>
      <c r="I3" s="1" t="str">
        <f>IFERROR(VLOOKUP($A3,csk_mvp!$B:$K,COLUMN(I2)-2,FALSE),"")</f>
        <v/>
      </c>
      <c r="J3" s="1" t="str">
        <f>IFERROR(VLOOKUP($A3,csk_mvp!$B:$K,COLUMN(J2)-2,FALSE),"")</f>
        <v/>
      </c>
      <c r="K3" s="1" t="str">
        <f>IFERROR(VLOOKUP($A3,csk_mvp!$B:$K,COLUMN(K2)-2,FALSE),"")</f>
        <v/>
      </c>
      <c r="L3" s="4" t="str">
        <f>IFERROR(VLOOKUP($A3,csk_mvp!$B:$K,COLUMN(L2)-2,FALSE),"")</f>
        <v/>
      </c>
      <c r="M3" s="3" t="str">
        <f>IFERROR(VLOOKUP($A3,csk_batting!$B:$N,COLUMN(M2)-11,FALSE),"")</f>
        <v/>
      </c>
      <c r="N3" s="1" t="str">
        <f>IFERROR(VLOOKUP($A3,csk_batting!$B:$N,COLUMN(N2)-11,FALSE),"")</f>
        <v/>
      </c>
      <c r="O3" s="1" t="str">
        <f>IFERROR(VLOOKUP($A3,csk_batting!$B:$N,COLUMN(O2)-11,FALSE),"")</f>
        <v/>
      </c>
      <c r="P3" s="1" t="str">
        <f>IFERROR(VLOOKUP($A3,csk_batting!$B:$N,COLUMN(P2)-11,FALSE),"")</f>
        <v/>
      </c>
      <c r="Q3" s="1" t="str">
        <f>IFERROR(VLOOKUP($A3,csk_batting!$B:$N,COLUMN(Q2)-11,FALSE),"")</f>
        <v/>
      </c>
      <c r="R3" s="1" t="str">
        <f>IFERROR(VLOOKUP($A3,csk_batting!$B:$N,COLUMN(R2)-11,FALSE),"")</f>
        <v/>
      </c>
      <c r="S3" s="1" t="str">
        <f>IFERROR(VLOOKUP($A3,csk_batting!$B:$N,COLUMN(S2)-11,FALSE),"")</f>
        <v/>
      </c>
      <c r="T3" s="1" t="str">
        <f>IFERROR(VLOOKUP($A3,csk_batting!$B:$N,COLUMN(T2)-11,FALSE),"")</f>
        <v/>
      </c>
      <c r="U3" s="1" t="str">
        <f>IFERROR(VLOOKUP($A3,csk_batting!$B:$N,COLUMN(U2)-11,FALSE),"")</f>
        <v/>
      </c>
      <c r="V3" s="1" t="str">
        <f>IFERROR(VLOOKUP($A3,csk_batting!$B:$N,COLUMN(V2)-11,FALSE),"")</f>
        <v/>
      </c>
      <c r="W3" s="1" t="str">
        <f>IFERROR(VLOOKUP($A3,csk_batting!$B:$N,COLUMN(W2)-11,FALSE),"")</f>
        <v/>
      </c>
      <c r="X3" s="4" t="str">
        <f>IFERROR(VLOOKUP($A3,csk_batting!$B:$N,COLUMN(X2)-11,FALSE),"")</f>
        <v/>
      </c>
      <c r="Y3" s="3" t="str">
        <f>IFERROR(VLOOKUP($A3,csk_bowling!$B:$M,COLUMN(Y2)-23,FALSE),"")</f>
        <v/>
      </c>
      <c r="Z3" s="1" t="str">
        <f>IFERROR(VLOOKUP($A3,csk_bowling!$B:$M,COLUMN(Z2)-23,FALSE),"")</f>
        <v/>
      </c>
      <c r="AA3" s="1" t="str">
        <f>IFERROR(VLOOKUP($A3,csk_bowling!$B:$M,COLUMN(AA2)-23,FALSE),"")</f>
        <v/>
      </c>
      <c r="AB3" s="1" t="str">
        <f>IFERROR(VLOOKUP($A3,csk_bowling!$B:$M,COLUMN(AB2)-23,FALSE),"")</f>
        <v/>
      </c>
      <c r="AC3" s="1" t="str">
        <f>IFERROR(VLOOKUP($A3,csk_bowling!$B:$M,COLUMN(AC2)-23,FALSE),"")</f>
        <v/>
      </c>
      <c r="AD3" s="1" t="str">
        <f>IFERROR(VLOOKUP($A3,csk_bowling!$B:$M,COLUMN(AD2)-23,FALSE),"")</f>
        <v/>
      </c>
      <c r="AE3" s="1" t="str">
        <f>IFERROR(VLOOKUP($A3,csk_bowling!$B:$M,COLUMN(AE2)-23,FALSE),"")</f>
        <v/>
      </c>
      <c r="AF3" s="1" t="str">
        <f>IFERROR(VLOOKUP($A3,csk_bowling!$B:$M,COLUMN(AF2)-23,FALSE),"")</f>
        <v/>
      </c>
      <c r="AG3" s="1" t="str">
        <f>IFERROR(VLOOKUP($A3,csk_bowling!$B:$M,COLUMN(AG2)-23,FALSE),"")</f>
        <v/>
      </c>
      <c r="AH3" s="1" t="str">
        <f>IFERROR(VLOOKUP($A3,csk_bowling!$B:$M,COLUMN(AH2)-23,FALSE),"")</f>
        <v/>
      </c>
      <c r="AI3" s="1" t="str">
        <f>IFERROR(VLOOKUP($A3,csk_bowling!$B:$M,COLUMN(AI2)-23,FALSE),"")</f>
        <v/>
      </c>
      <c r="AJ3" s="23">
        <f t="shared" si="0"/>
        <v>0</v>
      </c>
      <c r="AK3" s="22" t="str">
        <f t="shared" si="1"/>
        <v/>
      </c>
      <c r="AL3" s="22" t="str">
        <f t="shared" si="2"/>
        <v/>
      </c>
      <c r="AM3" s="22" t="str">
        <f t="shared" si="3"/>
        <v/>
      </c>
      <c r="AN3" s="29" t="str">
        <f t="shared" si="4"/>
        <v/>
      </c>
      <c r="AO3" s="20" t="str">
        <f t="shared" si="5"/>
        <v/>
      </c>
      <c r="AP3" s="49" t="str">
        <f t="shared" si="6"/>
        <v>Vansh Bedi</v>
      </c>
    </row>
    <row r="4" spans="1:44" x14ac:dyDescent="0.2">
      <c r="A4" s="3" t="s">
        <v>275</v>
      </c>
      <c r="B4" s="1" t="s">
        <v>255</v>
      </c>
      <c r="C4" s="4" t="s">
        <v>70</v>
      </c>
      <c r="D4" s="3" t="str">
        <f>IFERROR(VLOOKUP($A4,csk_mvp!$B:$K,COLUMN(D3)-2,FALSE),"")</f>
        <v/>
      </c>
      <c r="E4" s="1" t="str">
        <f>IFERROR(VLOOKUP($A4,csk_mvp!$B:$K,COLUMN(E3)-2,FALSE),"")</f>
        <v/>
      </c>
      <c r="F4" s="1" t="str">
        <f>IFERROR(VLOOKUP($A4,csk_mvp!$B:$K,COLUMN(F3)-2,FALSE),"")</f>
        <v/>
      </c>
      <c r="G4" s="1" t="str">
        <f>IFERROR(VLOOKUP($A4,csk_mvp!$B:$K,COLUMN(G3)-2,FALSE),"")</f>
        <v/>
      </c>
      <c r="H4" s="1" t="str">
        <f>IFERROR(VLOOKUP($A4,csk_mvp!$B:$K,COLUMN(H3)-2,FALSE),"")</f>
        <v/>
      </c>
      <c r="I4" s="1" t="str">
        <f>IFERROR(VLOOKUP($A4,csk_mvp!$B:$K,COLUMN(I3)-2,FALSE),"")</f>
        <v/>
      </c>
      <c r="J4" s="1" t="str">
        <f>IFERROR(VLOOKUP($A4,csk_mvp!$B:$K,COLUMN(J3)-2,FALSE),"")</f>
        <v/>
      </c>
      <c r="K4" s="1" t="str">
        <f>IFERROR(VLOOKUP($A4,csk_mvp!$B:$K,COLUMN(K3)-2,FALSE),"")</f>
        <v/>
      </c>
      <c r="L4" s="4" t="str">
        <f>IFERROR(VLOOKUP($A4,csk_mvp!$B:$K,COLUMN(L3)-2,FALSE),"")</f>
        <v/>
      </c>
      <c r="M4" s="3" t="str">
        <f>IFERROR(VLOOKUP($A4,csk_batting!$B:$N,COLUMN(M3)-11,FALSE),"")</f>
        <v/>
      </c>
      <c r="N4" s="1" t="str">
        <f>IFERROR(VLOOKUP($A4,csk_batting!$B:$N,COLUMN(N3)-11,FALSE),"")</f>
        <v/>
      </c>
      <c r="O4" s="1" t="str">
        <f>IFERROR(VLOOKUP($A4,csk_batting!$B:$N,COLUMN(O3)-11,FALSE),"")</f>
        <v/>
      </c>
      <c r="P4" s="1" t="str">
        <f>IFERROR(VLOOKUP($A4,csk_batting!$B:$N,COLUMN(P3)-11,FALSE),"")</f>
        <v/>
      </c>
      <c r="Q4" s="1" t="str">
        <f>IFERROR(VLOOKUP($A4,csk_batting!$B:$N,COLUMN(Q3)-11,FALSE),"")</f>
        <v/>
      </c>
      <c r="R4" s="1" t="str">
        <f>IFERROR(VLOOKUP($A4,csk_batting!$B:$N,COLUMN(R3)-11,FALSE),"")</f>
        <v/>
      </c>
      <c r="S4" s="1" t="str">
        <f>IFERROR(VLOOKUP($A4,csk_batting!$B:$N,COLUMN(S3)-11,FALSE),"")</f>
        <v/>
      </c>
      <c r="T4" s="1" t="str">
        <f>IFERROR(VLOOKUP($A4,csk_batting!$B:$N,COLUMN(T3)-11,FALSE),"")</f>
        <v/>
      </c>
      <c r="U4" s="1" t="str">
        <f>IFERROR(VLOOKUP($A4,csk_batting!$B:$N,COLUMN(U3)-11,FALSE),"")</f>
        <v/>
      </c>
      <c r="V4" s="1" t="str">
        <f>IFERROR(VLOOKUP($A4,csk_batting!$B:$N,COLUMN(V3)-11,FALSE),"")</f>
        <v/>
      </c>
      <c r="W4" s="1" t="str">
        <f>IFERROR(VLOOKUP($A4,csk_batting!$B:$N,COLUMN(W3)-11,FALSE),"")</f>
        <v/>
      </c>
      <c r="X4" s="4" t="str">
        <f>IFERROR(VLOOKUP($A4,csk_batting!$B:$N,COLUMN(X3)-11,FALSE),"")</f>
        <v/>
      </c>
      <c r="Y4" s="3" t="str">
        <f>IFERROR(VLOOKUP($A4,csk_bowling!$B:$M,COLUMN(Y3)-23,FALSE),"")</f>
        <v/>
      </c>
      <c r="Z4" s="1" t="str">
        <f>IFERROR(VLOOKUP($A4,csk_bowling!$B:$M,COLUMN(Z3)-23,FALSE),"")</f>
        <v/>
      </c>
      <c r="AA4" s="1" t="str">
        <f>IFERROR(VLOOKUP($A4,csk_bowling!$B:$M,COLUMN(AA3)-23,FALSE),"")</f>
        <v/>
      </c>
      <c r="AB4" s="1" t="str">
        <f>IFERROR(VLOOKUP($A4,csk_bowling!$B:$M,COLUMN(AB3)-23,FALSE),"")</f>
        <v/>
      </c>
      <c r="AC4" s="1" t="str">
        <f>IFERROR(VLOOKUP($A4,csk_bowling!$B:$M,COLUMN(AC3)-23,FALSE),"")</f>
        <v/>
      </c>
      <c r="AD4" s="1" t="str">
        <f>IFERROR(VLOOKUP($A4,csk_bowling!$B:$M,COLUMN(AD3)-23,FALSE),"")</f>
        <v/>
      </c>
      <c r="AE4" s="1" t="str">
        <f>IFERROR(VLOOKUP($A4,csk_bowling!$B:$M,COLUMN(AE3)-23,FALSE),"")</f>
        <v/>
      </c>
      <c r="AF4" s="1" t="str">
        <f>IFERROR(VLOOKUP($A4,csk_bowling!$B:$M,COLUMN(AF3)-23,FALSE),"")</f>
        <v/>
      </c>
      <c r="AG4" s="1" t="str">
        <f>IFERROR(VLOOKUP($A4,csk_bowling!$B:$M,COLUMN(AG3)-23,FALSE),"")</f>
        <v/>
      </c>
      <c r="AH4" s="1" t="str">
        <f>IFERROR(VLOOKUP($A4,csk_bowling!$B:$M,COLUMN(AH3)-23,FALSE),"")</f>
        <v/>
      </c>
      <c r="AI4" s="1" t="str">
        <f>IFERROR(VLOOKUP($A4,csk_bowling!$B:$M,COLUMN(AI3)-23,FALSE),"")</f>
        <v/>
      </c>
      <c r="AJ4" s="23">
        <f t="shared" si="0"/>
        <v>0</v>
      </c>
      <c r="AK4" s="22" t="str">
        <f t="shared" si="1"/>
        <v/>
      </c>
      <c r="AL4" s="22" t="str">
        <f t="shared" si="2"/>
        <v/>
      </c>
      <c r="AM4" s="22" t="str">
        <f t="shared" si="3"/>
        <v/>
      </c>
      <c r="AN4" s="29" t="str">
        <f t="shared" si="4"/>
        <v/>
      </c>
      <c r="AO4" s="20" t="str">
        <f t="shared" si="5"/>
        <v/>
      </c>
      <c r="AP4" s="49" t="str">
        <f t="shared" si="6"/>
        <v>C Andre Siddarth</v>
      </c>
    </row>
    <row r="5" spans="1:44" x14ac:dyDescent="0.2">
      <c r="A5" s="3" t="s">
        <v>276</v>
      </c>
      <c r="B5" s="1" t="s">
        <v>255</v>
      </c>
      <c r="C5" s="4" t="s">
        <v>71</v>
      </c>
      <c r="D5" s="3" t="str">
        <f>IFERROR(VLOOKUP($A5,csk_mvp!$B:$K,COLUMN(D4)-2,FALSE),"")</f>
        <v/>
      </c>
      <c r="E5" s="1" t="str">
        <f>IFERROR(VLOOKUP($A5,csk_mvp!$B:$K,COLUMN(E4)-2,FALSE),"")</f>
        <v/>
      </c>
      <c r="F5" s="1" t="str">
        <f>IFERROR(VLOOKUP($A5,csk_mvp!$B:$K,COLUMN(F4)-2,FALSE),"")</f>
        <v/>
      </c>
      <c r="G5" s="1" t="str">
        <f>IFERROR(VLOOKUP($A5,csk_mvp!$B:$K,COLUMN(G4)-2,FALSE),"")</f>
        <v/>
      </c>
      <c r="H5" s="1" t="str">
        <f>IFERROR(VLOOKUP($A5,csk_mvp!$B:$K,COLUMN(H4)-2,FALSE),"")</f>
        <v/>
      </c>
      <c r="I5" s="1" t="str">
        <f>IFERROR(VLOOKUP($A5,csk_mvp!$B:$K,COLUMN(I4)-2,FALSE),"")</f>
        <v/>
      </c>
      <c r="J5" s="1" t="str">
        <f>IFERROR(VLOOKUP($A5,csk_mvp!$B:$K,COLUMN(J4)-2,FALSE),"")</f>
        <v/>
      </c>
      <c r="K5" s="1" t="str">
        <f>IFERROR(VLOOKUP($A5,csk_mvp!$B:$K,COLUMN(K4)-2,FALSE),"")</f>
        <v/>
      </c>
      <c r="L5" s="4" t="str">
        <f>IFERROR(VLOOKUP($A5,csk_mvp!$B:$K,COLUMN(L4)-2,FALSE),"")</f>
        <v/>
      </c>
      <c r="M5" s="3" t="str">
        <f>IFERROR(VLOOKUP($A5,csk_batting!$B:$N,COLUMN(M4)-11,FALSE),"")</f>
        <v/>
      </c>
      <c r="N5" s="1" t="str">
        <f>IFERROR(VLOOKUP($A5,csk_batting!$B:$N,COLUMN(N4)-11,FALSE),"")</f>
        <v/>
      </c>
      <c r="O5" s="1" t="str">
        <f>IFERROR(VLOOKUP($A5,csk_batting!$B:$N,COLUMN(O4)-11,FALSE),"")</f>
        <v/>
      </c>
      <c r="P5" s="1" t="str">
        <f>IFERROR(VLOOKUP($A5,csk_batting!$B:$N,COLUMN(P4)-11,FALSE),"")</f>
        <v/>
      </c>
      <c r="Q5" s="1" t="str">
        <f>IFERROR(VLOOKUP($A5,csk_batting!$B:$N,COLUMN(Q4)-11,FALSE),"")</f>
        <v/>
      </c>
      <c r="R5" s="1" t="str">
        <f>IFERROR(VLOOKUP($A5,csk_batting!$B:$N,COLUMN(R4)-11,FALSE),"")</f>
        <v/>
      </c>
      <c r="S5" s="1" t="str">
        <f>IFERROR(VLOOKUP($A5,csk_batting!$B:$N,COLUMN(S4)-11,FALSE),"")</f>
        <v/>
      </c>
      <c r="T5" s="1" t="str">
        <f>IFERROR(VLOOKUP($A5,csk_batting!$B:$N,COLUMN(T4)-11,FALSE),"")</f>
        <v/>
      </c>
      <c r="U5" s="1" t="str">
        <f>IFERROR(VLOOKUP($A5,csk_batting!$B:$N,COLUMN(U4)-11,FALSE),"")</f>
        <v/>
      </c>
      <c r="V5" s="1" t="str">
        <f>IFERROR(VLOOKUP($A5,csk_batting!$B:$N,COLUMN(V4)-11,FALSE),"")</f>
        <v/>
      </c>
      <c r="W5" s="1" t="str">
        <f>IFERROR(VLOOKUP($A5,csk_batting!$B:$N,COLUMN(W4)-11,FALSE),"")</f>
        <v/>
      </c>
      <c r="X5" s="4" t="str">
        <f>IFERROR(VLOOKUP($A5,csk_batting!$B:$N,COLUMN(X4)-11,FALSE),"")</f>
        <v/>
      </c>
      <c r="Y5" s="3" t="str">
        <f>IFERROR(VLOOKUP($A5,csk_bowling!$B:$M,COLUMN(Y4)-23,FALSE),"")</f>
        <v/>
      </c>
      <c r="Z5" s="1" t="str">
        <f>IFERROR(VLOOKUP($A5,csk_bowling!$B:$M,COLUMN(Z4)-23,FALSE),"")</f>
        <v/>
      </c>
      <c r="AA5" s="1" t="str">
        <f>IFERROR(VLOOKUP($A5,csk_bowling!$B:$M,COLUMN(AA4)-23,FALSE),"")</f>
        <v/>
      </c>
      <c r="AB5" s="1" t="str">
        <f>IFERROR(VLOOKUP($A5,csk_bowling!$B:$M,COLUMN(AB4)-23,FALSE),"")</f>
        <v/>
      </c>
      <c r="AC5" s="1" t="str">
        <f>IFERROR(VLOOKUP($A5,csk_bowling!$B:$M,COLUMN(AC4)-23,FALSE),"")</f>
        <v/>
      </c>
      <c r="AD5" s="1" t="str">
        <f>IFERROR(VLOOKUP($A5,csk_bowling!$B:$M,COLUMN(AD4)-23,FALSE),"")</f>
        <v/>
      </c>
      <c r="AE5" s="1" t="str">
        <f>IFERROR(VLOOKUP($A5,csk_bowling!$B:$M,COLUMN(AE4)-23,FALSE),"")</f>
        <v/>
      </c>
      <c r="AF5" s="1" t="str">
        <f>IFERROR(VLOOKUP($A5,csk_bowling!$B:$M,COLUMN(AF4)-23,FALSE),"")</f>
        <v/>
      </c>
      <c r="AG5" s="1" t="str">
        <f>IFERROR(VLOOKUP($A5,csk_bowling!$B:$M,COLUMN(AG4)-23,FALSE),"")</f>
        <v/>
      </c>
      <c r="AH5" s="1" t="str">
        <f>IFERROR(VLOOKUP($A5,csk_bowling!$B:$M,COLUMN(AH4)-23,FALSE),"")</f>
        <v/>
      </c>
      <c r="AI5" s="1" t="str">
        <f>IFERROR(VLOOKUP($A5,csk_bowling!$B:$M,COLUMN(AI4)-23,FALSE),"")</f>
        <v/>
      </c>
      <c r="AJ5" s="23">
        <f t="shared" si="0"/>
        <v>0</v>
      </c>
      <c r="AK5" s="22" t="str">
        <f t="shared" si="1"/>
        <v/>
      </c>
      <c r="AL5" s="22" t="str">
        <f t="shared" si="2"/>
        <v/>
      </c>
      <c r="AM5" s="22" t="str">
        <f t="shared" si="3"/>
        <v/>
      </c>
      <c r="AN5" s="29" t="str">
        <f t="shared" si="4"/>
        <v/>
      </c>
      <c r="AO5" s="20" t="str">
        <f t="shared" si="5"/>
        <v/>
      </c>
      <c r="AP5" s="49" t="str">
        <f t="shared" si="6"/>
        <v>Gurjapneet Singh</v>
      </c>
    </row>
    <row r="6" spans="1:44" x14ac:dyDescent="0.2">
      <c r="A6" s="3" t="s">
        <v>278</v>
      </c>
      <c r="B6" s="1" t="s">
        <v>255</v>
      </c>
      <c r="C6" s="4" t="s">
        <v>72</v>
      </c>
      <c r="D6" s="3" t="str">
        <f>IFERROR(VLOOKUP($A6,csk_mvp!$B:$K,COLUMN(D5)-2,FALSE),"")</f>
        <v/>
      </c>
      <c r="E6" s="1" t="str">
        <f>IFERROR(VLOOKUP($A6,csk_mvp!$B:$K,COLUMN(E5)-2,FALSE),"")</f>
        <v/>
      </c>
      <c r="F6" s="1" t="str">
        <f>IFERROR(VLOOKUP($A6,csk_mvp!$B:$K,COLUMN(F5)-2,FALSE),"")</f>
        <v/>
      </c>
      <c r="G6" s="1" t="str">
        <f>IFERROR(VLOOKUP($A6,csk_mvp!$B:$K,COLUMN(G5)-2,FALSE),"")</f>
        <v/>
      </c>
      <c r="H6" s="1" t="str">
        <f>IFERROR(VLOOKUP($A6,csk_mvp!$B:$K,COLUMN(H5)-2,FALSE),"")</f>
        <v/>
      </c>
      <c r="I6" s="1" t="str">
        <f>IFERROR(VLOOKUP($A6,csk_mvp!$B:$K,COLUMN(I5)-2,FALSE),"")</f>
        <v/>
      </c>
      <c r="J6" s="1" t="str">
        <f>IFERROR(VLOOKUP($A6,csk_mvp!$B:$K,COLUMN(J5)-2,FALSE),"")</f>
        <v/>
      </c>
      <c r="K6" s="1" t="str">
        <f>IFERROR(VLOOKUP($A6,csk_mvp!$B:$K,COLUMN(K5)-2,FALSE),"")</f>
        <v/>
      </c>
      <c r="L6" s="4" t="str">
        <f>IFERROR(VLOOKUP($A6,csk_mvp!$B:$K,COLUMN(L5)-2,FALSE),"")</f>
        <v/>
      </c>
      <c r="M6" s="3" t="str">
        <f>IFERROR(VLOOKUP($A6,csk_batting!$B:$N,COLUMN(M5)-11,FALSE),"")</f>
        <v/>
      </c>
      <c r="N6" s="1" t="str">
        <f>IFERROR(VLOOKUP($A6,csk_batting!$B:$N,COLUMN(N5)-11,FALSE),"")</f>
        <v/>
      </c>
      <c r="O6" s="1" t="str">
        <f>IFERROR(VLOOKUP($A6,csk_batting!$B:$N,COLUMN(O5)-11,FALSE),"")</f>
        <v/>
      </c>
      <c r="P6" s="1" t="str">
        <f>IFERROR(VLOOKUP($A6,csk_batting!$B:$N,COLUMN(P5)-11,FALSE),"")</f>
        <v/>
      </c>
      <c r="Q6" s="1" t="str">
        <f>IFERROR(VLOOKUP($A6,csk_batting!$B:$N,COLUMN(Q5)-11,FALSE),"")</f>
        <v/>
      </c>
      <c r="R6" s="1" t="str">
        <f>IFERROR(VLOOKUP($A6,csk_batting!$B:$N,COLUMN(R5)-11,FALSE),"")</f>
        <v/>
      </c>
      <c r="S6" s="1" t="str">
        <f>IFERROR(VLOOKUP($A6,csk_batting!$B:$N,COLUMN(S5)-11,FALSE),"")</f>
        <v/>
      </c>
      <c r="T6" s="1" t="str">
        <f>IFERROR(VLOOKUP($A6,csk_batting!$B:$N,COLUMN(T5)-11,FALSE),"")</f>
        <v/>
      </c>
      <c r="U6" s="1" t="str">
        <f>IFERROR(VLOOKUP($A6,csk_batting!$B:$N,COLUMN(U5)-11,FALSE),"")</f>
        <v/>
      </c>
      <c r="V6" s="1" t="str">
        <f>IFERROR(VLOOKUP($A6,csk_batting!$B:$N,COLUMN(V5)-11,FALSE),"")</f>
        <v/>
      </c>
      <c r="W6" s="1" t="str">
        <f>IFERROR(VLOOKUP($A6,csk_batting!$B:$N,COLUMN(W5)-11,FALSE),"")</f>
        <v/>
      </c>
      <c r="X6" s="4" t="str">
        <f>IFERROR(VLOOKUP($A6,csk_batting!$B:$N,COLUMN(X5)-11,FALSE),"")</f>
        <v/>
      </c>
      <c r="Y6" s="3" t="str">
        <f>IFERROR(VLOOKUP($A6,csk_bowling!$B:$M,COLUMN(Y5)-23,FALSE),"")</f>
        <v/>
      </c>
      <c r="Z6" s="1" t="str">
        <f>IFERROR(VLOOKUP($A6,csk_bowling!$B:$M,COLUMN(Z5)-23,FALSE),"")</f>
        <v/>
      </c>
      <c r="AA6" s="1" t="str">
        <f>IFERROR(VLOOKUP($A6,csk_bowling!$B:$M,COLUMN(AA5)-23,FALSE),"")</f>
        <v/>
      </c>
      <c r="AB6" s="1" t="str">
        <f>IFERROR(VLOOKUP($A6,csk_bowling!$B:$M,COLUMN(AB5)-23,FALSE),"")</f>
        <v/>
      </c>
      <c r="AC6" s="1" t="str">
        <f>IFERROR(VLOOKUP($A6,csk_bowling!$B:$M,COLUMN(AC5)-23,FALSE),"")</f>
        <v/>
      </c>
      <c r="AD6" s="1" t="str">
        <f>IFERROR(VLOOKUP($A6,csk_bowling!$B:$M,COLUMN(AD5)-23,FALSE),"")</f>
        <v/>
      </c>
      <c r="AE6" s="1" t="str">
        <f>IFERROR(VLOOKUP($A6,csk_bowling!$B:$M,COLUMN(AE5)-23,FALSE),"")</f>
        <v/>
      </c>
      <c r="AF6" s="1" t="str">
        <f>IFERROR(VLOOKUP($A6,csk_bowling!$B:$M,COLUMN(AF5)-23,FALSE),"")</f>
        <v/>
      </c>
      <c r="AG6" s="1" t="str">
        <f>IFERROR(VLOOKUP($A6,csk_bowling!$B:$M,COLUMN(AG5)-23,FALSE),"")</f>
        <v/>
      </c>
      <c r="AH6" s="1" t="str">
        <f>IFERROR(VLOOKUP($A6,csk_bowling!$B:$M,COLUMN(AH5)-23,FALSE),"")</f>
        <v/>
      </c>
      <c r="AI6" s="1" t="str">
        <f>IFERROR(VLOOKUP($A6,csk_bowling!$B:$M,COLUMN(AI5)-23,FALSE),"")</f>
        <v/>
      </c>
      <c r="AJ6" s="23">
        <f t="shared" si="0"/>
        <v>0</v>
      </c>
      <c r="AK6" s="22" t="str">
        <f t="shared" si="1"/>
        <v/>
      </c>
      <c r="AL6" s="22" t="str">
        <f t="shared" si="2"/>
        <v/>
      </c>
      <c r="AM6" s="22" t="str">
        <f t="shared" si="3"/>
        <v/>
      </c>
      <c r="AN6" s="29" t="str">
        <f t="shared" si="4"/>
        <v/>
      </c>
      <c r="AO6" s="20" t="str">
        <f t="shared" si="5"/>
        <v/>
      </c>
      <c r="AP6" s="49" t="str">
        <f t="shared" si="6"/>
        <v>Kamlesh Nagarkoti</v>
      </c>
    </row>
    <row r="7" spans="1:44" x14ac:dyDescent="0.2">
      <c r="A7" s="3" t="s">
        <v>279</v>
      </c>
      <c r="B7" s="1" t="s">
        <v>255</v>
      </c>
      <c r="C7" s="4" t="s">
        <v>72</v>
      </c>
      <c r="D7" s="3" t="str">
        <f>IFERROR(VLOOKUP($A7,csk_mvp!$B:$K,COLUMN(D6)-2,FALSE),"")</f>
        <v/>
      </c>
      <c r="E7" s="1" t="str">
        <f>IFERROR(VLOOKUP($A7,csk_mvp!$B:$K,COLUMN(E6)-2,FALSE),"")</f>
        <v/>
      </c>
      <c r="F7" s="1" t="str">
        <f>IFERROR(VLOOKUP($A7,csk_mvp!$B:$K,COLUMN(F6)-2,FALSE),"")</f>
        <v/>
      </c>
      <c r="G7" s="1" t="str">
        <f>IFERROR(VLOOKUP($A7,csk_mvp!$B:$K,COLUMN(G6)-2,FALSE),"")</f>
        <v/>
      </c>
      <c r="H7" s="1" t="str">
        <f>IFERROR(VLOOKUP($A7,csk_mvp!$B:$K,COLUMN(H6)-2,FALSE),"")</f>
        <v/>
      </c>
      <c r="I7" s="1" t="str">
        <f>IFERROR(VLOOKUP($A7,csk_mvp!$B:$K,COLUMN(I6)-2,FALSE),"")</f>
        <v/>
      </c>
      <c r="J7" s="1" t="str">
        <f>IFERROR(VLOOKUP($A7,csk_mvp!$B:$K,COLUMN(J6)-2,FALSE),"")</f>
        <v/>
      </c>
      <c r="K7" s="1" t="str">
        <f>IFERROR(VLOOKUP($A7,csk_mvp!$B:$K,COLUMN(K6)-2,FALSE),"")</f>
        <v/>
      </c>
      <c r="L7" s="4" t="str">
        <f>IFERROR(VLOOKUP($A7,csk_mvp!$B:$K,COLUMN(L6)-2,FALSE),"")</f>
        <v/>
      </c>
      <c r="M7" s="3" t="str">
        <f>IFERROR(VLOOKUP($A7,csk_batting!$B:$N,COLUMN(M6)-11,FALSE),"")</f>
        <v/>
      </c>
      <c r="N7" s="1" t="str">
        <f>IFERROR(VLOOKUP($A7,csk_batting!$B:$N,COLUMN(N6)-11,FALSE),"")</f>
        <v/>
      </c>
      <c r="O7" s="1" t="str">
        <f>IFERROR(VLOOKUP($A7,csk_batting!$B:$N,COLUMN(O6)-11,FALSE),"")</f>
        <v/>
      </c>
      <c r="P7" s="1" t="str">
        <f>IFERROR(VLOOKUP($A7,csk_batting!$B:$N,COLUMN(P6)-11,FALSE),"")</f>
        <v/>
      </c>
      <c r="Q7" s="1" t="str">
        <f>IFERROR(VLOOKUP($A7,csk_batting!$B:$N,COLUMN(Q6)-11,FALSE),"")</f>
        <v/>
      </c>
      <c r="R7" s="1" t="str">
        <f>IFERROR(VLOOKUP($A7,csk_batting!$B:$N,COLUMN(R6)-11,FALSE),"")</f>
        <v/>
      </c>
      <c r="S7" s="1" t="str">
        <f>IFERROR(VLOOKUP($A7,csk_batting!$B:$N,COLUMN(S6)-11,FALSE),"")</f>
        <v/>
      </c>
      <c r="T7" s="1" t="str">
        <f>IFERROR(VLOOKUP($A7,csk_batting!$B:$N,COLUMN(T6)-11,FALSE),"")</f>
        <v/>
      </c>
      <c r="U7" s="1" t="str">
        <f>IFERROR(VLOOKUP($A7,csk_batting!$B:$N,COLUMN(U6)-11,FALSE),"")</f>
        <v/>
      </c>
      <c r="V7" s="1" t="str">
        <f>IFERROR(VLOOKUP($A7,csk_batting!$B:$N,COLUMN(V6)-11,FALSE),"")</f>
        <v/>
      </c>
      <c r="W7" s="1" t="str">
        <f>IFERROR(VLOOKUP($A7,csk_batting!$B:$N,COLUMN(W6)-11,FALSE),"")</f>
        <v/>
      </c>
      <c r="X7" s="4" t="str">
        <f>IFERROR(VLOOKUP($A7,csk_batting!$B:$N,COLUMN(X6)-11,FALSE),"")</f>
        <v/>
      </c>
      <c r="Y7" s="3" t="str">
        <f>IFERROR(VLOOKUP($A7,csk_bowling!$B:$M,COLUMN(Y6)-23,FALSE),"")</f>
        <v/>
      </c>
      <c r="Z7" s="1" t="str">
        <f>IFERROR(VLOOKUP($A7,csk_bowling!$B:$M,COLUMN(Z6)-23,FALSE),"")</f>
        <v/>
      </c>
      <c r="AA7" s="1" t="str">
        <f>IFERROR(VLOOKUP($A7,csk_bowling!$B:$M,COLUMN(AA6)-23,FALSE),"")</f>
        <v/>
      </c>
      <c r="AB7" s="1" t="str">
        <f>IFERROR(VLOOKUP($A7,csk_bowling!$B:$M,COLUMN(AB6)-23,FALSE),"")</f>
        <v/>
      </c>
      <c r="AC7" s="1" t="str">
        <f>IFERROR(VLOOKUP($A7,csk_bowling!$B:$M,COLUMN(AC6)-23,FALSE),"")</f>
        <v/>
      </c>
      <c r="AD7" s="1" t="str">
        <f>IFERROR(VLOOKUP($A7,csk_bowling!$B:$M,COLUMN(AD6)-23,FALSE),"")</f>
        <v/>
      </c>
      <c r="AE7" s="1" t="str">
        <f>IFERROR(VLOOKUP($A7,csk_bowling!$B:$M,COLUMN(AE6)-23,FALSE),"")</f>
        <v/>
      </c>
      <c r="AF7" s="1" t="str">
        <f>IFERROR(VLOOKUP($A7,csk_bowling!$B:$M,COLUMN(AF6)-23,FALSE),"")</f>
        <v/>
      </c>
      <c r="AG7" s="1" t="str">
        <f>IFERROR(VLOOKUP($A7,csk_bowling!$B:$M,COLUMN(AG6)-23,FALSE),"")</f>
        <v/>
      </c>
      <c r="AH7" s="1" t="str">
        <f>IFERROR(VLOOKUP($A7,csk_bowling!$B:$M,COLUMN(AH6)-23,FALSE),"")</f>
        <v/>
      </c>
      <c r="AI7" s="1" t="str">
        <f>IFERROR(VLOOKUP($A7,csk_bowling!$B:$M,COLUMN(AI6)-23,FALSE),"")</f>
        <v/>
      </c>
      <c r="AJ7" s="23">
        <f t="shared" si="0"/>
        <v>0</v>
      </c>
      <c r="AK7" s="22" t="str">
        <f t="shared" si="1"/>
        <v/>
      </c>
      <c r="AL7" s="22" t="str">
        <f t="shared" si="2"/>
        <v/>
      </c>
      <c r="AM7" s="22" t="str">
        <f t="shared" si="3"/>
        <v/>
      </c>
      <c r="AN7" s="29" t="str">
        <f t="shared" si="4"/>
        <v/>
      </c>
      <c r="AO7" s="20" t="str">
        <f t="shared" si="5"/>
        <v/>
      </c>
      <c r="AP7" s="49" t="str">
        <f t="shared" si="6"/>
        <v>Ramakrishna Ghosh</v>
      </c>
    </row>
    <row r="8" spans="1:44" x14ac:dyDescent="0.2">
      <c r="A8" s="3" t="s">
        <v>270</v>
      </c>
      <c r="B8" s="1" t="s">
        <v>255</v>
      </c>
      <c r="C8" s="4" t="s">
        <v>71</v>
      </c>
      <c r="D8" s="3">
        <f>IFERROR(VLOOKUP($A8,csk_mvp!$B:$K,COLUMN(D7)-2,FALSE),"")</f>
        <v>99</v>
      </c>
      <c r="E8" s="1">
        <f>IFERROR(VLOOKUP($A8,csk_mvp!$B:$K,COLUMN(E7)-2,FALSE),"")</f>
        <v>8</v>
      </c>
      <c r="F8" s="1">
        <f>IFERROR(VLOOKUP($A8,csk_mvp!$B:$K,COLUMN(F7)-2,FALSE),"")</f>
        <v>12</v>
      </c>
      <c r="G8" s="1">
        <f>IFERROR(VLOOKUP($A8,csk_mvp!$B:$K,COLUMN(G7)-2,FALSE),"")</f>
        <v>57</v>
      </c>
      <c r="H8" s="1">
        <f>IFERROR(VLOOKUP($A8,csk_mvp!$B:$K,COLUMN(H7)-2,FALSE),"")</f>
        <v>0</v>
      </c>
      <c r="I8" s="1">
        <f>IFERROR(VLOOKUP($A8,csk_mvp!$B:$K,COLUMN(I7)-2,FALSE),"")</f>
        <v>0</v>
      </c>
      <c r="J8" s="1">
        <f>IFERROR(VLOOKUP($A8,csk_mvp!$B:$K,COLUMN(J7)-2,FALSE),"")</f>
        <v>0</v>
      </c>
      <c r="K8" s="1">
        <f>IFERROR(VLOOKUP($A8,csk_mvp!$B:$K,COLUMN(K7)-2,FALSE),"")</f>
        <v>0</v>
      </c>
      <c r="L8" s="4">
        <f>IFERROR(VLOOKUP($A8,csk_mvp!$B:$K,COLUMN(L7)-2,FALSE),"")</f>
        <v>0</v>
      </c>
      <c r="M8" s="3">
        <f>IFERROR(VLOOKUP($A8,csk_batting!$B:$N,COLUMN(M7)-11,FALSE),"")</f>
        <v>1</v>
      </c>
      <c r="N8" s="1">
        <f>IFERROR(VLOOKUP($A8,csk_batting!$B:$N,COLUMN(N7)-11,FALSE),"")</f>
        <v>8</v>
      </c>
      <c r="O8" s="1">
        <f>IFERROR(VLOOKUP($A8,csk_batting!$B:$N,COLUMN(O7)-11,FALSE),"")</f>
        <v>2</v>
      </c>
      <c r="P8" s="1">
        <f>IFERROR(VLOOKUP($A8,csk_batting!$B:$N,COLUMN(P7)-11,FALSE),"")</f>
        <v>1</v>
      </c>
      <c r="Q8" s="1">
        <f>IFERROR(VLOOKUP($A8,csk_batting!$B:$N,COLUMN(Q7)-11,FALSE),"")</f>
        <v>1</v>
      </c>
      <c r="R8" s="1">
        <f>IFERROR(VLOOKUP($A8,csk_batting!$B:$N,COLUMN(R7)-11,FALSE),"")</f>
        <v>1</v>
      </c>
      <c r="S8" s="1">
        <f>IFERROR(VLOOKUP($A8,csk_batting!$B:$N,COLUMN(S7)-11,FALSE),"")</f>
        <v>10</v>
      </c>
      <c r="T8" s="1">
        <f>IFERROR(VLOOKUP($A8,csk_batting!$B:$N,COLUMN(T7)-11,FALSE),"")</f>
        <v>10</v>
      </c>
      <c r="U8" s="1">
        <f>IFERROR(VLOOKUP($A8,csk_batting!$B:$N,COLUMN(U7)-11,FALSE),"")</f>
        <v>0</v>
      </c>
      <c r="V8" s="1">
        <f>IFERROR(VLOOKUP($A8,csk_batting!$B:$N,COLUMN(V7)-11,FALSE),"")</f>
        <v>0</v>
      </c>
      <c r="W8" s="1">
        <f>IFERROR(VLOOKUP($A8,csk_batting!$B:$N,COLUMN(W7)-11,FALSE),"")</f>
        <v>0</v>
      </c>
      <c r="X8" s="4">
        <f>IFERROR(VLOOKUP($A8,csk_batting!$B:$N,COLUMN(X7)-11,FALSE),"")</f>
        <v>0</v>
      </c>
      <c r="Y8" s="3">
        <f>IFERROR(VLOOKUP($A8,csk_bowling!$B:$M,COLUMN(Y7)-23,FALSE),"")</f>
        <v>12</v>
      </c>
      <c r="Z8" s="1">
        <f>IFERROR(VLOOKUP($A8,csk_bowling!$B:$M,COLUMN(Z7)-23,FALSE),"")</f>
        <v>8</v>
      </c>
      <c r="AA8" s="1">
        <f>IFERROR(VLOOKUP($A8,csk_bowling!$B:$M,COLUMN(AA7)-23,FALSE),"")</f>
        <v>8</v>
      </c>
      <c r="AB8" s="1">
        <f>IFERROR(VLOOKUP($A8,csk_bowling!$B:$M,COLUMN(AB7)-23,FALSE),"")</f>
        <v>27</v>
      </c>
      <c r="AC8" s="1">
        <f>IFERROR(VLOOKUP($A8,csk_bowling!$B:$M,COLUMN(AC7)-23,FALSE),"")</f>
        <v>207</v>
      </c>
      <c r="AD8" s="1">
        <f>IFERROR(VLOOKUP($A8,csk_bowling!$B:$M,COLUMN(AD7)-23,FALSE),"")</f>
        <v>45765</v>
      </c>
      <c r="AE8" s="1">
        <f>IFERROR(VLOOKUP($A8,csk_bowling!$B:$M,COLUMN(AE7)-23,FALSE),"")</f>
        <v>17.25</v>
      </c>
      <c r="AF8" s="1">
        <f>IFERROR(VLOOKUP($A8,csk_bowling!$B:$M,COLUMN(AF7)-23,FALSE),"")</f>
        <v>7.66</v>
      </c>
      <c r="AG8" s="1">
        <f>IFERROR(VLOOKUP($A8,csk_bowling!$B:$M,COLUMN(AG7)-23,FALSE),"")</f>
        <v>13.5</v>
      </c>
      <c r="AH8" s="1">
        <f>IFERROR(VLOOKUP($A8,csk_bowling!$B:$M,COLUMN(AH7)-23,FALSE),"")</f>
        <v>1</v>
      </c>
      <c r="AI8" s="1">
        <f>IFERROR(VLOOKUP($A8,csk_bowling!$B:$M,COLUMN(AI7)-23,FALSE),"")</f>
        <v>0</v>
      </c>
      <c r="AJ8" s="23">
        <f t="shared" si="0"/>
        <v>0</v>
      </c>
      <c r="AK8" s="22">
        <f t="shared" si="1"/>
        <v>1.5</v>
      </c>
      <c r="AL8" s="22">
        <f t="shared" si="2"/>
        <v>0</v>
      </c>
      <c r="AM8" s="22">
        <f t="shared" si="3"/>
        <v>37.5</v>
      </c>
      <c r="AN8" s="29">
        <f t="shared" si="4"/>
        <v>10</v>
      </c>
      <c r="AO8" s="20">
        <f t="shared" si="5"/>
        <v>14</v>
      </c>
      <c r="AP8" s="49" t="str">
        <f t="shared" si="6"/>
        <v>Noor Ahmad</v>
      </c>
    </row>
    <row r="9" spans="1:44" x14ac:dyDescent="0.2">
      <c r="A9" s="3" t="s">
        <v>256</v>
      </c>
      <c r="B9" s="1" t="s">
        <v>255</v>
      </c>
      <c r="C9" s="4" t="s">
        <v>72</v>
      </c>
      <c r="D9" s="3">
        <f>IFERROR(VLOOKUP($A9,csk_mvp!$B:$K,COLUMN(D8)-2,FALSE),"")</f>
        <v>105.5</v>
      </c>
      <c r="E9" s="1">
        <f>IFERROR(VLOOKUP($A9,csk_mvp!$B:$K,COLUMN(E8)-2,FALSE),"")</f>
        <v>8</v>
      </c>
      <c r="F9" s="1">
        <f>IFERROR(VLOOKUP($A9,csk_mvp!$B:$K,COLUMN(F8)-2,FALSE),"")</f>
        <v>5</v>
      </c>
      <c r="G9" s="1">
        <f>IFERROR(VLOOKUP($A9,csk_mvp!$B:$K,COLUMN(G8)-2,FALSE),"")</f>
        <v>39</v>
      </c>
      <c r="H9" s="1">
        <f>IFERROR(VLOOKUP($A9,csk_mvp!$B:$K,COLUMN(H8)-2,FALSE),"")</f>
        <v>9</v>
      </c>
      <c r="I9" s="1">
        <f>IFERROR(VLOOKUP($A9,csk_mvp!$B:$K,COLUMN(I8)-2,FALSE),"")</f>
        <v>5</v>
      </c>
      <c r="J9" s="1">
        <f>IFERROR(VLOOKUP($A9,csk_mvp!$B:$K,COLUMN(J8)-2,FALSE),"")</f>
        <v>3</v>
      </c>
      <c r="K9" s="1">
        <f>IFERROR(VLOOKUP($A9,csk_mvp!$B:$K,COLUMN(K8)-2,FALSE),"")</f>
        <v>1.5</v>
      </c>
      <c r="L9" s="4">
        <f>IFERROR(VLOOKUP($A9,csk_mvp!$B:$K,COLUMN(L8)-2,FALSE),"")</f>
        <v>0</v>
      </c>
      <c r="M9" s="3">
        <f>IFERROR(VLOOKUP($A9,csk_batting!$B:$N,COLUMN(M8)-11,FALSE),"")</f>
        <v>145</v>
      </c>
      <c r="N9" s="1">
        <f>IFERROR(VLOOKUP($A9,csk_batting!$B:$N,COLUMN(N8)-11,FALSE),"")</f>
        <v>8</v>
      </c>
      <c r="O9" s="1">
        <f>IFERROR(VLOOKUP($A9,csk_batting!$B:$N,COLUMN(O8)-11,FALSE),"")</f>
        <v>8</v>
      </c>
      <c r="P9" s="1">
        <f>IFERROR(VLOOKUP($A9,csk_batting!$B:$N,COLUMN(P8)-11,FALSE),"")</f>
        <v>3</v>
      </c>
      <c r="Q9" s="1" t="str">
        <f>IFERROR(VLOOKUP($A9,csk_batting!$B:$N,COLUMN(Q8)-11,FALSE),"")</f>
        <v>53*</v>
      </c>
      <c r="R9" s="1">
        <f>IFERROR(VLOOKUP($A9,csk_batting!$B:$N,COLUMN(R8)-11,FALSE),"")</f>
        <v>29</v>
      </c>
      <c r="S9" s="1">
        <f>IFERROR(VLOOKUP($A9,csk_batting!$B:$N,COLUMN(S8)-11,FALSE),"")</f>
        <v>115</v>
      </c>
      <c r="T9" s="1">
        <f>IFERROR(VLOOKUP($A9,csk_batting!$B:$N,COLUMN(T8)-11,FALSE),"")</f>
        <v>126.08</v>
      </c>
      <c r="U9" s="1">
        <f>IFERROR(VLOOKUP($A9,csk_batting!$B:$N,COLUMN(U8)-11,FALSE),"")</f>
        <v>0</v>
      </c>
      <c r="V9" s="1">
        <f>IFERROR(VLOOKUP($A9,csk_batting!$B:$N,COLUMN(V8)-11,FALSE),"")</f>
        <v>1</v>
      </c>
      <c r="W9" s="1">
        <f>IFERROR(VLOOKUP($A9,csk_batting!$B:$N,COLUMN(W8)-11,FALSE),"")</f>
        <v>9</v>
      </c>
      <c r="X9" s="4">
        <f>IFERROR(VLOOKUP($A9,csk_batting!$B:$N,COLUMN(X8)-11,FALSE),"")</f>
        <v>5</v>
      </c>
      <c r="Y9" s="3">
        <f>IFERROR(VLOOKUP($A9,csk_bowling!$B:$M,COLUMN(Y8)-23,FALSE),"")</f>
        <v>5</v>
      </c>
      <c r="Z9" s="1">
        <f>IFERROR(VLOOKUP($A9,csk_bowling!$B:$M,COLUMN(Z8)-23,FALSE),"")</f>
        <v>8</v>
      </c>
      <c r="AA9" s="1">
        <f>IFERROR(VLOOKUP($A9,csk_bowling!$B:$M,COLUMN(AA8)-23,FALSE),"")</f>
        <v>8</v>
      </c>
      <c r="AB9" s="1">
        <f>IFERROR(VLOOKUP($A9,csk_bowling!$B:$M,COLUMN(AB8)-23,FALSE),"")</f>
        <v>19.100000000000001</v>
      </c>
      <c r="AC9" s="1">
        <f>IFERROR(VLOOKUP($A9,csk_bowling!$B:$M,COLUMN(AC8)-23,FALSE),"")</f>
        <v>166</v>
      </c>
      <c r="AD9" s="1">
        <f>IFERROR(VLOOKUP($A9,csk_bowling!$B:$M,COLUMN(AD8)-23,FALSE),"")</f>
        <v>45712</v>
      </c>
      <c r="AE9" s="1">
        <f>IFERROR(VLOOKUP($A9,csk_bowling!$B:$M,COLUMN(AE8)-23,FALSE),"")</f>
        <v>33.200000000000003</v>
      </c>
      <c r="AF9" s="1">
        <f>IFERROR(VLOOKUP($A9,csk_bowling!$B:$M,COLUMN(AF8)-23,FALSE),"")</f>
        <v>8.66</v>
      </c>
      <c r="AG9" s="1">
        <f>IFERROR(VLOOKUP($A9,csk_bowling!$B:$M,COLUMN(AG8)-23,FALSE),"")</f>
        <v>23</v>
      </c>
      <c r="AH9" s="1">
        <f>IFERROR(VLOOKUP($A9,csk_bowling!$B:$M,COLUMN(AH8)-23,FALSE),"")</f>
        <v>0</v>
      </c>
      <c r="AI9" s="1">
        <f>IFERROR(VLOOKUP($A9,csk_bowling!$B:$M,COLUMN(AI8)-23,FALSE),"")</f>
        <v>0</v>
      </c>
      <c r="AJ9" s="23">
        <f t="shared" si="0"/>
        <v>13.142857142857142</v>
      </c>
      <c r="AK9" s="22">
        <f t="shared" si="1"/>
        <v>0.625</v>
      </c>
      <c r="AL9" s="22">
        <f t="shared" si="2"/>
        <v>0.375</v>
      </c>
      <c r="AM9" s="22">
        <f t="shared" si="3"/>
        <v>34.392857142857139</v>
      </c>
      <c r="AN9" s="29">
        <f t="shared" si="4"/>
        <v>6.333333333333333</v>
      </c>
      <c r="AO9" s="20">
        <f t="shared" si="5"/>
        <v>3</v>
      </c>
      <c r="AP9" s="49" t="str">
        <f t="shared" si="6"/>
        <v>Ravindra Jadeja</v>
      </c>
      <c r="AQ9" s="1" t="s">
        <v>218</v>
      </c>
      <c r="AR9" s="1" t="s">
        <v>218</v>
      </c>
    </row>
    <row r="10" spans="1:44" x14ac:dyDescent="0.2">
      <c r="A10" s="3" t="s">
        <v>264</v>
      </c>
      <c r="B10" s="1" t="s">
        <v>255</v>
      </c>
      <c r="C10" s="4" t="s">
        <v>71</v>
      </c>
      <c r="D10" s="3">
        <f>IFERROR(VLOOKUP($A10,csk_mvp!$B:$K,COLUMN(D9)-2,FALSE),"")</f>
        <v>125.5</v>
      </c>
      <c r="E10" s="1">
        <f>IFERROR(VLOOKUP($A10,csk_mvp!$B:$K,COLUMN(E9)-2,FALSE),"")</f>
        <v>8</v>
      </c>
      <c r="F10" s="1">
        <f>IFERROR(VLOOKUP($A10,csk_mvp!$B:$K,COLUMN(F9)-2,FALSE),"")</f>
        <v>11</v>
      </c>
      <c r="G10" s="1">
        <f>IFERROR(VLOOKUP($A10,csk_mvp!$B:$K,COLUMN(G9)-2,FALSE),"")</f>
        <v>84</v>
      </c>
      <c r="H10" s="1">
        <f>IFERROR(VLOOKUP($A10,csk_mvp!$B:$K,COLUMN(H9)-2,FALSE),"")</f>
        <v>0</v>
      </c>
      <c r="I10" s="1">
        <f>IFERROR(VLOOKUP($A10,csk_mvp!$B:$K,COLUMN(I9)-2,FALSE),"")</f>
        <v>0</v>
      </c>
      <c r="J10" s="1">
        <f>IFERROR(VLOOKUP($A10,csk_mvp!$B:$K,COLUMN(J9)-2,FALSE),"")</f>
        <v>0</v>
      </c>
      <c r="K10" s="1">
        <f>IFERROR(VLOOKUP($A10,csk_mvp!$B:$K,COLUMN(K9)-2,FALSE),"")</f>
        <v>3</v>
      </c>
      <c r="L10" s="4">
        <f>IFERROR(VLOOKUP($A10,csk_mvp!$B:$K,COLUMN(L9)-2,FALSE),"")</f>
        <v>0</v>
      </c>
      <c r="M10" s="3" t="str">
        <f>IFERROR(VLOOKUP($A10,csk_batting!$B:$N,COLUMN(M9)-11,FALSE),"")</f>
        <v/>
      </c>
      <c r="N10" s="1" t="str">
        <f>IFERROR(VLOOKUP($A10,csk_batting!$B:$N,COLUMN(N9)-11,FALSE),"")</f>
        <v/>
      </c>
      <c r="O10" s="1" t="str">
        <f>IFERROR(VLOOKUP($A10,csk_batting!$B:$N,COLUMN(O9)-11,FALSE),"")</f>
        <v/>
      </c>
      <c r="P10" s="1" t="str">
        <f>IFERROR(VLOOKUP($A10,csk_batting!$B:$N,COLUMN(P9)-11,FALSE),"")</f>
        <v/>
      </c>
      <c r="Q10" s="1" t="str">
        <f>IFERROR(VLOOKUP($A10,csk_batting!$B:$N,COLUMN(Q9)-11,FALSE),"")</f>
        <v/>
      </c>
      <c r="R10" s="1" t="str">
        <f>IFERROR(VLOOKUP($A10,csk_batting!$B:$N,COLUMN(R9)-11,FALSE),"")</f>
        <v/>
      </c>
      <c r="S10" s="1" t="str">
        <f>IFERROR(VLOOKUP($A10,csk_batting!$B:$N,COLUMN(S9)-11,FALSE),"")</f>
        <v/>
      </c>
      <c r="T10" s="1" t="str">
        <f>IFERROR(VLOOKUP($A10,csk_batting!$B:$N,COLUMN(T9)-11,FALSE),"")</f>
        <v/>
      </c>
      <c r="U10" s="1" t="str">
        <f>IFERROR(VLOOKUP($A10,csk_batting!$B:$N,COLUMN(U9)-11,FALSE),"")</f>
        <v/>
      </c>
      <c r="V10" s="1" t="str">
        <f>IFERROR(VLOOKUP($A10,csk_batting!$B:$N,COLUMN(V9)-11,FALSE),"")</f>
        <v/>
      </c>
      <c r="W10" s="1" t="str">
        <f>IFERROR(VLOOKUP($A10,csk_batting!$B:$N,COLUMN(W9)-11,FALSE),"")</f>
        <v/>
      </c>
      <c r="X10" s="4" t="str">
        <f>IFERROR(VLOOKUP($A10,csk_batting!$B:$N,COLUMN(X9)-11,FALSE),"")</f>
        <v/>
      </c>
      <c r="Y10" s="3">
        <f>IFERROR(VLOOKUP($A10,csk_bowling!$B:$M,COLUMN(Y9)-23,FALSE),"")</f>
        <v>11</v>
      </c>
      <c r="Z10" s="1">
        <f>IFERROR(VLOOKUP($A10,csk_bowling!$B:$M,COLUMN(Z9)-23,FALSE),"")</f>
        <v>8</v>
      </c>
      <c r="AA10" s="1">
        <f>IFERROR(VLOOKUP($A10,csk_bowling!$B:$M,COLUMN(AA9)-23,FALSE),"")</f>
        <v>8</v>
      </c>
      <c r="AB10" s="1">
        <f>IFERROR(VLOOKUP($A10,csk_bowling!$B:$M,COLUMN(AB9)-23,FALSE),"")</f>
        <v>29</v>
      </c>
      <c r="AC10" s="1">
        <f>IFERROR(VLOOKUP($A10,csk_bowling!$B:$M,COLUMN(AC9)-23,FALSE),"")</f>
        <v>267</v>
      </c>
      <c r="AD10" s="1">
        <f>IFERROR(VLOOKUP($A10,csk_bowling!$B:$M,COLUMN(AD9)-23,FALSE),"")</f>
        <v>45745</v>
      </c>
      <c r="AE10" s="1">
        <f>IFERROR(VLOOKUP($A10,csk_bowling!$B:$M,COLUMN(AE9)-23,FALSE),"")</f>
        <v>24.27</v>
      </c>
      <c r="AF10" s="1">
        <f>IFERROR(VLOOKUP($A10,csk_bowling!$B:$M,COLUMN(AF9)-23,FALSE),"")</f>
        <v>9.1999999999999993</v>
      </c>
      <c r="AG10" s="1">
        <f>IFERROR(VLOOKUP($A10,csk_bowling!$B:$M,COLUMN(AG9)-23,FALSE),"")</f>
        <v>15.81</v>
      </c>
      <c r="AH10" s="1">
        <f>IFERROR(VLOOKUP($A10,csk_bowling!$B:$M,COLUMN(AH9)-23,FALSE),"")</f>
        <v>0</v>
      </c>
      <c r="AI10" s="1">
        <f>IFERROR(VLOOKUP($A10,csk_bowling!$B:$M,COLUMN(AI9)-23,FALSE),"")</f>
        <v>0</v>
      </c>
      <c r="AJ10" s="23">
        <f t="shared" si="0"/>
        <v>0</v>
      </c>
      <c r="AK10" s="22">
        <f t="shared" si="1"/>
        <v>1.375</v>
      </c>
      <c r="AL10" s="22">
        <f t="shared" si="2"/>
        <v>0</v>
      </c>
      <c r="AM10" s="22">
        <f t="shared" si="3"/>
        <v>34.375</v>
      </c>
      <c r="AN10" s="29">
        <f t="shared" si="4"/>
        <v>10.333333333333334</v>
      </c>
      <c r="AO10" s="20">
        <f t="shared" si="5"/>
        <v>15</v>
      </c>
      <c r="AP10" s="49" t="str">
        <f t="shared" si="6"/>
        <v>Khaleel Ahmed</v>
      </c>
    </row>
    <row r="11" spans="1:44" x14ac:dyDescent="0.2">
      <c r="A11" s="3" t="s">
        <v>262</v>
      </c>
      <c r="B11" s="1" t="s">
        <v>255</v>
      </c>
      <c r="C11" s="4" t="s">
        <v>71</v>
      </c>
      <c r="D11" s="3">
        <f>IFERROR(VLOOKUP($A11,csk_mvp!$B:$K,COLUMN(D10)-2,FALSE),"")</f>
        <v>71.5</v>
      </c>
      <c r="E11" s="1">
        <f>IFERROR(VLOOKUP($A11,csk_mvp!$B:$K,COLUMN(E10)-2,FALSE),"")</f>
        <v>6</v>
      </c>
      <c r="F11" s="1">
        <f>IFERROR(VLOOKUP($A11,csk_mvp!$B:$K,COLUMN(F10)-2,FALSE),"")</f>
        <v>7</v>
      </c>
      <c r="G11" s="1">
        <f>IFERROR(VLOOKUP($A11,csk_mvp!$B:$K,COLUMN(G10)-2,FALSE),"")</f>
        <v>42</v>
      </c>
      <c r="H11" s="1">
        <f>IFERROR(VLOOKUP($A11,csk_mvp!$B:$K,COLUMN(H10)-2,FALSE),"")</f>
        <v>0</v>
      </c>
      <c r="I11" s="1">
        <f>IFERROR(VLOOKUP($A11,csk_mvp!$B:$K,COLUMN(I10)-2,FALSE),"")</f>
        <v>0</v>
      </c>
      <c r="J11" s="1">
        <f>IFERROR(VLOOKUP($A11,csk_mvp!$B:$K,COLUMN(J10)-2,FALSE),"")</f>
        <v>2</v>
      </c>
      <c r="K11" s="1">
        <f>IFERROR(VLOOKUP($A11,csk_mvp!$B:$K,COLUMN(K10)-2,FALSE),"")</f>
        <v>0</v>
      </c>
      <c r="L11" s="4">
        <f>IFERROR(VLOOKUP($A11,csk_mvp!$B:$K,COLUMN(L10)-2,FALSE),"")</f>
        <v>0</v>
      </c>
      <c r="M11" s="3" t="str">
        <f>IFERROR(VLOOKUP($A11,csk_batting!$B:$N,COLUMN(M10)-11,FALSE),"")</f>
        <v/>
      </c>
      <c r="N11" s="1" t="str">
        <f>IFERROR(VLOOKUP($A11,csk_batting!$B:$N,COLUMN(N10)-11,FALSE),"")</f>
        <v/>
      </c>
      <c r="O11" s="1" t="str">
        <f>IFERROR(VLOOKUP($A11,csk_batting!$B:$N,COLUMN(O10)-11,FALSE),"")</f>
        <v/>
      </c>
      <c r="P11" s="1" t="str">
        <f>IFERROR(VLOOKUP($A11,csk_batting!$B:$N,COLUMN(P10)-11,FALSE),"")</f>
        <v/>
      </c>
      <c r="Q11" s="1" t="str">
        <f>IFERROR(VLOOKUP($A11,csk_batting!$B:$N,COLUMN(Q10)-11,FALSE),"")</f>
        <v/>
      </c>
      <c r="R11" s="1" t="str">
        <f>IFERROR(VLOOKUP($A11,csk_batting!$B:$N,COLUMN(R10)-11,FALSE),"")</f>
        <v/>
      </c>
      <c r="S11" s="1" t="str">
        <f>IFERROR(VLOOKUP($A11,csk_batting!$B:$N,COLUMN(S10)-11,FALSE),"")</f>
        <v/>
      </c>
      <c r="T11" s="1" t="str">
        <f>IFERROR(VLOOKUP($A11,csk_batting!$B:$N,COLUMN(T10)-11,FALSE),"")</f>
        <v/>
      </c>
      <c r="U11" s="1" t="str">
        <f>IFERROR(VLOOKUP($A11,csk_batting!$B:$N,COLUMN(U10)-11,FALSE),"")</f>
        <v/>
      </c>
      <c r="V11" s="1" t="str">
        <f>IFERROR(VLOOKUP($A11,csk_batting!$B:$N,COLUMN(V10)-11,FALSE),"")</f>
        <v/>
      </c>
      <c r="W11" s="1" t="str">
        <f>IFERROR(VLOOKUP($A11,csk_batting!$B:$N,COLUMN(W10)-11,FALSE),"")</f>
        <v/>
      </c>
      <c r="X11" s="4" t="str">
        <f>IFERROR(VLOOKUP($A11,csk_batting!$B:$N,COLUMN(X10)-11,FALSE),"")</f>
        <v/>
      </c>
      <c r="Y11" s="3">
        <f>IFERROR(VLOOKUP($A11,csk_bowling!$B:$M,COLUMN(Y10)-23,FALSE),"")</f>
        <v>7</v>
      </c>
      <c r="Z11" s="1">
        <f>IFERROR(VLOOKUP($A11,csk_bowling!$B:$M,COLUMN(Z10)-23,FALSE),"")</f>
        <v>6</v>
      </c>
      <c r="AA11" s="1">
        <f>IFERROR(VLOOKUP($A11,csk_bowling!$B:$M,COLUMN(AA10)-23,FALSE),"")</f>
        <v>6</v>
      </c>
      <c r="AB11" s="1">
        <f>IFERROR(VLOOKUP($A11,csk_bowling!$B:$M,COLUMN(AB10)-23,FALSE),"")</f>
        <v>21.4</v>
      </c>
      <c r="AC11" s="1">
        <f>IFERROR(VLOOKUP($A11,csk_bowling!$B:$M,COLUMN(AC10)-23,FALSE),"")</f>
        <v>226</v>
      </c>
      <c r="AD11" s="1">
        <f>IFERROR(VLOOKUP($A11,csk_bowling!$B:$M,COLUMN(AD10)-23,FALSE),"")</f>
        <v>45716</v>
      </c>
      <c r="AE11" s="1">
        <f>IFERROR(VLOOKUP($A11,csk_bowling!$B:$M,COLUMN(AE10)-23,FALSE),"")</f>
        <v>32.28</v>
      </c>
      <c r="AF11" s="1">
        <f>IFERROR(VLOOKUP($A11,csk_bowling!$B:$M,COLUMN(AF10)-23,FALSE),"")</f>
        <v>10.43</v>
      </c>
      <c r="AG11" s="1">
        <f>IFERROR(VLOOKUP($A11,csk_bowling!$B:$M,COLUMN(AG10)-23,FALSE),"")</f>
        <v>18.57</v>
      </c>
      <c r="AH11" s="1">
        <f>IFERROR(VLOOKUP($A11,csk_bowling!$B:$M,COLUMN(AH10)-23,FALSE),"")</f>
        <v>0</v>
      </c>
      <c r="AI11" s="1">
        <f>IFERROR(VLOOKUP($A11,csk_bowling!$B:$M,COLUMN(AI10)-23,FALSE),"")</f>
        <v>0</v>
      </c>
      <c r="AJ11" s="23">
        <f t="shared" si="0"/>
        <v>0</v>
      </c>
      <c r="AK11" s="22">
        <f t="shared" si="1"/>
        <v>1.1666666666666667</v>
      </c>
      <c r="AL11" s="22">
        <f t="shared" si="2"/>
        <v>0.33333333333333331</v>
      </c>
      <c r="AM11" s="22">
        <f t="shared" si="3"/>
        <v>34.166666666666671</v>
      </c>
      <c r="AN11" s="29">
        <f t="shared" si="4"/>
        <v>8.3333333333333339</v>
      </c>
      <c r="AO11" s="20">
        <f t="shared" si="5"/>
        <v>11</v>
      </c>
      <c r="AP11" s="49" t="str">
        <f t="shared" si="6"/>
        <v>Matheesha Pathirana</v>
      </c>
    </row>
    <row r="12" spans="1:44" x14ac:dyDescent="0.2">
      <c r="A12" s="3" t="s">
        <v>263</v>
      </c>
      <c r="B12" s="1" t="s">
        <v>255</v>
      </c>
      <c r="C12" s="4" t="s">
        <v>72</v>
      </c>
      <c r="D12" s="3">
        <f>IFERROR(VLOOKUP($A12,csk_mvp!$B:$K,COLUMN(D11)-2,FALSE),"")</f>
        <v>88</v>
      </c>
      <c r="E12" s="1">
        <f>IFERROR(VLOOKUP($A12,csk_mvp!$B:$K,COLUMN(E11)-2,FALSE),"")</f>
        <v>8</v>
      </c>
      <c r="F12" s="1">
        <f>IFERROR(VLOOKUP($A12,csk_mvp!$B:$K,COLUMN(F11)-2,FALSE),"")</f>
        <v>0</v>
      </c>
      <c r="G12" s="1">
        <f>IFERROR(VLOOKUP($A12,csk_mvp!$B:$K,COLUMN(G11)-2,FALSE),"")</f>
        <v>0</v>
      </c>
      <c r="H12" s="1">
        <f>IFERROR(VLOOKUP($A12,csk_mvp!$B:$K,COLUMN(H11)-2,FALSE),"")</f>
        <v>15</v>
      </c>
      <c r="I12" s="1">
        <f>IFERROR(VLOOKUP($A12,csk_mvp!$B:$K,COLUMN(I11)-2,FALSE),"")</f>
        <v>13</v>
      </c>
      <c r="J12" s="1">
        <f>IFERROR(VLOOKUP($A12,csk_mvp!$B:$K,COLUMN(J11)-2,FALSE),"")</f>
        <v>2</v>
      </c>
      <c r="K12" s="1">
        <f>IFERROR(VLOOKUP($A12,csk_mvp!$B:$K,COLUMN(K11)-2,FALSE),"")</f>
        <v>0</v>
      </c>
      <c r="L12" s="4">
        <f>IFERROR(VLOOKUP($A12,csk_mvp!$B:$K,COLUMN(L11)-2,FALSE),"")</f>
        <v>0</v>
      </c>
      <c r="M12" s="3">
        <f>IFERROR(VLOOKUP($A12,csk_batting!$B:$N,COLUMN(M11)-11,FALSE),"")</f>
        <v>230</v>
      </c>
      <c r="N12" s="1">
        <f>IFERROR(VLOOKUP($A12,csk_batting!$B:$N,COLUMN(N11)-11,FALSE),"")</f>
        <v>8</v>
      </c>
      <c r="O12" s="1">
        <f>IFERROR(VLOOKUP($A12,csk_batting!$B:$N,COLUMN(O11)-11,FALSE),"")</f>
        <v>8</v>
      </c>
      <c r="P12" s="1">
        <f>IFERROR(VLOOKUP($A12,csk_batting!$B:$N,COLUMN(P11)-11,FALSE),"")</f>
        <v>2</v>
      </c>
      <c r="Q12" s="1">
        <f>IFERROR(VLOOKUP($A12,csk_batting!$B:$N,COLUMN(Q11)-11,FALSE),"")</f>
        <v>50</v>
      </c>
      <c r="R12" s="1">
        <f>IFERROR(VLOOKUP($A12,csk_batting!$B:$N,COLUMN(R11)-11,FALSE),"")</f>
        <v>38.33</v>
      </c>
      <c r="S12" s="1">
        <f>IFERROR(VLOOKUP($A12,csk_batting!$B:$N,COLUMN(S11)-11,FALSE),"")</f>
        <v>172</v>
      </c>
      <c r="T12" s="1">
        <f>IFERROR(VLOOKUP($A12,csk_batting!$B:$N,COLUMN(T11)-11,FALSE),"")</f>
        <v>133.72</v>
      </c>
      <c r="U12" s="1">
        <f>IFERROR(VLOOKUP($A12,csk_batting!$B:$N,COLUMN(U11)-11,FALSE),"")</f>
        <v>0</v>
      </c>
      <c r="V12" s="1">
        <f>IFERROR(VLOOKUP($A12,csk_batting!$B:$N,COLUMN(V11)-11,FALSE),"")</f>
        <v>1</v>
      </c>
      <c r="W12" s="1">
        <f>IFERROR(VLOOKUP($A12,csk_batting!$B:$N,COLUMN(W11)-11,FALSE),"")</f>
        <v>15</v>
      </c>
      <c r="X12" s="4">
        <f>IFERROR(VLOOKUP($A12,csk_batting!$B:$N,COLUMN(X11)-11,FALSE),"")</f>
        <v>13</v>
      </c>
      <c r="Y12" s="3" t="str">
        <f>IFERROR(VLOOKUP($A12,csk_bowling!$B:$M,COLUMN(Y11)-23,FALSE),"")</f>
        <v/>
      </c>
      <c r="Z12" s="1" t="str">
        <f>IFERROR(VLOOKUP($A12,csk_bowling!$B:$M,COLUMN(Z11)-23,FALSE),"")</f>
        <v/>
      </c>
      <c r="AA12" s="1" t="str">
        <f>IFERROR(VLOOKUP($A12,csk_bowling!$B:$M,COLUMN(AA11)-23,FALSE),"")</f>
        <v/>
      </c>
      <c r="AB12" s="1" t="str">
        <f>IFERROR(VLOOKUP($A12,csk_bowling!$B:$M,COLUMN(AB11)-23,FALSE),"")</f>
        <v/>
      </c>
      <c r="AC12" s="1" t="str">
        <f>IFERROR(VLOOKUP($A12,csk_bowling!$B:$M,COLUMN(AC11)-23,FALSE),"")</f>
        <v/>
      </c>
      <c r="AD12" s="1" t="str">
        <f>IFERROR(VLOOKUP($A12,csk_bowling!$B:$M,COLUMN(AD11)-23,FALSE),"")</f>
        <v/>
      </c>
      <c r="AE12" s="1" t="str">
        <f>IFERROR(VLOOKUP($A12,csk_bowling!$B:$M,COLUMN(AE11)-23,FALSE),"")</f>
        <v/>
      </c>
      <c r="AF12" s="1" t="str">
        <f>IFERROR(VLOOKUP($A12,csk_bowling!$B:$M,COLUMN(AF11)-23,FALSE),"")</f>
        <v/>
      </c>
      <c r="AG12" s="1" t="str">
        <f>IFERROR(VLOOKUP($A12,csk_bowling!$B:$M,COLUMN(AG11)-23,FALSE),"")</f>
        <v/>
      </c>
      <c r="AH12" s="1" t="str">
        <f>IFERROR(VLOOKUP($A12,csk_bowling!$B:$M,COLUMN(AH11)-23,FALSE),"")</f>
        <v/>
      </c>
      <c r="AI12" s="1" t="str">
        <f>IFERROR(VLOOKUP($A12,csk_bowling!$B:$M,COLUMN(AI11)-23,FALSE),"")</f>
        <v/>
      </c>
      <c r="AJ12" s="23">
        <f t="shared" si="0"/>
        <v>25.714285714285715</v>
      </c>
      <c r="AK12" s="22">
        <f t="shared" si="1"/>
        <v>0</v>
      </c>
      <c r="AL12" s="22">
        <f t="shared" si="2"/>
        <v>0.25</v>
      </c>
      <c r="AM12" s="22">
        <f t="shared" si="3"/>
        <v>29.464285714285715</v>
      </c>
      <c r="AN12" s="29">
        <f t="shared" si="4"/>
        <v>7.333333333333333</v>
      </c>
      <c r="AO12" s="20">
        <f t="shared" si="5"/>
        <v>5</v>
      </c>
      <c r="AP12" s="49" t="str">
        <f t="shared" si="6"/>
        <v>Shivam Dube</v>
      </c>
      <c r="AQ12" s="1" t="s">
        <v>218</v>
      </c>
    </row>
    <row r="13" spans="1:44" x14ac:dyDescent="0.2">
      <c r="A13" s="3" t="s">
        <v>261</v>
      </c>
      <c r="B13" s="1" t="s">
        <v>255</v>
      </c>
      <c r="C13" s="4" t="s">
        <v>72</v>
      </c>
      <c r="D13" s="3">
        <f>IFERROR(VLOOKUP($A13,csk_mvp!$B:$K,COLUMN(D12)-2,FALSE),"")</f>
        <v>70</v>
      </c>
      <c r="E13" s="1">
        <f>IFERROR(VLOOKUP($A13,csk_mvp!$B:$K,COLUMN(E12)-2,FALSE),"")</f>
        <v>7</v>
      </c>
      <c r="F13" s="1">
        <f>IFERROR(VLOOKUP($A13,csk_mvp!$B:$K,COLUMN(F12)-2,FALSE),"")</f>
        <v>5</v>
      </c>
      <c r="G13" s="1">
        <f>IFERROR(VLOOKUP($A13,csk_mvp!$B:$K,COLUMN(G12)-2,FALSE),"")</f>
        <v>40</v>
      </c>
      <c r="H13" s="1">
        <f>IFERROR(VLOOKUP($A13,csk_mvp!$B:$K,COLUMN(H12)-2,FALSE),"")</f>
        <v>1</v>
      </c>
      <c r="I13" s="1">
        <f>IFERROR(VLOOKUP($A13,csk_mvp!$B:$K,COLUMN(I12)-2,FALSE),"")</f>
        <v>0</v>
      </c>
      <c r="J13" s="1">
        <f>IFERROR(VLOOKUP($A13,csk_mvp!$B:$K,COLUMN(J12)-2,FALSE),"")</f>
        <v>4</v>
      </c>
      <c r="K13" s="1">
        <f>IFERROR(VLOOKUP($A13,csk_mvp!$B:$K,COLUMN(K12)-2,FALSE),"")</f>
        <v>0</v>
      </c>
      <c r="L13" s="4">
        <f>IFERROR(VLOOKUP($A13,csk_mvp!$B:$K,COLUMN(L12)-2,FALSE),"")</f>
        <v>0</v>
      </c>
      <c r="M13" s="3">
        <f>IFERROR(VLOOKUP($A13,csk_batting!$B:$N,COLUMN(M12)-11,FALSE),"")</f>
        <v>12</v>
      </c>
      <c r="N13" s="1">
        <f>IFERROR(VLOOKUP($A13,csk_batting!$B:$N,COLUMN(N12)-11,FALSE),"")</f>
        <v>7</v>
      </c>
      <c r="O13" s="1">
        <f>IFERROR(VLOOKUP($A13,csk_batting!$B:$N,COLUMN(O12)-11,FALSE),"")</f>
        <v>2</v>
      </c>
      <c r="P13" s="1">
        <f>IFERROR(VLOOKUP($A13,csk_batting!$B:$N,COLUMN(P12)-11,FALSE),"")</f>
        <v>0</v>
      </c>
      <c r="Q13" s="1">
        <f>IFERROR(VLOOKUP($A13,csk_batting!$B:$N,COLUMN(Q12)-11,FALSE),"")</f>
        <v>11</v>
      </c>
      <c r="R13" s="1">
        <f>IFERROR(VLOOKUP($A13,csk_batting!$B:$N,COLUMN(R12)-11,FALSE),"")</f>
        <v>6</v>
      </c>
      <c r="S13" s="1">
        <f>IFERROR(VLOOKUP($A13,csk_batting!$B:$N,COLUMN(S12)-11,FALSE),"")</f>
        <v>15</v>
      </c>
      <c r="T13" s="1">
        <f>IFERROR(VLOOKUP($A13,csk_batting!$B:$N,COLUMN(T12)-11,FALSE),"")</f>
        <v>80</v>
      </c>
      <c r="U13" s="1">
        <f>IFERROR(VLOOKUP($A13,csk_batting!$B:$N,COLUMN(U12)-11,FALSE),"")</f>
        <v>0</v>
      </c>
      <c r="V13" s="1">
        <f>IFERROR(VLOOKUP($A13,csk_batting!$B:$N,COLUMN(V12)-11,FALSE),"")</f>
        <v>0</v>
      </c>
      <c r="W13" s="1">
        <f>IFERROR(VLOOKUP($A13,csk_batting!$B:$N,COLUMN(W12)-11,FALSE),"")</f>
        <v>1</v>
      </c>
      <c r="X13" s="4">
        <f>IFERROR(VLOOKUP($A13,csk_batting!$B:$N,COLUMN(X12)-11,FALSE),"")</f>
        <v>0</v>
      </c>
      <c r="Y13" s="3">
        <f>IFERROR(VLOOKUP($A13,csk_bowling!$B:$M,COLUMN(Y12)-23,FALSE),"")</f>
        <v>5</v>
      </c>
      <c r="Z13" s="1">
        <f>IFERROR(VLOOKUP($A13,csk_bowling!$B:$M,COLUMN(Z12)-23,FALSE),"")</f>
        <v>7</v>
      </c>
      <c r="AA13" s="1">
        <f>IFERROR(VLOOKUP($A13,csk_bowling!$B:$M,COLUMN(AA12)-23,FALSE),"")</f>
        <v>7</v>
      </c>
      <c r="AB13" s="1">
        <f>IFERROR(VLOOKUP($A13,csk_bowling!$B:$M,COLUMN(AB12)-23,FALSE),"")</f>
        <v>24</v>
      </c>
      <c r="AC13" s="1">
        <f>IFERROR(VLOOKUP($A13,csk_bowling!$B:$M,COLUMN(AC12)-23,FALSE),"")</f>
        <v>223</v>
      </c>
      <c r="AD13" s="1" t="str">
        <f>IFERROR(VLOOKUP($A13,csk_bowling!$B:$M,COLUMN(AD12)-23,FALSE),"")</f>
        <v>48/2</v>
      </c>
      <c r="AE13" s="1">
        <f>IFERROR(VLOOKUP($A13,csk_bowling!$B:$M,COLUMN(AE12)-23,FALSE),"")</f>
        <v>44.6</v>
      </c>
      <c r="AF13" s="1">
        <f>IFERROR(VLOOKUP($A13,csk_bowling!$B:$M,COLUMN(AF12)-23,FALSE),"")</f>
        <v>9.2899999999999991</v>
      </c>
      <c r="AG13" s="1">
        <f>IFERROR(VLOOKUP($A13,csk_bowling!$B:$M,COLUMN(AG12)-23,FALSE),"")</f>
        <v>28.8</v>
      </c>
      <c r="AH13" s="1">
        <f>IFERROR(VLOOKUP($A13,csk_bowling!$B:$M,COLUMN(AH12)-23,FALSE),"")</f>
        <v>0</v>
      </c>
      <c r="AI13" s="1">
        <f>IFERROR(VLOOKUP($A13,csk_bowling!$B:$M,COLUMN(AI12)-23,FALSE),"")</f>
        <v>0</v>
      </c>
      <c r="AJ13" s="23">
        <f t="shared" si="0"/>
        <v>1</v>
      </c>
      <c r="AK13" s="22">
        <f t="shared" si="1"/>
        <v>0.7142857142857143</v>
      </c>
      <c r="AL13" s="22">
        <f t="shared" si="2"/>
        <v>0.5714285714285714</v>
      </c>
      <c r="AM13" s="22">
        <f t="shared" si="3"/>
        <v>27.428571428571431</v>
      </c>
      <c r="AN13" s="29">
        <f t="shared" si="4"/>
        <v>7.333333333333333</v>
      </c>
      <c r="AO13" s="20">
        <f t="shared" si="5"/>
        <v>5</v>
      </c>
      <c r="AP13" s="49" t="str">
        <f t="shared" si="6"/>
        <v>Ravichandran Ashwin</v>
      </c>
    </row>
    <row r="14" spans="1:44" x14ac:dyDescent="0.2">
      <c r="A14" s="3" t="s">
        <v>272</v>
      </c>
      <c r="B14" s="1" t="s">
        <v>255</v>
      </c>
      <c r="C14" s="4" t="s">
        <v>70</v>
      </c>
      <c r="D14" s="3">
        <f>IFERROR(VLOOKUP($A14,csk_mvp!$B:$K,COLUMN(D13)-2,FALSE),"")</f>
        <v>20</v>
      </c>
      <c r="E14" s="1">
        <f>IFERROR(VLOOKUP($A14,csk_mvp!$B:$K,COLUMN(E13)-2,FALSE),"")</f>
        <v>2</v>
      </c>
      <c r="F14" s="1">
        <f>IFERROR(VLOOKUP($A14,csk_mvp!$B:$K,COLUMN(F13)-2,FALSE),"")</f>
        <v>0</v>
      </c>
      <c r="G14" s="1">
        <f>IFERROR(VLOOKUP($A14,csk_mvp!$B:$K,COLUMN(G13)-2,FALSE),"")</f>
        <v>0</v>
      </c>
      <c r="H14" s="1">
        <f>IFERROR(VLOOKUP($A14,csk_mvp!$B:$K,COLUMN(H13)-2,FALSE),"")</f>
        <v>7</v>
      </c>
      <c r="I14" s="1">
        <f>IFERROR(VLOOKUP($A14,csk_mvp!$B:$K,COLUMN(I13)-2,FALSE),"")</f>
        <v>0</v>
      </c>
      <c r="J14" s="1">
        <f>IFERROR(VLOOKUP($A14,csk_mvp!$B:$K,COLUMN(J13)-2,FALSE),"")</f>
        <v>1</v>
      </c>
      <c r="K14" s="1">
        <f>IFERROR(VLOOKUP($A14,csk_mvp!$B:$K,COLUMN(K13)-2,FALSE),"")</f>
        <v>0</v>
      </c>
      <c r="L14" s="4">
        <f>IFERROR(VLOOKUP($A14,csk_mvp!$B:$K,COLUMN(L13)-2,FALSE),"")</f>
        <v>0</v>
      </c>
      <c r="M14" s="3">
        <f>IFERROR(VLOOKUP($A14,csk_batting!$B:$N,COLUMN(M13)-11,FALSE),"")</f>
        <v>46</v>
      </c>
      <c r="N14" s="1">
        <f>IFERROR(VLOOKUP($A14,csk_batting!$B:$N,COLUMN(N13)-11,FALSE),"")</f>
        <v>2</v>
      </c>
      <c r="O14" s="1">
        <f>IFERROR(VLOOKUP($A14,csk_batting!$B:$N,COLUMN(O13)-11,FALSE),"")</f>
        <v>2</v>
      </c>
      <c r="P14" s="1">
        <f>IFERROR(VLOOKUP($A14,csk_batting!$B:$N,COLUMN(P13)-11,FALSE),"")</f>
        <v>0</v>
      </c>
      <c r="Q14" s="1">
        <f>IFERROR(VLOOKUP($A14,csk_batting!$B:$N,COLUMN(Q13)-11,FALSE),"")</f>
        <v>27</v>
      </c>
      <c r="R14" s="1">
        <f>IFERROR(VLOOKUP($A14,csk_batting!$B:$N,COLUMN(R13)-11,FALSE),"")</f>
        <v>23</v>
      </c>
      <c r="S14" s="1">
        <f>IFERROR(VLOOKUP($A14,csk_batting!$B:$N,COLUMN(S13)-11,FALSE),"")</f>
        <v>39</v>
      </c>
      <c r="T14" s="1">
        <f>IFERROR(VLOOKUP($A14,csk_batting!$B:$N,COLUMN(T13)-11,FALSE),"")</f>
        <v>117.94</v>
      </c>
      <c r="U14" s="1">
        <f>IFERROR(VLOOKUP($A14,csk_batting!$B:$N,COLUMN(U13)-11,FALSE),"")</f>
        <v>0</v>
      </c>
      <c r="V14" s="1">
        <f>IFERROR(VLOOKUP($A14,csk_batting!$B:$N,COLUMN(V13)-11,FALSE),"")</f>
        <v>0</v>
      </c>
      <c r="W14" s="1">
        <f>IFERROR(VLOOKUP($A14,csk_batting!$B:$N,COLUMN(W13)-11,FALSE),"")</f>
        <v>7</v>
      </c>
      <c r="X14" s="4">
        <f>IFERROR(VLOOKUP($A14,csk_batting!$B:$N,COLUMN(X13)-11,FALSE),"")</f>
        <v>0</v>
      </c>
      <c r="Y14" s="3" t="str">
        <f>IFERROR(VLOOKUP($A14,csk_bowling!$B:$M,COLUMN(Y13)-23,FALSE),"")</f>
        <v/>
      </c>
      <c r="Z14" s="1" t="str">
        <f>IFERROR(VLOOKUP($A14,csk_bowling!$B:$M,COLUMN(Z13)-23,FALSE),"")</f>
        <v/>
      </c>
      <c r="AA14" s="1" t="str">
        <f>IFERROR(VLOOKUP($A14,csk_bowling!$B:$M,COLUMN(AA13)-23,FALSE),"")</f>
        <v/>
      </c>
      <c r="AB14" s="1" t="str">
        <f>IFERROR(VLOOKUP($A14,csk_bowling!$B:$M,COLUMN(AB13)-23,FALSE),"")</f>
        <v/>
      </c>
      <c r="AC14" s="1" t="str">
        <f>IFERROR(VLOOKUP($A14,csk_bowling!$B:$M,COLUMN(AC13)-23,FALSE),"")</f>
        <v/>
      </c>
      <c r="AD14" s="1" t="str">
        <f>IFERROR(VLOOKUP($A14,csk_bowling!$B:$M,COLUMN(AD13)-23,FALSE),"")</f>
        <v/>
      </c>
      <c r="AE14" s="1" t="str">
        <f>IFERROR(VLOOKUP($A14,csk_bowling!$B:$M,COLUMN(AE13)-23,FALSE),"")</f>
        <v/>
      </c>
      <c r="AF14" s="1" t="str">
        <f>IFERROR(VLOOKUP($A14,csk_bowling!$B:$M,COLUMN(AF13)-23,FALSE),"")</f>
        <v/>
      </c>
      <c r="AG14" s="1" t="str">
        <f>IFERROR(VLOOKUP($A14,csk_bowling!$B:$M,COLUMN(AG13)-23,FALSE),"")</f>
        <v/>
      </c>
      <c r="AH14" s="1" t="str">
        <f>IFERROR(VLOOKUP($A14,csk_bowling!$B:$M,COLUMN(AH13)-23,FALSE),"")</f>
        <v/>
      </c>
      <c r="AI14" s="1" t="str">
        <f>IFERROR(VLOOKUP($A14,csk_bowling!$B:$M,COLUMN(AI13)-23,FALSE),"")</f>
        <v/>
      </c>
      <c r="AJ14" s="23">
        <f t="shared" si="0"/>
        <v>19</v>
      </c>
      <c r="AK14" s="22">
        <f t="shared" si="1"/>
        <v>0</v>
      </c>
      <c r="AL14" s="22">
        <f t="shared" si="2"/>
        <v>0.5</v>
      </c>
      <c r="AM14" s="22">
        <f t="shared" si="3"/>
        <v>26.5</v>
      </c>
      <c r="AN14" s="29">
        <f t="shared" si="4"/>
        <v>5</v>
      </c>
      <c r="AO14" s="20">
        <f t="shared" si="5"/>
        <v>1</v>
      </c>
      <c r="AP14" s="49" t="str">
        <f t="shared" si="6"/>
        <v>Shaik Rasheed</v>
      </c>
      <c r="AQ14" s="1" t="s">
        <v>219</v>
      </c>
    </row>
    <row r="15" spans="1:44" x14ac:dyDescent="0.2">
      <c r="A15" s="3" t="s">
        <v>268</v>
      </c>
      <c r="B15" s="1" t="s">
        <v>255</v>
      </c>
      <c r="C15" s="4" t="s">
        <v>71</v>
      </c>
      <c r="D15" s="3">
        <f>IFERROR(VLOOKUP($A15,csk_mvp!$B:$K,COLUMN(D14)-2,FALSE),"")</f>
        <v>9.5</v>
      </c>
      <c r="E15" s="1">
        <f>IFERROR(VLOOKUP($A15,csk_mvp!$B:$K,COLUMN(E14)-2,FALSE),"")</f>
        <v>1</v>
      </c>
      <c r="F15" s="1">
        <f>IFERROR(VLOOKUP($A15,csk_mvp!$B:$K,COLUMN(F14)-2,FALSE),"")</f>
        <v>1</v>
      </c>
      <c r="G15" s="1">
        <f>IFERROR(VLOOKUP($A15,csk_mvp!$B:$K,COLUMN(G14)-2,FALSE),"")</f>
        <v>6</v>
      </c>
      <c r="H15" s="1">
        <f>IFERROR(VLOOKUP($A15,csk_mvp!$B:$K,COLUMN(H14)-2,FALSE),"")</f>
        <v>0</v>
      </c>
      <c r="I15" s="1">
        <f>IFERROR(VLOOKUP($A15,csk_mvp!$B:$K,COLUMN(I14)-2,FALSE),"")</f>
        <v>0</v>
      </c>
      <c r="J15" s="1">
        <f>IFERROR(VLOOKUP($A15,csk_mvp!$B:$K,COLUMN(J14)-2,FALSE),"")</f>
        <v>0</v>
      </c>
      <c r="K15" s="1">
        <f>IFERROR(VLOOKUP($A15,csk_mvp!$B:$K,COLUMN(K14)-2,FALSE),"")</f>
        <v>0</v>
      </c>
      <c r="L15" s="4">
        <f>IFERROR(VLOOKUP($A15,csk_mvp!$B:$K,COLUMN(L14)-2,FALSE),"")</f>
        <v>0</v>
      </c>
      <c r="M15" s="3" t="str">
        <f>IFERROR(VLOOKUP($A15,csk_batting!$B:$N,COLUMN(M14)-11,FALSE),"")</f>
        <v/>
      </c>
      <c r="N15" s="1" t="str">
        <f>IFERROR(VLOOKUP($A15,csk_batting!$B:$N,COLUMN(N14)-11,FALSE),"")</f>
        <v/>
      </c>
      <c r="O15" s="1" t="str">
        <f>IFERROR(VLOOKUP($A15,csk_batting!$B:$N,COLUMN(O14)-11,FALSE),"")</f>
        <v/>
      </c>
      <c r="P15" s="1" t="str">
        <f>IFERROR(VLOOKUP($A15,csk_batting!$B:$N,COLUMN(P14)-11,FALSE),"")</f>
        <v/>
      </c>
      <c r="Q15" s="1" t="str">
        <f>IFERROR(VLOOKUP($A15,csk_batting!$B:$N,COLUMN(Q14)-11,FALSE),"")</f>
        <v/>
      </c>
      <c r="R15" s="1" t="str">
        <f>IFERROR(VLOOKUP($A15,csk_batting!$B:$N,COLUMN(R14)-11,FALSE),"")</f>
        <v/>
      </c>
      <c r="S15" s="1" t="str">
        <f>IFERROR(VLOOKUP($A15,csk_batting!$B:$N,COLUMN(S14)-11,FALSE),"")</f>
        <v/>
      </c>
      <c r="T15" s="1" t="str">
        <f>IFERROR(VLOOKUP($A15,csk_batting!$B:$N,COLUMN(T14)-11,FALSE),"")</f>
        <v/>
      </c>
      <c r="U15" s="1" t="str">
        <f>IFERROR(VLOOKUP($A15,csk_batting!$B:$N,COLUMN(U14)-11,FALSE),"")</f>
        <v/>
      </c>
      <c r="V15" s="1" t="str">
        <f>IFERROR(VLOOKUP($A15,csk_batting!$B:$N,COLUMN(V14)-11,FALSE),"")</f>
        <v/>
      </c>
      <c r="W15" s="1" t="str">
        <f>IFERROR(VLOOKUP($A15,csk_batting!$B:$N,COLUMN(W14)-11,FALSE),"")</f>
        <v/>
      </c>
      <c r="X15" s="4" t="str">
        <f>IFERROR(VLOOKUP($A15,csk_batting!$B:$N,COLUMN(X14)-11,FALSE),"")</f>
        <v/>
      </c>
      <c r="Y15" s="3">
        <f>IFERROR(VLOOKUP($A15,csk_bowling!$B:$M,COLUMN(Y14)-23,FALSE),"")</f>
        <v>1</v>
      </c>
      <c r="Z15" s="1">
        <f>IFERROR(VLOOKUP($A15,csk_bowling!$B:$M,COLUMN(Z14)-23,FALSE),"")</f>
        <v>1</v>
      </c>
      <c r="AA15" s="1">
        <f>IFERROR(VLOOKUP($A15,csk_bowling!$B:$M,COLUMN(AA14)-23,FALSE),"")</f>
        <v>1</v>
      </c>
      <c r="AB15" s="1">
        <f>IFERROR(VLOOKUP($A15,csk_bowling!$B:$M,COLUMN(AB14)-23,FALSE),"")</f>
        <v>4</v>
      </c>
      <c r="AC15" s="1">
        <f>IFERROR(VLOOKUP($A15,csk_bowling!$B:$M,COLUMN(AC14)-23,FALSE),"")</f>
        <v>38</v>
      </c>
      <c r="AD15" s="1" t="str">
        <f>IFERROR(VLOOKUP($A15,csk_bowling!$B:$M,COLUMN(AD14)-23,FALSE),"")</f>
        <v>38/1</v>
      </c>
      <c r="AE15" s="1">
        <f>IFERROR(VLOOKUP($A15,csk_bowling!$B:$M,COLUMN(AE14)-23,FALSE),"")</f>
        <v>38</v>
      </c>
      <c r="AF15" s="1">
        <f>IFERROR(VLOOKUP($A15,csk_bowling!$B:$M,COLUMN(AF14)-23,FALSE),"")</f>
        <v>9.5</v>
      </c>
      <c r="AG15" s="1">
        <f>IFERROR(VLOOKUP($A15,csk_bowling!$B:$M,COLUMN(AG14)-23,FALSE),"")</f>
        <v>24</v>
      </c>
      <c r="AH15" s="1">
        <f>IFERROR(VLOOKUP($A15,csk_bowling!$B:$M,COLUMN(AH14)-23,FALSE),"")</f>
        <v>0</v>
      </c>
      <c r="AI15" s="1">
        <f>IFERROR(VLOOKUP($A15,csk_bowling!$B:$M,COLUMN(AI14)-23,FALSE),"")</f>
        <v>0</v>
      </c>
      <c r="AJ15" s="23">
        <f t="shared" si="0"/>
        <v>0</v>
      </c>
      <c r="AK15" s="22">
        <f t="shared" si="1"/>
        <v>1</v>
      </c>
      <c r="AL15" s="22">
        <f t="shared" si="2"/>
        <v>0</v>
      </c>
      <c r="AM15" s="22">
        <f t="shared" si="3"/>
        <v>25</v>
      </c>
      <c r="AN15" s="29">
        <f t="shared" si="4"/>
        <v>11</v>
      </c>
      <c r="AO15" s="20">
        <f t="shared" si="5"/>
        <v>17</v>
      </c>
      <c r="AP15" s="49" t="str">
        <f t="shared" si="6"/>
        <v>Nathan Ellis</v>
      </c>
    </row>
    <row r="16" spans="1:44" x14ac:dyDescent="0.2">
      <c r="A16" s="3" t="s">
        <v>273</v>
      </c>
      <c r="B16" s="1" t="s">
        <v>255</v>
      </c>
      <c r="C16" s="4" t="s">
        <v>72</v>
      </c>
      <c r="D16" s="3">
        <f>IFERROR(VLOOKUP($A16,csk_mvp!$B:$K,COLUMN(D15)-2,FALSE),"")</f>
        <v>20</v>
      </c>
      <c r="E16" s="1">
        <f>IFERROR(VLOOKUP($A16,csk_mvp!$B:$K,COLUMN(E15)-2,FALSE),"")</f>
        <v>2</v>
      </c>
      <c r="F16" s="1">
        <f>IFERROR(VLOOKUP($A16,csk_mvp!$B:$K,COLUMN(F15)-2,FALSE),"")</f>
        <v>2</v>
      </c>
      <c r="G16" s="1">
        <f>IFERROR(VLOOKUP($A16,csk_mvp!$B:$K,COLUMN(G15)-2,FALSE),"")</f>
        <v>13</v>
      </c>
      <c r="H16" s="1">
        <f>IFERROR(VLOOKUP($A16,csk_mvp!$B:$K,COLUMN(H15)-2,FALSE),"")</f>
        <v>0</v>
      </c>
      <c r="I16" s="1">
        <f>IFERROR(VLOOKUP($A16,csk_mvp!$B:$K,COLUMN(I15)-2,FALSE),"")</f>
        <v>0</v>
      </c>
      <c r="J16" s="1">
        <f>IFERROR(VLOOKUP($A16,csk_mvp!$B:$K,COLUMN(J15)-2,FALSE),"")</f>
        <v>0</v>
      </c>
      <c r="K16" s="1">
        <f>IFERROR(VLOOKUP($A16,csk_mvp!$B:$K,COLUMN(K15)-2,FALSE),"")</f>
        <v>0</v>
      </c>
      <c r="L16" s="4">
        <f>IFERROR(VLOOKUP($A16,csk_mvp!$B:$K,COLUMN(L15)-2,FALSE),"")</f>
        <v>0</v>
      </c>
      <c r="M16" s="3">
        <f>IFERROR(VLOOKUP($A16,csk_batting!$B:$N,COLUMN(M15)-11,FALSE),"")</f>
        <v>3</v>
      </c>
      <c r="N16" s="1">
        <f>IFERROR(VLOOKUP($A16,csk_batting!$B:$N,COLUMN(N15)-11,FALSE),"")</f>
        <v>2</v>
      </c>
      <c r="O16" s="1">
        <f>IFERROR(VLOOKUP($A16,csk_batting!$B:$N,COLUMN(O15)-11,FALSE),"")</f>
        <v>1</v>
      </c>
      <c r="P16" s="1">
        <f>IFERROR(VLOOKUP($A16,csk_batting!$B:$N,COLUMN(P15)-11,FALSE),"")</f>
        <v>1</v>
      </c>
      <c r="Q16" s="1" t="str">
        <f>IFERROR(VLOOKUP($A16,csk_batting!$B:$N,COLUMN(Q15)-11,FALSE),"")</f>
        <v>3*</v>
      </c>
      <c r="R16" s="1" t="str">
        <f>IFERROR(VLOOKUP($A16,csk_batting!$B:$N,COLUMN(R15)-11,FALSE),"")</f>
        <v>-</v>
      </c>
      <c r="S16" s="1">
        <f>IFERROR(VLOOKUP($A16,csk_batting!$B:$N,COLUMN(S15)-11,FALSE),"")</f>
        <v>3</v>
      </c>
      <c r="T16" s="1">
        <f>IFERROR(VLOOKUP($A16,csk_batting!$B:$N,COLUMN(T15)-11,FALSE),"")</f>
        <v>100</v>
      </c>
      <c r="U16" s="1">
        <f>IFERROR(VLOOKUP($A16,csk_batting!$B:$N,COLUMN(U15)-11,FALSE),"")</f>
        <v>0</v>
      </c>
      <c r="V16" s="1">
        <f>IFERROR(VLOOKUP($A16,csk_batting!$B:$N,COLUMN(V15)-11,FALSE),"")</f>
        <v>0</v>
      </c>
      <c r="W16" s="1">
        <f>IFERROR(VLOOKUP($A16,csk_batting!$B:$N,COLUMN(W15)-11,FALSE),"")</f>
        <v>0</v>
      </c>
      <c r="X16" s="4">
        <f>IFERROR(VLOOKUP($A16,csk_batting!$B:$N,COLUMN(X15)-11,FALSE),"")</f>
        <v>0</v>
      </c>
      <c r="Y16" s="3">
        <f>IFERROR(VLOOKUP($A16,csk_bowling!$B:$M,COLUMN(Y15)-23,FALSE),"")</f>
        <v>2</v>
      </c>
      <c r="Z16" s="1">
        <f>IFERROR(VLOOKUP($A16,csk_bowling!$B:$M,COLUMN(Z15)-23,FALSE),"")</f>
        <v>2</v>
      </c>
      <c r="AA16" s="1">
        <f>IFERROR(VLOOKUP($A16,csk_bowling!$B:$M,COLUMN(AA15)-23,FALSE),"")</f>
        <v>2</v>
      </c>
      <c r="AB16" s="1">
        <f>IFERROR(VLOOKUP($A16,csk_bowling!$B:$M,COLUMN(AB15)-23,FALSE),"")</f>
        <v>5</v>
      </c>
      <c r="AC16" s="1">
        <f>IFERROR(VLOOKUP($A16,csk_bowling!$B:$M,COLUMN(AC15)-23,FALSE),"")</f>
        <v>39</v>
      </c>
      <c r="AD16" s="1">
        <f>IFERROR(VLOOKUP($A16,csk_bowling!$B:$M,COLUMN(AD15)-23,FALSE),"")</f>
        <v>45676</v>
      </c>
      <c r="AE16" s="1">
        <f>IFERROR(VLOOKUP($A16,csk_bowling!$B:$M,COLUMN(AE15)-23,FALSE),"")</f>
        <v>19.5</v>
      </c>
      <c r="AF16" s="1">
        <f>IFERROR(VLOOKUP($A16,csk_bowling!$B:$M,COLUMN(AF15)-23,FALSE),"")</f>
        <v>7.8</v>
      </c>
      <c r="AG16" s="1">
        <f>IFERROR(VLOOKUP($A16,csk_bowling!$B:$M,COLUMN(AG15)-23,FALSE),"")</f>
        <v>15</v>
      </c>
      <c r="AH16" s="1">
        <f>IFERROR(VLOOKUP($A16,csk_bowling!$B:$M,COLUMN(AH15)-23,FALSE),"")</f>
        <v>0</v>
      </c>
      <c r="AI16" s="1">
        <f>IFERROR(VLOOKUP($A16,csk_bowling!$B:$M,COLUMN(AI15)-23,FALSE),"")</f>
        <v>0</v>
      </c>
      <c r="AJ16" s="23">
        <f t="shared" si="0"/>
        <v>0</v>
      </c>
      <c r="AK16" s="22">
        <f t="shared" si="1"/>
        <v>1</v>
      </c>
      <c r="AL16" s="22">
        <f t="shared" si="2"/>
        <v>0</v>
      </c>
      <c r="AM16" s="22">
        <f t="shared" si="3"/>
        <v>25</v>
      </c>
      <c r="AN16" s="29">
        <f t="shared" si="4"/>
        <v>11</v>
      </c>
      <c r="AO16" s="20">
        <f t="shared" si="5"/>
        <v>17</v>
      </c>
      <c r="AP16" s="49" t="str">
        <f t="shared" si="6"/>
        <v>Anshul Kamboj</v>
      </c>
    </row>
    <row r="17" spans="1:42" x14ac:dyDescent="0.2">
      <c r="A17" s="3" t="s">
        <v>254</v>
      </c>
      <c r="B17" s="1" t="s">
        <v>255</v>
      </c>
      <c r="C17" s="4" t="s">
        <v>70</v>
      </c>
      <c r="D17" s="3">
        <f>IFERROR(VLOOKUP($A17,csk_mvp!$B:$K,COLUMN(D16)-2,FALSE),"")</f>
        <v>56.5</v>
      </c>
      <c r="E17" s="1">
        <f>IFERROR(VLOOKUP($A17,csk_mvp!$B:$K,COLUMN(E16)-2,FALSE),"")</f>
        <v>5</v>
      </c>
      <c r="F17" s="1">
        <f>IFERROR(VLOOKUP($A17,csk_mvp!$B:$K,COLUMN(F16)-2,FALSE),"")</f>
        <v>0</v>
      </c>
      <c r="G17" s="1">
        <f>IFERROR(VLOOKUP($A17,csk_mvp!$B:$K,COLUMN(G16)-2,FALSE),"")</f>
        <v>0</v>
      </c>
      <c r="H17" s="1">
        <f>IFERROR(VLOOKUP($A17,csk_mvp!$B:$K,COLUMN(H16)-2,FALSE),"")</f>
        <v>14</v>
      </c>
      <c r="I17" s="1">
        <f>IFERROR(VLOOKUP($A17,csk_mvp!$B:$K,COLUMN(I16)-2,FALSE),"")</f>
        <v>4</v>
      </c>
      <c r="J17" s="1">
        <f>IFERROR(VLOOKUP($A17,csk_mvp!$B:$K,COLUMN(J16)-2,FALSE),"")</f>
        <v>3</v>
      </c>
      <c r="K17" s="1">
        <f>IFERROR(VLOOKUP($A17,csk_mvp!$B:$K,COLUMN(K16)-2,FALSE),"")</f>
        <v>0</v>
      </c>
      <c r="L17" s="4">
        <f>IFERROR(VLOOKUP($A17,csk_mvp!$B:$K,COLUMN(L16)-2,FALSE),"")</f>
        <v>0</v>
      </c>
      <c r="M17" s="3">
        <f>IFERROR(VLOOKUP($A17,csk_batting!$B:$N,COLUMN(M16)-11,FALSE),"")</f>
        <v>122</v>
      </c>
      <c r="N17" s="1">
        <f>IFERROR(VLOOKUP($A17,csk_batting!$B:$N,COLUMN(N16)-11,FALSE),"")</f>
        <v>5</v>
      </c>
      <c r="O17" s="1">
        <f>IFERROR(VLOOKUP($A17,csk_batting!$B:$N,COLUMN(O16)-11,FALSE),"")</f>
        <v>5</v>
      </c>
      <c r="P17" s="1">
        <f>IFERROR(VLOOKUP($A17,csk_batting!$B:$N,COLUMN(P16)-11,FALSE),"")</f>
        <v>0</v>
      </c>
      <c r="Q17" s="1">
        <f>IFERROR(VLOOKUP($A17,csk_batting!$B:$N,COLUMN(Q16)-11,FALSE),"")</f>
        <v>63</v>
      </c>
      <c r="R17" s="1">
        <f>IFERROR(VLOOKUP($A17,csk_batting!$B:$N,COLUMN(R16)-11,FALSE),"")</f>
        <v>24.4</v>
      </c>
      <c r="S17" s="1">
        <f>IFERROR(VLOOKUP($A17,csk_batting!$B:$N,COLUMN(S16)-11,FALSE),"")</f>
        <v>81</v>
      </c>
      <c r="T17" s="1">
        <f>IFERROR(VLOOKUP($A17,csk_batting!$B:$N,COLUMN(T16)-11,FALSE),"")</f>
        <v>150.61000000000001</v>
      </c>
      <c r="U17" s="1">
        <f>IFERROR(VLOOKUP($A17,csk_batting!$B:$N,COLUMN(U16)-11,FALSE),"")</f>
        <v>0</v>
      </c>
      <c r="V17" s="1">
        <f>IFERROR(VLOOKUP($A17,csk_batting!$B:$N,COLUMN(V16)-11,FALSE),"")</f>
        <v>2</v>
      </c>
      <c r="W17" s="1">
        <f>IFERROR(VLOOKUP($A17,csk_batting!$B:$N,COLUMN(W16)-11,FALSE),"")</f>
        <v>14</v>
      </c>
      <c r="X17" s="4">
        <f>IFERROR(VLOOKUP($A17,csk_batting!$B:$N,COLUMN(X16)-11,FALSE),"")</f>
        <v>4</v>
      </c>
      <c r="Y17" s="3" t="str">
        <f>IFERROR(VLOOKUP($A17,csk_bowling!$B:$M,COLUMN(Y16)-23,FALSE),"")</f>
        <v/>
      </c>
      <c r="Z17" s="1" t="str">
        <f>IFERROR(VLOOKUP($A17,csk_bowling!$B:$M,COLUMN(Z16)-23,FALSE),"")</f>
        <v/>
      </c>
      <c r="AA17" s="1" t="str">
        <f>IFERROR(VLOOKUP($A17,csk_bowling!$B:$M,COLUMN(AA16)-23,FALSE),"")</f>
        <v/>
      </c>
      <c r="AB17" s="1" t="str">
        <f>IFERROR(VLOOKUP($A17,csk_bowling!$B:$M,COLUMN(AB16)-23,FALSE),"")</f>
        <v/>
      </c>
      <c r="AC17" s="1" t="str">
        <f>IFERROR(VLOOKUP($A17,csk_bowling!$B:$M,COLUMN(AC16)-23,FALSE),"")</f>
        <v/>
      </c>
      <c r="AD17" s="1" t="str">
        <f>IFERROR(VLOOKUP($A17,csk_bowling!$B:$M,COLUMN(AD16)-23,FALSE),"")</f>
        <v/>
      </c>
      <c r="AE17" s="1" t="str">
        <f>IFERROR(VLOOKUP($A17,csk_bowling!$B:$M,COLUMN(AE16)-23,FALSE),"")</f>
        <v/>
      </c>
      <c r="AF17" s="1" t="str">
        <f>IFERROR(VLOOKUP($A17,csk_bowling!$B:$M,COLUMN(AF16)-23,FALSE),"")</f>
        <v/>
      </c>
      <c r="AG17" s="1" t="str">
        <f>IFERROR(VLOOKUP($A17,csk_bowling!$B:$M,COLUMN(AG16)-23,FALSE),"")</f>
        <v/>
      </c>
      <c r="AH17" s="1" t="str">
        <f>IFERROR(VLOOKUP($A17,csk_bowling!$B:$M,COLUMN(AH16)-23,FALSE),"")</f>
        <v/>
      </c>
      <c r="AI17" s="1" t="str">
        <f>IFERROR(VLOOKUP($A17,csk_bowling!$B:$M,COLUMN(AI16)-23,FALSE),"")</f>
        <v/>
      </c>
      <c r="AJ17" s="23">
        <f t="shared" si="0"/>
        <v>14.75</v>
      </c>
      <c r="AK17" s="22">
        <f t="shared" si="1"/>
        <v>0</v>
      </c>
      <c r="AL17" s="22">
        <f t="shared" si="2"/>
        <v>0.6</v>
      </c>
      <c r="AM17" s="22">
        <f t="shared" si="3"/>
        <v>23.75</v>
      </c>
      <c r="AN17" s="29">
        <f t="shared" si="4"/>
        <v>5.333333333333333</v>
      </c>
      <c r="AO17" s="20">
        <f t="shared" si="5"/>
        <v>2</v>
      </c>
      <c r="AP17" s="49" t="str">
        <f t="shared" si="6"/>
        <v>Ruturaj Gaikwad</v>
      </c>
    </row>
    <row r="18" spans="1:42" x14ac:dyDescent="0.2">
      <c r="A18" s="3" t="s">
        <v>269</v>
      </c>
      <c r="B18" s="1" t="s">
        <v>255</v>
      </c>
      <c r="C18" s="4" t="s">
        <v>72</v>
      </c>
      <c r="D18" s="3">
        <f>IFERROR(VLOOKUP($A18,csk_mvp!$B:$K,COLUMN(D17)-2,FALSE),"")</f>
        <v>64</v>
      </c>
      <c r="E18" s="1">
        <f>IFERROR(VLOOKUP($A18,csk_mvp!$B:$K,COLUMN(E17)-2,FALSE),"")</f>
        <v>8</v>
      </c>
      <c r="F18" s="1">
        <f>IFERROR(VLOOKUP($A18,csk_mvp!$B:$K,COLUMN(F17)-2,FALSE),"")</f>
        <v>0</v>
      </c>
      <c r="G18" s="1">
        <f>IFERROR(VLOOKUP($A18,csk_mvp!$B:$K,COLUMN(G17)-2,FALSE),"")</f>
        <v>0</v>
      </c>
      <c r="H18" s="1">
        <f>IFERROR(VLOOKUP($A18,csk_mvp!$B:$K,COLUMN(H17)-2,FALSE),"")</f>
        <v>18</v>
      </c>
      <c r="I18" s="1">
        <f>IFERROR(VLOOKUP($A18,csk_mvp!$B:$K,COLUMN(I17)-2,FALSE),"")</f>
        <v>4</v>
      </c>
      <c r="J18" s="1">
        <f>IFERROR(VLOOKUP($A18,csk_mvp!$B:$K,COLUMN(J17)-2,FALSE),"")</f>
        <v>2</v>
      </c>
      <c r="K18" s="1">
        <f>IFERROR(VLOOKUP($A18,csk_mvp!$B:$K,COLUMN(K17)-2,FALSE),"")</f>
        <v>0</v>
      </c>
      <c r="L18" s="4">
        <f>IFERROR(VLOOKUP($A18,csk_mvp!$B:$K,COLUMN(L17)-2,FALSE),"")</f>
        <v>0</v>
      </c>
      <c r="M18" s="3">
        <f>IFERROR(VLOOKUP($A18,csk_batting!$B:$N,COLUMN(M17)-11,FALSE),"")</f>
        <v>191</v>
      </c>
      <c r="N18" s="1">
        <f>IFERROR(VLOOKUP($A18,csk_batting!$B:$N,COLUMN(N17)-11,FALSE),"")</f>
        <v>8</v>
      </c>
      <c r="O18" s="1">
        <f>IFERROR(VLOOKUP($A18,csk_batting!$B:$N,COLUMN(O17)-11,FALSE),"")</f>
        <v>8</v>
      </c>
      <c r="P18" s="1">
        <f>IFERROR(VLOOKUP($A18,csk_batting!$B:$N,COLUMN(P17)-11,FALSE),"")</f>
        <v>1</v>
      </c>
      <c r="Q18" s="1" t="str">
        <f>IFERROR(VLOOKUP($A18,csk_batting!$B:$N,COLUMN(Q17)-11,FALSE),"")</f>
        <v>65*</v>
      </c>
      <c r="R18" s="1">
        <f>IFERROR(VLOOKUP($A18,csk_batting!$B:$N,COLUMN(R17)-11,FALSE),"")</f>
        <v>27.29</v>
      </c>
      <c r="S18" s="1">
        <f>IFERROR(VLOOKUP($A18,csk_batting!$B:$N,COLUMN(S17)-11,FALSE),"")</f>
        <v>149</v>
      </c>
      <c r="T18" s="1">
        <f>IFERROR(VLOOKUP($A18,csk_batting!$B:$N,COLUMN(T17)-11,FALSE),"")</f>
        <v>128.18</v>
      </c>
      <c r="U18" s="1">
        <f>IFERROR(VLOOKUP($A18,csk_batting!$B:$N,COLUMN(U17)-11,FALSE),"")</f>
        <v>0</v>
      </c>
      <c r="V18" s="1">
        <f>IFERROR(VLOOKUP($A18,csk_batting!$B:$N,COLUMN(V17)-11,FALSE),"")</f>
        <v>1</v>
      </c>
      <c r="W18" s="1">
        <f>IFERROR(VLOOKUP($A18,csk_batting!$B:$N,COLUMN(W17)-11,FALSE),"")</f>
        <v>18</v>
      </c>
      <c r="X18" s="4">
        <f>IFERROR(VLOOKUP($A18,csk_batting!$B:$N,COLUMN(X17)-11,FALSE),"")</f>
        <v>4</v>
      </c>
      <c r="Y18" s="3" t="str">
        <f>IFERROR(VLOOKUP($A18,csk_bowling!$B:$M,COLUMN(Y17)-23,FALSE),"")</f>
        <v/>
      </c>
      <c r="Z18" s="1" t="str">
        <f>IFERROR(VLOOKUP($A18,csk_bowling!$B:$M,COLUMN(Z17)-23,FALSE),"")</f>
        <v/>
      </c>
      <c r="AA18" s="1" t="str">
        <f>IFERROR(VLOOKUP($A18,csk_bowling!$B:$M,COLUMN(AA17)-23,FALSE),"")</f>
        <v/>
      </c>
      <c r="AB18" s="1" t="str">
        <f>IFERROR(VLOOKUP($A18,csk_bowling!$B:$M,COLUMN(AB17)-23,FALSE),"")</f>
        <v/>
      </c>
      <c r="AC18" s="1" t="str">
        <f>IFERROR(VLOOKUP($A18,csk_bowling!$B:$M,COLUMN(AC17)-23,FALSE),"")</f>
        <v/>
      </c>
      <c r="AD18" s="1" t="str">
        <f>IFERROR(VLOOKUP($A18,csk_bowling!$B:$M,COLUMN(AD17)-23,FALSE),"")</f>
        <v/>
      </c>
      <c r="AE18" s="1" t="str">
        <f>IFERROR(VLOOKUP($A18,csk_bowling!$B:$M,COLUMN(AE17)-23,FALSE),"")</f>
        <v/>
      </c>
      <c r="AF18" s="1" t="str">
        <f>IFERROR(VLOOKUP($A18,csk_bowling!$B:$M,COLUMN(AF17)-23,FALSE),"")</f>
        <v/>
      </c>
      <c r="AG18" s="1" t="str">
        <f>IFERROR(VLOOKUP($A18,csk_bowling!$B:$M,COLUMN(AG17)-23,FALSE),"")</f>
        <v/>
      </c>
      <c r="AH18" s="1" t="str">
        <f>IFERROR(VLOOKUP($A18,csk_bowling!$B:$M,COLUMN(AH17)-23,FALSE),"")</f>
        <v/>
      </c>
      <c r="AI18" s="1" t="str">
        <f>IFERROR(VLOOKUP($A18,csk_bowling!$B:$M,COLUMN(AI17)-23,FALSE),"")</f>
        <v/>
      </c>
      <c r="AJ18" s="23">
        <f t="shared" si="0"/>
        <v>18</v>
      </c>
      <c r="AK18" s="22">
        <f t="shared" si="1"/>
        <v>0</v>
      </c>
      <c r="AL18" s="22">
        <f t="shared" si="2"/>
        <v>0.25</v>
      </c>
      <c r="AM18" s="22">
        <f t="shared" si="3"/>
        <v>21.75</v>
      </c>
      <c r="AN18" s="29">
        <f t="shared" si="4"/>
        <v>8</v>
      </c>
      <c r="AO18" s="20">
        <f t="shared" si="5"/>
        <v>8</v>
      </c>
      <c r="AP18" s="49" t="str">
        <f t="shared" si="6"/>
        <v>Rachin Ravindra</v>
      </c>
    </row>
    <row r="19" spans="1:42" x14ac:dyDescent="0.2">
      <c r="A19" s="3" t="s">
        <v>258</v>
      </c>
      <c r="B19" s="1" t="s">
        <v>255</v>
      </c>
      <c r="C19" s="4" t="s">
        <v>70</v>
      </c>
      <c r="D19" s="3">
        <f>IFERROR(VLOOKUP($A19,csk_mvp!$B:$K,COLUMN(D18)-2,FALSE),"")</f>
        <v>75</v>
      </c>
      <c r="E19" s="1">
        <f>IFERROR(VLOOKUP($A19,csk_mvp!$B:$K,COLUMN(E18)-2,FALSE),"")</f>
        <v>8</v>
      </c>
      <c r="F19" s="1">
        <f>IFERROR(VLOOKUP($A19,csk_mvp!$B:$K,COLUMN(F18)-2,FALSE),"")</f>
        <v>0</v>
      </c>
      <c r="G19" s="1">
        <f>IFERROR(VLOOKUP($A19,csk_mvp!$B:$K,COLUMN(G18)-2,FALSE),"")</f>
        <v>0</v>
      </c>
      <c r="H19" s="1">
        <f>IFERROR(VLOOKUP($A19,csk_mvp!$B:$K,COLUMN(H18)-2,FALSE),"")</f>
        <v>10</v>
      </c>
      <c r="I19" s="1">
        <f>IFERROR(VLOOKUP($A19,csk_mvp!$B:$K,COLUMN(I18)-2,FALSE),"")</f>
        <v>8</v>
      </c>
      <c r="J19" s="1">
        <f>IFERROR(VLOOKUP($A19,csk_mvp!$B:$K,COLUMN(J18)-2,FALSE),"")</f>
        <v>3</v>
      </c>
      <c r="K19" s="1">
        <f>IFERROR(VLOOKUP($A19,csk_mvp!$B:$K,COLUMN(K18)-2,FALSE),"")</f>
        <v>4.5</v>
      </c>
      <c r="L19" s="4">
        <f>IFERROR(VLOOKUP($A19,csk_mvp!$B:$K,COLUMN(L18)-2,FALSE),"")</f>
        <v>4</v>
      </c>
      <c r="M19" s="3">
        <f>IFERROR(VLOOKUP($A19,csk_batting!$B:$N,COLUMN(M18)-11,FALSE),"")</f>
        <v>134</v>
      </c>
      <c r="N19" s="1">
        <f>IFERROR(VLOOKUP($A19,csk_batting!$B:$N,COLUMN(N18)-11,FALSE),"")</f>
        <v>8</v>
      </c>
      <c r="O19" s="1">
        <f>IFERROR(VLOOKUP($A19,csk_batting!$B:$N,COLUMN(O18)-11,FALSE),"")</f>
        <v>8</v>
      </c>
      <c r="P19" s="1">
        <f>IFERROR(VLOOKUP($A19,csk_batting!$B:$N,COLUMN(P18)-11,FALSE),"")</f>
        <v>4</v>
      </c>
      <c r="Q19" s="1" t="str">
        <f>IFERROR(VLOOKUP($A19,csk_batting!$B:$N,COLUMN(Q18)-11,FALSE),"")</f>
        <v>30*</v>
      </c>
      <c r="R19" s="1">
        <f>IFERROR(VLOOKUP($A19,csk_batting!$B:$N,COLUMN(R18)-11,FALSE),"")</f>
        <v>33.5</v>
      </c>
      <c r="S19" s="1">
        <f>IFERROR(VLOOKUP($A19,csk_batting!$B:$N,COLUMN(S18)-11,FALSE),"")</f>
        <v>88</v>
      </c>
      <c r="T19" s="1">
        <f>IFERROR(VLOOKUP($A19,csk_batting!$B:$N,COLUMN(T18)-11,FALSE),"")</f>
        <v>152.27000000000001</v>
      </c>
      <c r="U19" s="1">
        <f>IFERROR(VLOOKUP($A19,csk_batting!$B:$N,COLUMN(U18)-11,FALSE),"")</f>
        <v>0</v>
      </c>
      <c r="V19" s="1">
        <f>IFERROR(VLOOKUP($A19,csk_batting!$B:$N,COLUMN(V18)-11,FALSE),"")</f>
        <v>0</v>
      </c>
      <c r="W19" s="1">
        <f>IFERROR(VLOOKUP($A19,csk_batting!$B:$N,COLUMN(W18)-11,FALSE),"")</f>
        <v>10</v>
      </c>
      <c r="X19" s="4">
        <f>IFERROR(VLOOKUP($A19,csk_batting!$B:$N,COLUMN(X18)-11,FALSE),"")</f>
        <v>8</v>
      </c>
      <c r="Y19" s="3" t="str">
        <f>IFERROR(VLOOKUP($A19,csk_bowling!$B:$M,COLUMN(Y18)-23,FALSE),"")</f>
        <v/>
      </c>
      <c r="Z19" s="1" t="str">
        <f>IFERROR(VLOOKUP($A19,csk_bowling!$B:$M,COLUMN(Z18)-23,FALSE),"")</f>
        <v/>
      </c>
      <c r="AA19" s="1" t="str">
        <f>IFERROR(VLOOKUP($A19,csk_bowling!$B:$M,COLUMN(AA18)-23,FALSE),"")</f>
        <v/>
      </c>
      <c r="AB19" s="1" t="str">
        <f>IFERROR(VLOOKUP($A19,csk_bowling!$B:$M,COLUMN(AB18)-23,FALSE),"")</f>
        <v/>
      </c>
      <c r="AC19" s="1" t="str">
        <f>IFERROR(VLOOKUP($A19,csk_bowling!$B:$M,COLUMN(AC18)-23,FALSE),"")</f>
        <v/>
      </c>
      <c r="AD19" s="1" t="str">
        <f>IFERROR(VLOOKUP($A19,csk_bowling!$B:$M,COLUMN(AD18)-23,FALSE),"")</f>
        <v/>
      </c>
      <c r="AE19" s="1" t="str">
        <f>IFERROR(VLOOKUP($A19,csk_bowling!$B:$M,COLUMN(AE18)-23,FALSE),"")</f>
        <v/>
      </c>
      <c r="AF19" s="1" t="str">
        <f>IFERROR(VLOOKUP($A19,csk_bowling!$B:$M,COLUMN(AF18)-23,FALSE),"")</f>
        <v/>
      </c>
      <c r="AG19" s="1" t="str">
        <f>IFERROR(VLOOKUP($A19,csk_bowling!$B:$M,COLUMN(AG18)-23,FALSE),"")</f>
        <v/>
      </c>
      <c r="AH19" s="1" t="str">
        <f>IFERROR(VLOOKUP($A19,csk_bowling!$B:$M,COLUMN(AH18)-23,FALSE),"")</f>
        <v/>
      </c>
      <c r="AI19" s="1" t="str">
        <f>IFERROR(VLOOKUP($A19,csk_bowling!$B:$M,COLUMN(AI18)-23,FALSE),"")</f>
        <v/>
      </c>
      <c r="AJ19" s="23">
        <f t="shared" si="0"/>
        <v>14.857142857142858</v>
      </c>
      <c r="AK19" s="22">
        <f t="shared" si="1"/>
        <v>0</v>
      </c>
      <c r="AL19" s="22">
        <f t="shared" si="2"/>
        <v>0.375</v>
      </c>
      <c r="AM19" s="22">
        <f t="shared" si="3"/>
        <v>20.482142857142858</v>
      </c>
      <c r="AN19" s="29">
        <f t="shared" si="4"/>
        <v>6.333333333333333</v>
      </c>
      <c r="AO19" s="20">
        <f t="shared" si="5"/>
        <v>3</v>
      </c>
      <c r="AP19" s="49" t="str">
        <f t="shared" si="6"/>
        <v>MS Dhoni</v>
      </c>
    </row>
    <row r="20" spans="1:42" x14ac:dyDescent="0.2">
      <c r="A20" s="3" t="s">
        <v>257</v>
      </c>
      <c r="B20" s="1" t="s">
        <v>255</v>
      </c>
      <c r="C20" s="4" t="s">
        <v>70</v>
      </c>
      <c r="D20" s="3">
        <f>IFERROR(VLOOKUP($A20,csk_mvp!$B:$K,COLUMN(D19)-2,FALSE),"")</f>
        <v>32</v>
      </c>
      <c r="E20" s="1">
        <f>IFERROR(VLOOKUP($A20,csk_mvp!$B:$K,COLUMN(E19)-2,FALSE),"")</f>
        <v>3</v>
      </c>
      <c r="F20" s="1">
        <f>IFERROR(VLOOKUP($A20,csk_mvp!$B:$K,COLUMN(F19)-2,FALSE),"")</f>
        <v>0</v>
      </c>
      <c r="G20" s="1">
        <f>IFERROR(VLOOKUP($A20,csk_mvp!$B:$K,COLUMN(G19)-2,FALSE),"")</f>
        <v>0</v>
      </c>
      <c r="H20" s="1">
        <f>IFERROR(VLOOKUP($A20,csk_mvp!$B:$K,COLUMN(H19)-2,FALSE),"")</f>
        <v>9</v>
      </c>
      <c r="I20" s="1">
        <f>IFERROR(VLOOKUP($A20,csk_mvp!$B:$K,COLUMN(I19)-2,FALSE),"")</f>
        <v>2</v>
      </c>
      <c r="J20" s="1">
        <f>IFERROR(VLOOKUP($A20,csk_mvp!$B:$K,COLUMN(J19)-2,FALSE),"")</f>
        <v>1</v>
      </c>
      <c r="K20" s="1">
        <f>IFERROR(VLOOKUP($A20,csk_mvp!$B:$K,COLUMN(K19)-2,FALSE),"")</f>
        <v>0</v>
      </c>
      <c r="L20" s="4">
        <f>IFERROR(VLOOKUP($A20,csk_mvp!$B:$K,COLUMN(L19)-2,FALSE),"")</f>
        <v>0</v>
      </c>
      <c r="M20" s="3">
        <f>IFERROR(VLOOKUP($A20,csk_batting!$B:$N,COLUMN(M19)-11,FALSE),"")</f>
        <v>94</v>
      </c>
      <c r="N20" s="1">
        <f>IFERROR(VLOOKUP($A20,csk_batting!$B:$N,COLUMN(N19)-11,FALSE),"")</f>
        <v>3</v>
      </c>
      <c r="O20" s="1">
        <f>IFERROR(VLOOKUP($A20,csk_batting!$B:$N,COLUMN(O19)-11,FALSE),"")</f>
        <v>3</v>
      </c>
      <c r="P20" s="1">
        <f>IFERROR(VLOOKUP($A20,csk_batting!$B:$N,COLUMN(P19)-11,FALSE),"")</f>
        <v>0</v>
      </c>
      <c r="Q20" s="1">
        <f>IFERROR(VLOOKUP($A20,csk_batting!$B:$N,COLUMN(Q19)-11,FALSE),"")</f>
        <v>69</v>
      </c>
      <c r="R20" s="1">
        <f>IFERROR(VLOOKUP($A20,csk_batting!$B:$N,COLUMN(R19)-11,FALSE),"")</f>
        <v>31.33</v>
      </c>
      <c r="S20" s="1">
        <f>IFERROR(VLOOKUP($A20,csk_batting!$B:$N,COLUMN(S19)-11,FALSE),"")</f>
        <v>74</v>
      </c>
      <c r="T20" s="1">
        <f>IFERROR(VLOOKUP($A20,csk_batting!$B:$N,COLUMN(T19)-11,FALSE),"")</f>
        <v>127.02</v>
      </c>
      <c r="U20" s="1">
        <f>IFERROR(VLOOKUP($A20,csk_batting!$B:$N,COLUMN(U19)-11,FALSE),"")</f>
        <v>0</v>
      </c>
      <c r="V20" s="1">
        <f>IFERROR(VLOOKUP($A20,csk_batting!$B:$N,COLUMN(V19)-11,FALSE),"")</f>
        <v>1</v>
      </c>
      <c r="W20" s="1">
        <f>IFERROR(VLOOKUP($A20,csk_batting!$B:$N,COLUMN(W19)-11,FALSE),"")</f>
        <v>9</v>
      </c>
      <c r="X20" s="4">
        <f>IFERROR(VLOOKUP($A20,csk_batting!$B:$N,COLUMN(X19)-11,FALSE),"")</f>
        <v>2</v>
      </c>
      <c r="Y20" s="3" t="str">
        <f>IFERROR(VLOOKUP($A20,csk_bowling!$B:$M,COLUMN(Y19)-23,FALSE),"")</f>
        <v/>
      </c>
      <c r="Z20" s="1" t="str">
        <f>IFERROR(VLOOKUP($A20,csk_bowling!$B:$M,COLUMN(Z19)-23,FALSE),"")</f>
        <v/>
      </c>
      <c r="AA20" s="1" t="str">
        <f>IFERROR(VLOOKUP($A20,csk_bowling!$B:$M,COLUMN(AA19)-23,FALSE),"")</f>
        <v/>
      </c>
      <c r="AB20" s="1" t="str">
        <f>IFERROR(VLOOKUP($A20,csk_bowling!$B:$M,COLUMN(AB19)-23,FALSE),"")</f>
        <v/>
      </c>
      <c r="AC20" s="1" t="str">
        <f>IFERROR(VLOOKUP($A20,csk_bowling!$B:$M,COLUMN(AC19)-23,FALSE),"")</f>
        <v/>
      </c>
      <c r="AD20" s="1" t="str">
        <f>IFERROR(VLOOKUP($A20,csk_bowling!$B:$M,COLUMN(AD19)-23,FALSE),"")</f>
        <v/>
      </c>
      <c r="AE20" s="1" t="str">
        <f>IFERROR(VLOOKUP($A20,csk_bowling!$B:$M,COLUMN(AE19)-23,FALSE),"")</f>
        <v/>
      </c>
      <c r="AF20" s="1" t="str">
        <f>IFERROR(VLOOKUP($A20,csk_bowling!$B:$M,COLUMN(AF19)-23,FALSE),"")</f>
        <v/>
      </c>
      <c r="AG20" s="1" t="str">
        <f>IFERROR(VLOOKUP($A20,csk_bowling!$B:$M,COLUMN(AG19)-23,FALSE),"")</f>
        <v/>
      </c>
      <c r="AH20" s="1" t="str">
        <f>IFERROR(VLOOKUP($A20,csk_bowling!$B:$M,COLUMN(AH19)-23,FALSE),"")</f>
        <v/>
      </c>
      <c r="AI20" s="1" t="str">
        <f>IFERROR(VLOOKUP($A20,csk_bowling!$B:$M,COLUMN(AI19)-23,FALSE),"")</f>
        <v/>
      </c>
      <c r="AJ20" s="23">
        <f t="shared" si="0"/>
        <v>12.5</v>
      </c>
      <c r="AK20" s="22">
        <f t="shared" si="1"/>
        <v>0</v>
      </c>
      <c r="AL20" s="22">
        <f t="shared" si="2"/>
        <v>0.33333333333333331</v>
      </c>
      <c r="AM20" s="22">
        <f t="shared" si="3"/>
        <v>17.5</v>
      </c>
      <c r="AN20" s="29">
        <f t="shared" si="4"/>
        <v>8</v>
      </c>
      <c r="AO20" s="20">
        <f t="shared" si="5"/>
        <v>8</v>
      </c>
      <c r="AP20" s="49" t="str">
        <f t="shared" si="6"/>
        <v>Devon Conway</v>
      </c>
    </row>
    <row r="21" spans="1:42" x14ac:dyDescent="0.2">
      <c r="A21" s="3" t="s">
        <v>271</v>
      </c>
      <c r="B21" s="1" t="s">
        <v>255</v>
      </c>
      <c r="C21" s="4" t="s">
        <v>72</v>
      </c>
      <c r="D21" s="3">
        <f>IFERROR(VLOOKUP($A21,csk_mvp!$B:$K,COLUMN(D20)-2,FALSE),"")</f>
        <v>35.5</v>
      </c>
      <c r="E21" s="1">
        <f>IFERROR(VLOOKUP($A21,csk_mvp!$B:$K,COLUMN(E20)-2,FALSE),"")</f>
        <v>6</v>
      </c>
      <c r="F21" s="1">
        <f>IFERROR(VLOOKUP($A21,csk_mvp!$B:$K,COLUMN(F20)-2,FALSE),"")</f>
        <v>0</v>
      </c>
      <c r="G21" s="1">
        <f>IFERROR(VLOOKUP($A21,csk_mvp!$B:$K,COLUMN(G20)-2,FALSE),"")</f>
        <v>0</v>
      </c>
      <c r="H21" s="1">
        <f>IFERROR(VLOOKUP($A21,csk_mvp!$B:$K,COLUMN(H20)-2,FALSE),"")</f>
        <v>8</v>
      </c>
      <c r="I21" s="1">
        <f>IFERROR(VLOOKUP($A21,csk_mvp!$B:$K,COLUMN(I20)-2,FALSE),"")</f>
        <v>3</v>
      </c>
      <c r="J21" s="1">
        <f>IFERROR(VLOOKUP($A21,csk_mvp!$B:$K,COLUMN(J20)-2,FALSE),"")</f>
        <v>2</v>
      </c>
      <c r="K21" s="1">
        <f>IFERROR(VLOOKUP($A21,csk_mvp!$B:$K,COLUMN(K20)-2,FALSE),"")</f>
        <v>0</v>
      </c>
      <c r="L21" s="4">
        <f>IFERROR(VLOOKUP($A21,csk_mvp!$B:$K,COLUMN(L20)-2,FALSE),"")</f>
        <v>0</v>
      </c>
      <c r="M21" s="3">
        <f>IFERROR(VLOOKUP($A21,csk_batting!$B:$N,COLUMN(M20)-11,FALSE),"")</f>
        <v>118</v>
      </c>
      <c r="N21" s="1">
        <f>IFERROR(VLOOKUP($A21,csk_batting!$B:$N,COLUMN(N20)-11,FALSE),"")</f>
        <v>6</v>
      </c>
      <c r="O21" s="1">
        <f>IFERROR(VLOOKUP($A21,csk_batting!$B:$N,COLUMN(O20)-11,FALSE),"")</f>
        <v>5</v>
      </c>
      <c r="P21" s="1">
        <f>IFERROR(VLOOKUP($A21,csk_batting!$B:$N,COLUMN(P20)-11,FALSE),"")</f>
        <v>2</v>
      </c>
      <c r="Q21" s="1" t="str">
        <f>IFERROR(VLOOKUP($A21,csk_batting!$B:$N,COLUMN(Q20)-11,FALSE),"")</f>
        <v>69*</v>
      </c>
      <c r="R21" s="1">
        <f>IFERROR(VLOOKUP($A21,csk_batting!$B:$N,COLUMN(R20)-11,FALSE),"")</f>
        <v>39.33</v>
      </c>
      <c r="S21" s="1">
        <f>IFERROR(VLOOKUP($A21,csk_batting!$B:$N,COLUMN(S20)-11,FALSE),"")</f>
        <v>91</v>
      </c>
      <c r="T21" s="1">
        <f>IFERROR(VLOOKUP($A21,csk_batting!$B:$N,COLUMN(T20)-11,FALSE),"")</f>
        <v>129.66999999999999</v>
      </c>
      <c r="U21" s="1">
        <f>IFERROR(VLOOKUP($A21,csk_batting!$B:$N,COLUMN(U20)-11,FALSE),"")</f>
        <v>0</v>
      </c>
      <c r="V21" s="1">
        <f>IFERROR(VLOOKUP($A21,csk_batting!$B:$N,COLUMN(V20)-11,FALSE),"")</f>
        <v>1</v>
      </c>
      <c r="W21" s="1">
        <f>IFERROR(VLOOKUP($A21,csk_batting!$B:$N,COLUMN(W20)-11,FALSE),"")</f>
        <v>8</v>
      </c>
      <c r="X21" s="4">
        <f>IFERROR(VLOOKUP($A21,csk_batting!$B:$N,COLUMN(X20)-11,FALSE),"")</f>
        <v>3</v>
      </c>
      <c r="Y21" s="3" t="str">
        <f>IFERROR(VLOOKUP($A21,csk_bowling!$B:$M,COLUMN(Y20)-23,FALSE),"")</f>
        <v/>
      </c>
      <c r="Z21" s="1" t="str">
        <f>IFERROR(VLOOKUP($A21,csk_bowling!$B:$M,COLUMN(Z20)-23,FALSE),"")</f>
        <v/>
      </c>
      <c r="AA21" s="1" t="str">
        <f>IFERROR(VLOOKUP($A21,csk_bowling!$B:$M,COLUMN(AA20)-23,FALSE),"")</f>
        <v/>
      </c>
      <c r="AB21" s="1" t="str">
        <f>IFERROR(VLOOKUP($A21,csk_bowling!$B:$M,COLUMN(AB20)-23,FALSE),"")</f>
        <v/>
      </c>
      <c r="AC21" s="1" t="str">
        <f>IFERROR(VLOOKUP($A21,csk_bowling!$B:$M,COLUMN(AC20)-23,FALSE),"")</f>
        <v/>
      </c>
      <c r="AD21" s="1" t="str">
        <f>IFERROR(VLOOKUP($A21,csk_bowling!$B:$M,COLUMN(AD20)-23,FALSE),"")</f>
        <v/>
      </c>
      <c r="AE21" s="1" t="str">
        <f>IFERROR(VLOOKUP($A21,csk_bowling!$B:$M,COLUMN(AE20)-23,FALSE),"")</f>
        <v/>
      </c>
      <c r="AF21" s="1" t="str">
        <f>IFERROR(VLOOKUP($A21,csk_bowling!$B:$M,COLUMN(AF20)-23,FALSE),"")</f>
        <v/>
      </c>
      <c r="AG21" s="1" t="str">
        <f>IFERROR(VLOOKUP($A21,csk_bowling!$B:$M,COLUMN(AG20)-23,FALSE),"")</f>
        <v/>
      </c>
      <c r="AH21" s="1" t="str">
        <f>IFERROR(VLOOKUP($A21,csk_bowling!$B:$M,COLUMN(AH20)-23,FALSE),"")</f>
        <v/>
      </c>
      <c r="AI21" s="1" t="str">
        <f>IFERROR(VLOOKUP($A21,csk_bowling!$B:$M,COLUMN(AI20)-23,FALSE),"")</f>
        <v/>
      </c>
      <c r="AJ21" s="23">
        <f t="shared" si="0"/>
        <v>12.25</v>
      </c>
      <c r="AK21" s="22">
        <f t="shared" si="1"/>
        <v>0</v>
      </c>
      <c r="AL21" s="22">
        <f t="shared" si="2"/>
        <v>0.33333333333333331</v>
      </c>
      <c r="AM21" s="22">
        <f t="shared" si="3"/>
        <v>17.25</v>
      </c>
      <c r="AN21" s="29">
        <f t="shared" si="4"/>
        <v>8.3333333333333339</v>
      </c>
      <c r="AO21" s="20">
        <f t="shared" si="5"/>
        <v>11</v>
      </c>
      <c r="AP21" s="49" t="str">
        <f t="shared" si="6"/>
        <v>Vijay Shankar</v>
      </c>
    </row>
    <row r="22" spans="1:42" x14ac:dyDescent="0.2">
      <c r="A22" s="3" t="s">
        <v>358</v>
      </c>
      <c r="B22" s="1" t="s">
        <v>255</v>
      </c>
      <c r="C22" s="4"/>
      <c r="D22" s="3">
        <f>IFERROR(VLOOKUP($A22,csk_mvp!$B:$K,COLUMN(D21)-2,FALSE),"")</f>
        <v>19.5</v>
      </c>
      <c r="E22" s="1">
        <f>IFERROR(VLOOKUP($A22,csk_mvp!$B:$K,COLUMN(E21)-2,FALSE),"")</f>
        <v>1</v>
      </c>
      <c r="F22" s="1">
        <f>IFERROR(VLOOKUP($A22,csk_mvp!$B:$K,COLUMN(F21)-2,FALSE),"")</f>
        <v>0</v>
      </c>
      <c r="G22" s="1">
        <f>IFERROR(VLOOKUP($A22,csk_mvp!$B:$K,COLUMN(G21)-2,FALSE),"")</f>
        <v>0</v>
      </c>
      <c r="H22" s="1">
        <f>IFERROR(VLOOKUP($A22,csk_mvp!$B:$K,COLUMN(H21)-2,FALSE),"")</f>
        <v>4</v>
      </c>
      <c r="I22" s="1">
        <f>IFERROR(VLOOKUP($A22,csk_mvp!$B:$K,COLUMN(I21)-2,FALSE),"")</f>
        <v>2</v>
      </c>
      <c r="J22" s="1">
        <f>IFERROR(VLOOKUP($A22,csk_mvp!$B:$K,COLUMN(J21)-2,FALSE),"")</f>
        <v>1</v>
      </c>
      <c r="K22" s="1">
        <f>IFERROR(VLOOKUP($A22,csk_mvp!$B:$K,COLUMN(K21)-2,FALSE),"")</f>
        <v>0</v>
      </c>
      <c r="L22" s="4">
        <f>IFERROR(VLOOKUP($A22,csk_mvp!$B:$K,COLUMN(L21)-2,FALSE),"")</f>
        <v>0</v>
      </c>
      <c r="M22" s="3">
        <f>IFERROR(VLOOKUP($A22,csk_batting!$B:$N,COLUMN(M21)-11,FALSE),"")</f>
        <v>32</v>
      </c>
      <c r="N22" s="1">
        <f>IFERROR(VLOOKUP($A22,csk_batting!$B:$N,COLUMN(N21)-11,FALSE),"")</f>
        <v>1</v>
      </c>
      <c r="O22" s="1">
        <f>IFERROR(VLOOKUP($A22,csk_batting!$B:$N,COLUMN(O21)-11,FALSE),"")</f>
        <v>1</v>
      </c>
      <c r="P22" s="1">
        <f>IFERROR(VLOOKUP($A22,csk_batting!$B:$N,COLUMN(P21)-11,FALSE),"")</f>
        <v>0</v>
      </c>
      <c r="Q22" s="1">
        <f>IFERROR(VLOOKUP($A22,csk_batting!$B:$N,COLUMN(Q21)-11,FALSE),"")</f>
        <v>32</v>
      </c>
      <c r="R22" s="1">
        <f>IFERROR(VLOOKUP($A22,csk_batting!$B:$N,COLUMN(R21)-11,FALSE),"")</f>
        <v>32</v>
      </c>
      <c r="S22" s="1">
        <f>IFERROR(VLOOKUP($A22,csk_batting!$B:$N,COLUMN(S21)-11,FALSE),"")</f>
        <v>15</v>
      </c>
      <c r="T22" s="1">
        <f>IFERROR(VLOOKUP($A22,csk_batting!$B:$N,COLUMN(T21)-11,FALSE),"")</f>
        <v>213.33</v>
      </c>
      <c r="U22" s="1">
        <f>IFERROR(VLOOKUP($A22,csk_batting!$B:$N,COLUMN(U21)-11,FALSE),"")</f>
        <v>0</v>
      </c>
      <c r="V22" s="1">
        <f>IFERROR(VLOOKUP($A22,csk_batting!$B:$N,COLUMN(V21)-11,FALSE),"")</f>
        <v>0</v>
      </c>
      <c r="W22" s="1">
        <f>IFERROR(VLOOKUP($A22,csk_batting!$B:$N,COLUMN(W21)-11,FALSE),"")</f>
        <v>4</v>
      </c>
      <c r="X22" s="4">
        <f>IFERROR(VLOOKUP($A22,csk_batting!$B:$N,COLUMN(X21)-11,FALSE),"")</f>
        <v>2</v>
      </c>
      <c r="Y22" s="3" t="str">
        <f>IFERROR(VLOOKUP($A22,csk_bowling!$B:$M,COLUMN(Y21)-23,FALSE),"")</f>
        <v/>
      </c>
      <c r="Z22" s="1" t="str">
        <f>IFERROR(VLOOKUP($A22,csk_bowling!$B:$M,COLUMN(Z21)-23,FALSE),"")</f>
        <v/>
      </c>
      <c r="AA22" s="1" t="str">
        <f>IFERROR(VLOOKUP($A22,csk_bowling!$B:$M,COLUMN(AA21)-23,FALSE),"")</f>
        <v/>
      </c>
      <c r="AB22" s="1" t="str">
        <f>IFERROR(VLOOKUP($A22,csk_bowling!$B:$M,COLUMN(AB21)-23,FALSE),"")</f>
        <v/>
      </c>
      <c r="AC22" s="1" t="str">
        <f>IFERROR(VLOOKUP($A22,csk_bowling!$B:$M,COLUMN(AC21)-23,FALSE),"")</f>
        <v/>
      </c>
      <c r="AD22" s="1" t="str">
        <f>IFERROR(VLOOKUP($A22,csk_bowling!$B:$M,COLUMN(AD21)-23,FALSE),"")</f>
        <v/>
      </c>
      <c r="AE22" s="1" t="str">
        <f>IFERROR(VLOOKUP($A22,csk_bowling!$B:$M,COLUMN(AE21)-23,FALSE),"")</f>
        <v/>
      </c>
      <c r="AF22" s="1" t="str">
        <f>IFERROR(VLOOKUP($A22,csk_bowling!$B:$M,COLUMN(AF21)-23,FALSE),"")</f>
        <v/>
      </c>
      <c r="AG22" s="1" t="str">
        <f>IFERROR(VLOOKUP($A22,csk_bowling!$B:$M,COLUMN(AG21)-23,FALSE),"")</f>
        <v/>
      </c>
      <c r="AH22" s="1" t="str">
        <f>IFERROR(VLOOKUP($A22,csk_bowling!$B:$M,COLUMN(AH21)-23,FALSE),"")</f>
        <v/>
      </c>
      <c r="AI22" s="1" t="str">
        <f>IFERROR(VLOOKUP($A22,csk_bowling!$B:$M,COLUMN(AI21)-23,FALSE),"")</f>
        <v/>
      </c>
      <c r="AJ22" s="23">
        <f t="shared" si="0"/>
        <v>0</v>
      </c>
      <c r="AK22" s="22">
        <f t="shared" si="1"/>
        <v>0</v>
      </c>
      <c r="AL22" s="22">
        <f t="shared" si="2"/>
        <v>1</v>
      </c>
      <c r="AM22" s="22">
        <f t="shared" si="3"/>
        <v>15</v>
      </c>
      <c r="AN22" s="29">
        <f t="shared" si="4"/>
        <v>8</v>
      </c>
      <c r="AO22" s="20">
        <f t="shared" si="5"/>
        <v>8</v>
      </c>
      <c r="AP22" s="49" t="str">
        <f t="shared" si="6"/>
        <v>Ayush Mhatre</v>
      </c>
    </row>
    <row r="23" spans="1:42" x14ac:dyDescent="0.2">
      <c r="A23" s="3" t="s">
        <v>266</v>
      </c>
      <c r="B23" s="1" t="s">
        <v>255</v>
      </c>
      <c r="C23" s="4" t="s">
        <v>71</v>
      </c>
      <c r="D23" s="3">
        <f>IFERROR(VLOOKUP($A23,csk_mvp!$B:$K,COLUMN(D22)-2,FALSE),"")</f>
        <v>14.5</v>
      </c>
      <c r="E23" s="1">
        <f>IFERROR(VLOOKUP($A23,csk_mvp!$B:$K,COLUMN(E22)-2,FALSE),"")</f>
        <v>2</v>
      </c>
      <c r="F23" s="1">
        <f>IFERROR(VLOOKUP($A23,csk_mvp!$B:$K,COLUMN(F22)-2,FALSE),"")</f>
        <v>1</v>
      </c>
      <c r="G23" s="1">
        <f>IFERROR(VLOOKUP($A23,csk_mvp!$B:$K,COLUMN(G22)-2,FALSE),"")</f>
        <v>11</v>
      </c>
      <c r="H23" s="1">
        <f>IFERROR(VLOOKUP($A23,csk_mvp!$B:$K,COLUMN(H22)-2,FALSE),"")</f>
        <v>0</v>
      </c>
      <c r="I23" s="1">
        <f>IFERROR(VLOOKUP($A23,csk_mvp!$B:$K,COLUMN(I22)-2,FALSE),"")</f>
        <v>0</v>
      </c>
      <c r="J23" s="1">
        <f>IFERROR(VLOOKUP($A23,csk_mvp!$B:$K,COLUMN(J22)-2,FALSE),"")</f>
        <v>0</v>
      </c>
      <c r="K23" s="1">
        <f>IFERROR(VLOOKUP($A23,csk_mvp!$B:$K,COLUMN(K22)-2,FALSE),"")</f>
        <v>0</v>
      </c>
      <c r="L23" s="4">
        <f>IFERROR(VLOOKUP($A23,csk_mvp!$B:$K,COLUMN(L22)-2,FALSE),"")</f>
        <v>0</v>
      </c>
      <c r="M23" s="3" t="str">
        <f>IFERROR(VLOOKUP($A23,csk_batting!$B:$N,COLUMN(M22)-11,FALSE),"")</f>
        <v/>
      </c>
      <c r="N23" s="1" t="str">
        <f>IFERROR(VLOOKUP($A23,csk_batting!$B:$N,COLUMN(N22)-11,FALSE),"")</f>
        <v/>
      </c>
      <c r="O23" s="1" t="str">
        <f>IFERROR(VLOOKUP($A23,csk_batting!$B:$N,COLUMN(O22)-11,FALSE),"")</f>
        <v/>
      </c>
      <c r="P23" s="1" t="str">
        <f>IFERROR(VLOOKUP($A23,csk_batting!$B:$N,COLUMN(P22)-11,FALSE),"")</f>
        <v/>
      </c>
      <c r="Q23" s="1" t="str">
        <f>IFERROR(VLOOKUP($A23,csk_batting!$B:$N,COLUMN(Q22)-11,FALSE),"")</f>
        <v/>
      </c>
      <c r="R23" s="1" t="str">
        <f>IFERROR(VLOOKUP($A23,csk_batting!$B:$N,COLUMN(R22)-11,FALSE),"")</f>
        <v/>
      </c>
      <c r="S23" s="1" t="str">
        <f>IFERROR(VLOOKUP($A23,csk_batting!$B:$N,COLUMN(S22)-11,FALSE),"")</f>
        <v/>
      </c>
      <c r="T23" s="1" t="str">
        <f>IFERROR(VLOOKUP($A23,csk_batting!$B:$N,COLUMN(T22)-11,FALSE),"")</f>
        <v/>
      </c>
      <c r="U23" s="1" t="str">
        <f>IFERROR(VLOOKUP($A23,csk_batting!$B:$N,COLUMN(U22)-11,FALSE),"")</f>
        <v/>
      </c>
      <c r="V23" s="1" t="str">
        <f>IFERROR(VLOOKUP($A23,csk_batting!$B:$N,COLUMN(V22)-11,FALSE),"")</f>
        <v/>
      </c>
      <c r="W23" s="1" t="str">
        <f>IFERROR(VLOOKUP($A23,csk_batting!$B:$N,COLUMN(W22)-11,FALSE),"")</f>
        <v/>
      </c>
      <c r="X23" s="4" t="str">
        <f>IFERROR(VLOOKUP($A23,csk_batting!$B:$N,COLUMN(X22)-11,FALSE),"")</f>
        <v/>
      </c>
      <c r="Y23" s="3">
        <f>IFERROR(VLOOKUP($A23,csk_bowling!$B:$M,COLUMN(Y22)-23,FALSE),"")</f>
        <v>1</v>
      </c>
      <c r="Z23" s="1">
        <f>IFERROR(VLOOKUP($A23,csk_bowling!$B:$M,COLUMN(Z22)-23,FALSE),"")</f>
        <v>2</v>
      </c>
      <c r="AA23" s="1">
        <f>IFERROR(VLOOKUP($A23,csk_bowling!$B:$M,COLUMN(AA22)-23,FALSE),"")</f>
        <v>2</v>
      </c>
      <c r="AB23" s="1">
        <f>IFERROR(VLOOKUP($A23,csk_bowling!$B:$M,COLUMN(AB22)-23,FALSE),"")</f>
        <v>6</v>
      </c>
      <c r="AC23" s="1">
        <f>IFERROR(VLOOKUP($A23,csk_bowling!$B:$M,COLUMN(AC22)-23,FALSE),"")</f>
        <v>71</v>
      </c>
      <c r="AD23" s="1">
        <f>IFERROR(VLOOKUP($A23,csk_bowling!$B:$M,COLUMN(AD22)-23,FALSE),"")</f>
        <v>45678</v>
      </c>
      <c r="AE23" s="1">
        <f>IFERROR(VLOOKUP($A23,csk_bowling!$B:$M,COLUMN(AE22)-23,FALSE),"")</f>
        <v>71</v>
      </c>
      <c r="AF23" s="1">
        <f>IFERROR(VLOOKUP($A23,csk_bowling!$B:$M,COLUMN(AF22)-23,FALSE),"")</f>
        <v>11.83</v>
      </c>
      <c r="AG23" s="1">
        <f>IFERROR(VLOOKUP($A23,csk_bowling!$B:$M,COLUMN(AG22)-23,FALSE),"")</f>
        <v>36</v>
      </c>
      <c r="AH23" s="1">
        <f>IFERROR(VLOOKUP($A23,csk_bowling!$B:$M,COLUMN(AH22)-23,FALSE),"")</f>
        <v>0</v>
      </c>
      <c r="AI23" s="1">
        <f>IFERROR(VLOOKUP($A23,csk_bowling!$B:$M,COLUMN(AI22)-23,FALSE),"")</f>
        <v>0</v>
      </c>
      <c r="AJ23" s="23">
        <f t="shared" si="0"/>
        <v>0</v>
      </c>
      <c r="AK23" s="22">
        <f t="shared" si="1"/>
        <v>0.5</v>
      </c>
      <c r="AL23" s="22">
        <f t="shared" si="2"/>
        <v>0</v>
      </c>
      <c r="AM23" s="22">
        <f t="shared" si="3"/>
        <v>12.5</v>
      </c>
      <c r="AN23" s="29">
        <f t="shared" si="4"/>
        <v>12.333333333333334</v>
      </c>
      <c r="AO23" s="20">
        <f t="shared" si="5"/>
        <v>20</v>
      </c>
      <c r="AP23" s="49" t="str">
        <f t="shared" si="6"/>
        <v>Mukesh Choudhary</v>
      </c>
    </row>
    <row r="24" spans="1:42" x14ac:dyDescent="0.2">
      <c r="A24" s="3" t="s">
        <v>260</v>
      </c>
      <c r="B24" s="1" t="s">
        <v>255</v>
      </c>
      <c r="C24" s="4" t="s">
        <v>72</v>
      </c>
      <c r="D24" s="3">
        <f>IFERROR(VLOOKUP($A24,csk_mvp!$B:$K,COLUMN(D23)-2,FALSE),"")</f>
        <v>12.5</v>
      </c>
      <c r="E24" s="1">
        <f>IFERROR(VLOOKUP($A24,csk_mvp!$B:$K,COLUMN(E23)-2,FALSE),"")</f>
        <v>2</v>
      </c>
      <c r="F24" s="1">
        <f>IFERROR(VLOOKUP($A24,csk_mvp!$B:$K,COLUMN(F23)-2,FALSE),"")</f>
        <v>0</v>
      </c>
      <c r="G24" s="1">
        <f>IFERROR(VLOOKUP($A24,csk_mvp!$B:$K,COLUMN(G23)-2,FALSE),"")</f>
        <v>10</v>
      </c>
      <c r="H24" s="1">
        <f>IFERROR(VLOOKUP($A24,csk_mvp!$B:$K,COLUMN(H23)-2,FALSE),"")</f>
        <v>0</v>
      </c>
      <c r="I24" s="1">
        <f>IFERROR(VLOOKUP($A24,csk_mvp!$B:$K,COLUMN(I23)-2,FALSE),"")</f>
        <v>0</v>
      </c>
      <c r="J24" s="1">
        <f>IFERROR(VLOOKUP($A24,csk_mvp!$B:$K,COLUMN(J23)-2,FALSE),"")</f>
        <v>1</v>
      </c>
      <c r="K24" s="1">
        <f>IFERROR(VLOOKUP($A24,csk_mvp!$B:$K,COLUMN(K23)-2,FALSE),"")</f>
        <v>0</v>
      </c>
      <c r="L24" s="4">
        <f>IFERROR(VLOOKUP($A24,csk_mvp!$B:$K,COLUMN(L23)-2,FALSE),"")</f>
        <v>0</v>
      </c>
      <c r="M24" s="3">
        <f>IFERROR(VLOOKUP($A24,csk_batting!$B:$N,COLUMN(M23)-11,FALSE),"")</f>
        <v>12</v>
      </c>
      <c r="N24" s="1">
        <f>IFERROR(VLOOKUP($A24,csk_batting!$B:$N,COLUMN(N23)-11,FALSE),"")</f>
        <v>2</v>
      </c>
      <c r="O24" s="1">
        <f>IFERROR(VLOOKUP($A24,csk_batting!$B:$N,COLUMN(O23)-11,FALSE),"")</f>
        <v>2</v>
      </c>
      <c r="P24" s="1">
        <f>IFERROR(VLOOKUP($A24,csk_batting!$B:$N,COLUMN(P23)-11,FALSE),"")</f>
        <v>0</v>
      </c>
      <c r="Q24" s="1">
        <f>IFERROR(VLOOKUP($A24,csk_batting!$B:$N,COLUMN(Q23)-11,FALSE),"")</f>
        <v>8</v>
      </c>
      <c r="R24" s="1">
        <f>IFERROR(VLOOKUP($A24,csk_batting!$B:$N,COLUMN(R23)-11,FALSE),"")</f>
        <v>6</v>
      </c>
      <c r="S24" s="1">
        <f>IFERROR(VLOOKUP($A24,csk_batting!$B:$N,COLUMN(S23)-11,FALSE),"")</f>
        <v>22</v>
      </c>
      <c r="T24" s="1">
        <f>IFERROR(VLOOKUP($A24,csk_batting!$B:$N,COLUMN(T23)-11,FALSE),"")</f>
        <v>54.54</v>
      </c>
      <c r="U24" s="1">
        <f>IFERROR(VLOOKUP($A24,csk_batting!$B:$N,COLUMN(U23)-11,FALSE),"")</f>
        <v>0</v>
      </c>
      <c r="V24" s="1">
        <f>IFERROR(VLOOKUP($A24,csk_batting!$B:$N,COLUMN(V23)-11,FALSE),"")</f>
        <v>0</v>
      </c>
      <c r="W24" s="1">
        <f>IFERROR(VLOOKUP($A24,csk_batting!$B:$N,COLUMN(W23)-11,FALSE),"")</f>
        <v>0</v>
      </c>
      <c r="X24" s="4">
        <f>IFERROR(VLOOKUP($A24,csk_batting!$B:$N,COLUMN(X23)-11,FALSE),"")</f>
        <v>0</v>
      </c>
      <c r="Y24" s="3" t="str">
        <f>IFERROR(VLOOKUP($A24,csk_bowling!$B:$M,COLUMN(Y23)-23,FALSE),"")</f>
        <v/>
      </c>
      <c r="Z24" s="1" t="str">
        <f>IFERROR(VLOOKUP($A24,csk_bowling!$B:$M,COLUMN(Z23)-23,FALSE),"")</f>
        <v/>
      </c>
      <c r="AA24" s="1" t="str">
        <f>IFERROR(VLOOKUP($A24,csk_bowling!$B:$M,COLUMN(AA23)-23,FALSE),"")</f>
        <v/>
      </c>
      <c r="AB24" s="1" t="str">
        <f>IFERROR(VLOOKUP($A24,csk_bowling!$B:$M,COLUMN(AB23)-23,FALSE),"")</f>
        <v/>
      </c>
      <c r="AC24" s="1" t="str">
        <f>IFERROR(VLOOKUP($A24,csk_bowling!$B:$M,COLUMN(AC23)-23,FALSE),"")</f>
        <v/>
      </c>
      <c r="AD24" s="1" t="str">
        <f>IFERROR(VLOOKUP($A24,csk_bowling!$B:$M,COLUMN(AD23)-23,FALSE),"")</f>
        <v/>
      </c>
      <c r="AE24" s="1" t="str">
        <f>IFERROR(VLOOKUP($A24,csk_bowling!$B:$M,COLUMN(AE23)-23,FALSE),"")</f>
        <v/>
      </c>
      <c r="AF24" s="1" t="str">
        <f>IFERROR(VLOOKUP($A24,csk_bowling!$B:$M,COLUMN(AF23)-23,FALSE),"")</f>
        <v/>
      </c>
      <c r="AG24" s="1" t="str">
        <f>IFERROR(VLOOKUP($A24,csk_bowling!$B:$M,COLUMN(AG23)-23,FALSE),"")</f>
        <v/>
      </c>
      <c r="AH24" s="1" t="str">
        <f>IFERROR(VLOOKUP($A24,csk_bowling!$B:$M,COLUMN(AH23)-23,FALSE),"")</f>
        <v/>
      </c>
      <c r="AI24" s="1" t="str">
        <f>IFERROR(VLOOKUP($A24,csk_bowling!$B:$M,COLUMN(AI23)-23,FALSE),"")</f>
        <v/>
      </c>
      <c r="AJ24" s="23">
        <f t="shared" si="0"/>
        <v>4</v>
      </c>
      <c r="AK24" s="22">
        <f t="shared" si="1"/>
        <v>0</v>
      </c>
      <c r="AL24" s="22">
        <f t="shared" si="2"/>
        <v>0.5</v>
      </c>
      <c r="AM24" s="22">
        <f t="shared" si="3"/>
        <v>11.5</v>
      </c>
      <c r="AN24" s="29">
        <f t="shared" si="4"/>
        <v>7.666666666666667</v>
      </c>
      <c r="AO24" s="20">
        <f t="shared" si="5"/>
        <v>7</v>
      </c>
      <c r="AP24" s="49" t="str">
        <f t="shared" si="6"/>
        <v>Sam Curran</v>
      </c>
    </row>
    <row r="25" spans="1:42" x14ac:dyDescent="0.2">
      <c r="A25" s="3" t="s">
        <v>259</v>
      </c>
      <c r="B25" s="1" t="s">
        <v>255</v>
      </c>
      <c r="C25" s="4" t="s">
        <v>70</v>
      </c>
      <c r="D25" s="3">
        <f>IFERROR(VLOOKUP($A25,csk_mvp!$B:$K,COLUMN(D24)-2,FALSE),"")</f>
        <v>21</v>
      </c>
      <c r="E25" s="1">
        <f>IFERROR(VLOOKUP($A25,csk_mvp!$B:$K,COLUMN(E24)-2,FALSE),"")</f>
        <v>5</v>
      </c>
      <c r="F25" s="1">
        <f>IFERROR(VLOOKUP($A25,csk_mvp!$B:$K,COLUMN(F24)-2,FALSE),"")</f>
        <v>0</v>
      </c>
      <c r="G25" s="1">
        <f>IFERROR(VLOOKUP($A25,csk_mvp!$B:$K,COLUMN(G24)-2,FALSE),"")</f>
        <v>0</v>
      </c>
      <c r="H25" s="1">
        <f>IFERROR(VLOOKUP($A25,csk_mvp!$B:$K,COLUMN(H24)-2,FALSE),"")</f>
        <v>6</v>
      </c>
      <c r="I25" s="1">
        <f>IFERROR(VLOOKUP($A25,csk_mvp!$B:$K,COLUMN(I24)-2,FALSE),"")</f>
        <v>1</v>
      </c>
      <c r="J25" s="1">
        <f>IFERROR(VLOOKUP($A25,csk_mvp!$B:$K,COLUMN(J24)-2,FALSE),"")</f>
        <v>1</v>
      </c>
      <c r="K25" s="1">
        <f>IFERROR(VLOOKUP($A25,csk_mvp!$B:$K,COLUMN(K24)-2,FALSE),"")</f>
        <v>0</v>
      </c>
      <c r="L25" s="4">
        <f>IFERROR(VLOOKUP($A25,csk_mvp!$B:$K,COLUMN(L24)-2,FALSE),"")</f>
        <v>0</v>
      </c>
      <c r="M25" s="3">
        <f>IFERROR(VLOOKUP($A25,csk_batting!$B:$N,COLUMN(M24)-11,FALSE),"")</f>
        <v>55</v>
      </c>
      <c r="N25" s="1">
        <f>IFERROR(VLOOKUP($A25,csk_batting!$B:$N,COLUMN(N24)-11,FALSE),"")</f>
        <v>5</v>
      </c>
      <c r="O25" s="1">
        <f>IFERROR(VLOOKUP($A25,csk_batting!$B:$N,COLUMN(O24)-11,FALSE),"")</f>
        <v>5</v>
      </c>
      <c r="P25" s="1">
        <f>IFERROR(VLOOKUP($A25,csk_batting!$B:$N,COLUMN(P24)-11,FALSE),"")</f>
        <v>0</v>
      </c>
      <c r="Q25" s="1">
        <f>IFERROR(VLOOKUP($A25,csk_batting!$B:$N,COLUMN(Q24)-11,FALSE),"")</f>
        <v>23</v>
      </c>
      <c r="R25" s="1">
        <f>IFERROR(VLOOKUP($A25,csk_batting!$B:$N,COLUMN(R24)-11,FALSE),"")</f>
        <v>11</v>
      </c>
      <c r="S25" s="1">
        <f>IFERROR(VLOOKUP($A25,csk_batting!$B:$N,COLUMN(S24)-11,FALSE),"")</f>
        <v>57</v>
      </c>
      <c r="T25" s="1">
        <f>IFERROR(VLOOKUP($A25,csk_batting!$B:$N,COLUMN(T24)-11,FALSE),"")</f>
        <v>96.49</v>
      </c>
      <c r="U25" s="1">
        <f>IFERROR(VLOOKUP($A25,csk_batting!$B:$N,COLUMN(U24)-11,FALSE),"")</f>
        <v>0</v>
      </c>
      <c r="V25" s="1">
        <f>IFERROR(VLOOKUP($A25,csk_batting!$B:$N,COLUMN(V24)-11,FALSE),"")</f>
        <v>0</v>
      </c>
      <c r="W25" s="1">
        <f>IFERROR(VLOOKUP($A25,csk_batting!$B:$N,COLUMN(W24)-11,FALSE),"")</f>
        <v>6</v>
      </c>
      <c r="X25" s="4">
        <f>IFERROR(VLOOKUP($A25,csk_batting!$B:$N,COLUMN(X24)-11,FALSE),"")</f>
        <v>1</v>
      </c>
      <c r="Y25" s="3" t="str">
        <f>IFERROR(VLOOKUP($A25,csk_bowling!$B:$M,COLUMN(Y24)-23,FALSE),"")</f>
        <v/>
      </c>
      <c r="Z25" s="1" t="str">
        <f>IFERROR(VLOOKUP($A25,csk_bowling!$B:$M,COLUMN(Z24)-23,FALSE),"")</f>
        <v/>
      </c>
      <c r="AA25" s="1" t="str">
        <f>IFERROR(VLOOKUP($A25,csk_bowling!$B:$M,COLUMN(AA24)-23,FALSE),"")</f>
        <v/>
      </c>
      <c r="AB25" s="1" t="str">
        <f>IFERROR(VLOOKUP($A25,csk_bowling!$B:$M,COLUMN(AB24)-23,FALSE),"")</f>
        <v/>
      </c>
      <c r="AC25" s="1" t="str">
        <f>IFERROR(VLOOKUP($A25,csk_bowling!$B:$M,COLUMN(AC24)-23,FALSE),"")</f>
        <v/>
      </c>
      <c r="AD25" s="1" t="str">
        <f>IFERROR(VLOOKUP($A25,csk_bowling!$B:$M,COLUMN(AD24)-23,FALSE),"")</f>
        <v/>
      </c>
      <c r="AE25" s="1" t="str">
        <f>IFERROR(VLOOKUP($A25,csk_bowling!$B:$M,COLUMN(AE24)-23,FALSE),"")</f>
        <v/>
      </c>
      <c r="AF25" s="1" t="str">
        <f>IFERROR(VLOOKUP($A25,csk_bowling!$B:$M,COLUMN(AF24)-23,FALSE),"")</f>
        <v/>
      </c>
      <c r="AG25" s="1" t="str">
        <f>IFERROR(VLOOKUP($A25,csk_bowling!$B:$M,COLUMN(AG24)-23,FALSE),"")</f>
        <v/>
      </c>
      <c r="AH25" s="1" t="str">
        <f>IFERROR(VLOOKUP($A25,csk_bowling!$B:$M,COLUMN(AH24)-23,FALSE),"")</f>
        <v/>
      </c>
      <c r="AI25" s="1" t="str">
        <f>IFERROR(VLOOKUP($A25,csk_bowling!$B:$M,COLUMN(AI24)-23,FALSE),"")</f>
        <v/>
      </c>
      <c r="AJ25" s="23">
        <f t="shared" si="0"/>
        <v>8</v>
      </c>
      <c r="AK25" s="22">
        <f t="shared" si="1"/>
        <v>0</v>
      </c>
      <c r="AL25" s="22">
        <f t="shared" si="2"/>
        <v>0.2</v>
      </c>
      <c r="AM25" s="22">
        <f t="shared" si="3"/>
        <v>11</v>
      </c>
      <c r="AN25" s="29">
        <f t="shared" si="4"/>
        <v>10.666666666666666</v>
      </c>
      <c r="AO25" s="20">
        <f t="shared" si="5"/>
        <v>16</v>
      </c>
      <c r="AP25" s="49" t="str">
        <f t="shared" si="6"/>
        <v>Rahul Tripathi</v>
      </c>
    </row>
    <row r="26" spans="1:42" x14ac:dyDescent="0.2">
      <c r="A26" s="3" t="s">
        <v>267</v>
      </c>
      <c r="B26" s="1" t="s">
        <v>255</v>
      </c>
      <c r="C26" s="4" t="s">
        <v>72</v>
      </c>
      <c r="D26" s="3">
        <f>IFERROR(VLOOKUP($A26,csk_mvp!$B:$K,COLUMN(D25)-2,FALSE),"")</f>
        <v>5</v>
      </c>
      <c r="E26" s="1">
        <f>IFERROR(VLOOKUP($A26,csk_mvp!$B:$K,COLUMN(E25)-2,FALSE),"")</f>
        <v>3</v>
      </c>
      <c r="F26" s="1">
        <f>IFERROR(VLOOKUP($A26,csk_mvp!$B:$K,COLUMN(F25)-2,FALSE),"")</f>
        <v>0</v>
      </c>
      <c r="G26" s="1">
        <f>IFERROR(VLOOKUP($A26,csk_mvp!$B:$K,COLUMN(G25)-2,FALSE),"")</f>
        <v>0</v>
      </c>
      <c r="H26" s="1">
        <f>IFERROR(VLOOKUP($A26,csk_mvp!$B:$K,COLUMN(H25)-2,FALSE),"")</f>
        <v>1</v>
      </c>
      <c r="I26" s="1">
        <f>IFERROR(VLOOKUP($A26,csk_mvp!$B:$K,COLUMN(I25)-2,FALSE),"")</f>
        <v>0</v>
      </c>
      <c r="J26" s="1">
        <f>IFERROR(VLOOKUP($A26,csk_mvp!$B:$K,COLUMN(J25)-2,FALSE),"")</f>
        <v>1</v>
      </c>
      <c r="K26" s="1">
        <f>IFERROR(VLOOKUP($A26,csk_mvp!$B:$K,COLUMN(K25)-2,FALSE),"")</f>
        <v>0</v>
      </c>
      <c r="L26" s="4">
        <f>IFERROR(VLOOKUP($A26,csk_mvp!$B:$K,COLUMN(L25)-2,FALSE),"")</f>
        <v>0</v>
      </c>
      <c r="M26" s="3">
        <f>IFERROR(VLOOKUP($A26,csk_batting!$B:$N,COLUMN(M25)-11,FALSE),"")</f>
        <v>7</v>
      </c>
      <c r="N26" s="1">
        <f>IFERROR(VLOOKUP($A26,csk_batting!$B:$N,COLUMN(N25)-11,FALSE),"")</f>
        <v>3</v>
      </c>
      <c r="O26" s="1">
        <f>IFERROR(VLOOKUP($A26,csk_batting!$B:$N,COLUMN(O25)-11,FALSE),"")</f>
        <v>3</v>
      </c>
      <c r="P26" s="1">
        <f>IFERROR(VLOOKUP($A26,csk_batting!$B:$N,COLUMN(P25)-11,FALSE),"")</f>
        <v>0</v>
      </c>
      <c r="Q26" s="1">
        <f>IFERROR(VLOOKUP($A26,csk_batting!$B:$N,COLUMN(Q25)-11,FALSE),"")</f>
        <v>4</v>
      </c>
      <c r="R26" s="1">
        <f>IFERROR(VLOOKUP($A26,csk_batting!$B:$N,COLUMN(R25)-11,FALSE),"")</f>
        <v>2.33</v>
      </c>
      <c r="S26" s="1">
        <f>IFERROR(VLOOKUP($A26,csk_batting!$B:$N,COLUMN(S25)-11,FALSE),"")</f>
        <v>18</v>
      </c>
      <c r="T26" s="1">
        <f>IFERROR(VLOOKUP($A26,csk_batting!$B:$N,COLUMN(T25)-11,FALSE),"")</f>
        <v>38.880000000000003</v>
      </c>
      <c r="U26" s="1">
        <f>IFERROR(VLOOKUP($A26,csk_batting!$B:$N,COLUMN(U25)-11,FALSE),"")</f>
        <v>0</v>
      </c>
      <c r="V26" s="1">
        <f>IFERROR(VLOOKUP($A26,csk_batting!$B:$N,COLUMN(V25)-11,FALSE),"")</f>
        <v>0</v>
      </c>
      <c r="W26" s="1">
        <f>IFERROR(VLOOKUP($A26,csk_batting!$B:$N,COLUMN(W25)-11,FALSE),"")</f>
        <v>1</v>
      </c>
      <c r="X26" s="4">
        <f>IFERROR(VLOOKUP($A26,csk_batting!$B:$N,COLUMN(X25)-11,FALSE),"")</f>
        <v>0</v>
      </c>
      <c r="Y26" s="3" t="str">
        <f>IFERROR(VLOOKUP($A26,csk_bowling!$B:$M,COLUMN(Y25)-23,FALSE),"")</f>
        <v/>
      </c>
      <c r="Z26" s="1" t="str">
        <f>IFERROR(VLOOKUP($A26,csk_bowling!$B:$M,COLUMN(Z25)-23,FALSE),"")</f>
        <v/>
      </c>
      <c r="AA26" s="1" t="str">
        <f>IFERROR(VLOOKUP($A26,csk_bowling!$B:$M,COLUMN(AA25)-23,FALSE),"")</f>
        <v/>
      </c>
      <c r="AB26" s="1" t="str">
        <f>IFERROR(VLOOKUP($A26,csk_bowling!$B:$M,COLUMN(AB25)-23,FALSE),"")</f>
        <v/>
      </c>
      <c r="AC26" s="1" t="str">
        <f>IFERROR(VLOOKUP($A26,csk_bowling!$B:$M,COLUMN(AC25)-23,FALSE),"")</f>
        <v/>
      </c>
      <c r="AD26" s="1" t="str">
        <f>IFERROR(VLOOKUP($A26,csk_bowling!$B:$M,COLUMN(AD25)-23,FALSE),"")</f>
        <v/>
      </c>
      <c r="AE26" s="1" t="str">
        <f>IFERROR(VLOOKUP($A26,csk_bowling!$B:$M,COLUMN(AE25)-23,FALSE),"")</f>
        <v/>
      </c>
      <c r="AF26" s="1" t="str">
        <f>IFERROR(VLOOKUP($A26,csk_bowling!$B:$M,COLUMN(AF25)-23,FALSE),"")</f>
        <v/>
      </c>
      <c r="AG26" s="1" t="str">
        <f>IFERROR(VLOOKUP($A26,csk_bowling!$B:$M,COLUMN(AG25)-23,FALSE),"")</f>
        <v/>
      </c>
      <c r="AH26" s="1" t="str">
        <f>IFERROR(VLOOKUP($A26,csk_bowling!$B:$M,COLUMN(AH25)-23,FALSE),"")</f>
        <v/>
      </c>
      <c r="AI26" s="1" t="str">
        <f>IFERROR(VLOOKUP($A26,csk_bowling!$B:$M,COLUMN(AI25)-23,FALSE),"")</f>
        <v/>
      </c>
      <c r="AJ26" s="23">
        <f t="shared" si="0"/>
        <v>1.5</v>
      </c>
      <c r="AK26" s="22">
        <f t="shared" si="1"/>
        <v>0</v>
      </c>
      <c r="AL26" s="22">
        <f t="shared" si="2"/>
        <v>0.33333333333333331</v>
      </c>
      <c r="AM26" s="22">
        <f t="shared" si="3"/>
        <v>6.5</v>
      </c>
      <c r="AN26" s="29">
        <f t="shared" si="4"/>
        <v>9.6666666666666661</v>
      </c>
      <c r="AO26" s="20">
        <f t="shared" si="5"/>
        <v>13</v>
      </c>
      <c r="AP26" s="49" t="str">
        <f t="shared" si="6"/>
        <v>Deepak Hooda</v>
      </c>
    </row>
    <row r="27" spans="1:42" ht="12.75" thickBot="1" x14ac:dyDescent="0.25">
      <c r="A27" s="5" t="s">
        <v>277</v>
      </c>
      <c r="B27" s="6" t="s">
        <v>255</v>
      </c>
      <c r="C27" s="7" t="s">
        <v>72</v>
      </c>
      <c r="D27" s="5">
        <f>IFERROR(VLOOKUP($A27,csk_mvp!$B:$K,COLUMN(D26)-2,FALSE),"")</f>
        <v>16</v>
      </c>
      <c r="E27" s="6">
        <f>IFERROR(VLOOKUP($A27,csk_mvp!$B:$K,COLUMN(E26)-2,FALSE),"")</f>
        <v>3</v>
      </c>
      <c r="F27" s="6">
        <f>IFERROR(VLOOKUP($A27,csk_mvp!$B:$K,COLUMN(F26)-2,FALSE),"")</f>
        <v>0</v>
      </c>
      <c r="G27" s="6">
        <f>IFERROR(VLOOKUP($A27,csk_mvp!$B:$K,COLUMN(G26)-2,FALSE),"")</f>
        <v>10</v>
      </c>
      <c r="H27" s="6">
        <f>IFERROR(VLOOKUP($A27,csk_mvp!$B:$K,COLUMN(H26)-2,FALSE),"")</f>
        <v>1</v>
      </c>
      <c r="I27" s="6">
        <f>IFERROR(VLOOKUP($A27,csk_mvp!$B:$K,COLUMN(I26)-2,FALSE),"")</f>
        <v>1</v>
      </c>
      <c r="J27" s="6">
        <f>IFERROR(VLOOKUP($A27,csk_mvp!$B:$K,COLUMN(J26)-2,FALSE),"")</f>
        <v>0</v>
      </c>
      <c r="K27" s="6">
        <f>IFERROR(VLOOKUP($A27,csk_mvp!$B:$K,COLUMN(K26)-2,FALSE),"")</f>
        <v>0</v>
      </c>
      <c r="L27" s="7">
        <f>IFERROR(VLOOKUP($A27,csk_mvp!$B:$K,COLUMN(L26)-2,FALSE),"")</f>
        <v>0</v>
      </c>
      <c r="M27" s="5">
        <f>IFERROR(VLOOKUP($A27,csk_batting!$B:$N,COLUMN(M26)-11,FALSE),"")</f>
        <v>15</v>
      </c>
      <c r="N27" s="6">
        <f>IFERROR(VLOOKUP($A27,csk_batting!$B:$N,COLUMN(N26)-11,FALSE),"")</f>
        <v>3</v>
      </c>
      <c r="O27" s="6">
        <f>IFERROR(VLOOKUP($A27,csk_batting!$B:$N,COLUMN(O26)-11,FALSE),"")</f>
        <v>2</v>
      </c>
      <c r="P27" s="6">
        <f>IFERROR(VLOOKUP($A27,csk_batting!$B:$N,COLUMN(P26)-11,FALSE),"")</f>
        <v>2</v>
      </c>
      <c r="Q27" s="6" t="str">
        <f>IFERROR(VLOOKUP($A27,csk_batting!$B:$N,COLUMN(Q26)-11,FALSE),"")</f>
        <v>11*</v>
      </c>
      <c r="R27" s="6" t="str">
        <f>IFERROR(VLOOKUP($A27,csk_batting!$B:$N,COLUMN(R26)-11,FALSE),"")</f>
        <v>-</v>
      </c>
      <c r="S27" s="6">
        <f>IFERROR(VLOOKUP($A27,csk_batting!$B:$N,COLUMN(S26)-11,FALSE),"")</f>
        <v>7</v>
      </c>
      <c r="T27" s="6">
        <f>IFERROR(VLOOKUP($A27,csk_batting!$B:$N,COLUMN(T26)-11,FALSE),"")</f>
        <v>214.28</v>
      </c>
      <c r="U27" s="6">
        <f>IFERROR(VLOOKUP($A27,csk_batting!$B:$N,COLUMN(U26)-11,FALSE),"")</f>
        <v>0</v>
      </c>
      <c r="V27" s="6">
        <f>IFERROR(VLOOKUP($A27,csk_batting!$B:$N,COLUMN(V26)-11,FALSE),"")</f>
        <v>0</v>
      </c>
      <c r="W27" s="6">
        <f>IFERROR(VLOOKUP($A27,csk_batting!$B:$N,COLUMN(W26)-11,FALSE),"")</f>
        <v>1</v>
      </c>
      <c r="X27" s="7">
        <f>IFERROR(VLOOKUP($A27,csk_batting!$B:$N,COLUMN(X26)-11,FALSE),"")</f>
        <v>1</v>
      </c>
      <c r="Y27" s="5" t="str">
        <f>IFERROR(VLOOKUP($A27,csk_bowling!$B:$M,COLUMN(Y26)-23,FALSE),"")</f>
        <v/>
      </c>
      <c r="Z27" s="6" t="str">
        <f>IFERROR(VLOOKUP($A27,csk_bowling!$B:$M,COLUMN(Z26)-23,FALSE),"")</f>
        <v/>
      </c>
      <c r="AA27" s="6" t="str">
        <f>IFERROR(VLOOKUP($A27,csk_bowling!$B:$M,COLUMN(AA26)-23,FALSE),"")</f>
        <v/>
      </c>
      <c r="AB27" s="6" t="str">
        <f>IFERROR(VLOOKUP($A27,csk_bowling!$B:$M,COLUMN(AB26)-23,FALSE),"")</f>
        <v/>
      </c>
      <c r="AC27" s="6" t="str">
        <f>IFERROR(VLOOKUP($A27,csk_bowling!$B:$M,COLUMN(AC26)-23,FALSE),"")</f>
        <v/>
      </c>
      <c r="AD27" s="6" t="str">
        <f>IFERROR(VLOOKUP($A27,csk_bowling!$B:$M,COLUMN(AD26)-23,FALSE),"")</f>
        <v/>
      </c>
      <c r="AE27" s="6" t="str">
        <f>IFERROR(VLOOKUP($A27,csk_bowling!$B:$M,COLUMN(AE26)-23,FALSE),"")</f>
        <v/>
      </c>
      <c r="AF27" s="6" t="str">
        <f>IFERROR(VLOOKUP($A27,csk_bowling!$B:$M,COLUMN(AF26)-23,FALSE),"")</f>
        <v/>
      </c>
      <c r="AG27" s="6" t="str">
        <f>IFERROR(VLOOKUP($A27,csk_bowling!$B:$M,COLUMN(AG26)-23,FALSE),"")</f>
        <v/>
      </c>
      <c r="AH27" s="6" t="str">
        <f>IFERROR(VLOOKUP($A27,csk_bowling!$B:$M,COLUMN(AH26)-23,FALSE),"")</f>
        <v/>
      </c>
      <c r="AI27" s="6" t="str">
        <f>IFERROR(VLOOKUP($A27,csk_bowling!$B:$M,COLUMN(AI26)-23,FALSE),"")</f>
        <v/>
      </c>
      <c r="AJ27" s="24">
        <f t="shared" si="0"/>
        <v>4</v>
      </c>
      <c r="AK27" s="25">
        <f t="shared" si="1"/>
        <v>0</v>
      </c>
      <c r="AL27" s="25">
        <f t="shared" si="2"/>
        <v>0</v>
      </c>
      <c r="AM27" s="25">
        <f t="shared" si="3"/>
        <v>4</v>
      </c>
      <c r="AN27" s="30">
        <f t="shared" si="4"/>
        <v>11.333333333333334</v>
      </c>
      <c r="AO27" s="21">
        <f t="shared" si="5"/>
        <v>19</v>
      </c>
      <c r="AP27" s="49" t="str">
        <f t="shared" si="6"/>
        <v>Jamie Overton</v>
      </c>
    </row>
    <row r="31" spans="1:42" x14ac:dyDescent="0.2">
      <c r="D31" s="52" t="s">
        <v>213</v>
      </c>
    </row>
    <row r="32" spans="1:42" x14ac:dyDescent="0.2">
      <c r="D32" s="51" t="s">
        <v>214</v>
      </c>
      <c r="E32" s="51">
        <f>SUM(D2:L27)-SUM(csk_mvp!C:K)</f>
        <v>0</v>
      </c>
    </row>
    <row r="33" spans="4:5" x14ac:dyDescent="0.2">
      <c r="D33" s="51" t="s">
        <v>215</v>
      </c>
      <c r="E33" s="51">
        <f>SUM(M2:X27)-SUM(csk_batting!C2:N100)</f>
        <v>0</v>
      </c>
    </row>
    <row r="34" spans="4:5" x14ac:dyDescent="0.2">
      <c r="D34" s="51" t="s">
        <v>216</v>
      </c>
      <c r="E34" s="51">
        <f>SUM(Y2:AI27)-SUM(csk_bowling!C:M)</f>
        <v>0</v>
      </c>
    </row>
  </sheetData>
  <conditionalFormatting sqref="D2:D27">
    <cfRule type="containsBlanks" dxfId="226" priority="13">
      <formula>LEN(TRIM(D2))=0</formula>
    </cfRule>
  </conditionalFormatting>
  <conditionalFormatting sqref="E32:E34">
    <cfRule type="cellIs" dxfId="225" priority="1" operator="notEqual">
      <formula>0</formula>
    </cfRule>
  </conditionalFormatting>
  <conditionalFormatting sqref="J2:J27">
    <cfRule type="colorScale" priority="12">
      <colorScale>
        <cfvo type="min"/>
        <cfvo type="max"/>
        <color rgb="FFFCFCFF"/>
        <color rgb="FF63BE7B"/>
      </colorScale>
    </cfRule>
  </conditionalFormatting>
  <conditionalFormatting sqref="K2:K27">
    <cfRule type="cellIs" dxfId="224" priority="9" operator="greaterThanOrEqual">
      <formula>1</formula>
    </cfRule>
  </conditionalFormatting>
  <conditionalFormatting sqref="M2:M27">
    <cfRule type="colorScale" priority="11">
      <colorScale>
        <cfvo type="min"/>
        <cfvo type="max"/>
        <color rgb="FFFCFCFF"/>
        <color rgb="FF63BE7B"/>
      </colorScale>
    </cfRule>
  </conditionalFormatting>
  <conditionalFormatting sqref="Y2:Y27">
    <cfRule type="colorScale" priority="10">
      <colorScale>
        <cfvo type="min"/>
        <cfvo type="max"/>
        <color rgb="FFFCFCFF"/>
        <color rgb="FF63BE7B"/>
      </colorScale>
    </cfRule>
  </conditionalFormatting>
  <conditionalFormatting sqref="AJ2:AJ27">
    <cfRule type="colorScale" priority="8">
      <colorScale>
        <cfvo type="min"/>
        <cfvo type="max"/>
        <color rgb="FFFCFCFF"/>
        <color rgb="FF63BE7B"/>
      </colorScale>
    </cfRule>
  </conditionalFormatting>
  <conditionalFormatting sqref="AK2:AK27">
    <cfRule type="colorScale" priority="7">
      <colorScale>
        <cfvo type="min"/>
        <cfvo type="max"/>
        <color rgb="FFFCFCFF"/>
        <color rgb="FF63BE7B"/>
      </colorScale>
    </cfRule>
  </conditionalFormatting>
  <conditionalFormatting sqref="AL2:AL27">
    <cfRule type="colorScale" priority="6">
      <colorScale>
        <cfvo type="min"/>
        <cfvo type="max"/>
        <color rgb="FFFCFCFF"/>
        <color rgb="FF63BE7B"/>
      </colorScale>
    </cfRule>
  </conditionalFormatting>
  <conditionalFormatting sqref="AM2:AM27">
    <cfRule type="colorScale" priority="5">
      <colorScale>
        <cfvo type="min"/>
        <cfvo type="max"/>
        <color rgb="FFFCFCFF"/>
        <color rgb="FF63BE7B"/>
      </colorScale>
    </cfRule>
  </conditionalFormatting>
  <conditionalFormatting sqref="AN2:AN27">
    <cfRule type="colorScale" priority="3">
      <colorScale>
        <cfvo type="min"/>
        <cfvo type="percentile" val="50"/>
        <cfvo type="max"/>
        <color rgb="FF63BE7B"/>
        <color rgb="FFFCFCFF"/>
        <color rgb="FFF8696B"/>
      </colorScale>
    </cfRule>
    <cfRule type="colorScale" priority="4">
      <colorScale>
        <cfvo type="min"/>
        <cfvo type="max"/>
        <color rgb="FF63BE7B"/>
        <color rgb="FFFFEF9C"/>
      </colorScale>
    </cfRule>
  </conditionalFormatting>
  <conditionalFormatting sqref="AO2:AO27">
    <cfRule type="iconSet" priority="2">
      <iconSet iconSet="3Symbols2" reverse="1">
        <cfvo type="percent" val="0"/>
        <cfvo type="num" val="5"/>
        <cfvo type="num" val="8"/>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pbks_mvp</vt:lpstr>
      <vt:lpstr>pbks_batting</vt:lpstr>
      <vt:lpstr>pbks_bowling</vt:lpstr>
      <vt:lpstr>historical</vt:lpstr>
      <vt:lpstr>srh</vt:lpstr>
      <vt:lpstr>srh_mvp</vt:lpstr>
      <vt:lpstr>srh_batting</vt:lpstr>
      <vt:lpstr>srh_bowling</vt:lpstr>
      <vt:lpstr>csk</vt:lpstr>
      <vt:lpstr>csk_mvp</vt:lpstr>
      <vt:lpstr>csk_batting</vt:lpstr>
      <vt:lpstr>csk_bowling</vt:lpstr>
      <vt:lpstr>rr</vt:lpstr>
      <vt:lpstr>rcb</vt:lpstr>
      <vt:lpstr>pbks</vt:lpstr>
      <vt:lpstr>gt_batting</vt:lpstr>
      <vt:lpstr>gt_bowling</vt:lpstr>
      <vt:lpstr>rr_mvp</vt:lpstr>
      <vt:lpstr>rr_batting</vt:lpstr>
      <vt:lpstr>rr_bowling</vt:lpstr>
      <vt:lpstr>rcb_mvp</vt:lpstr>
      <vt:lpstr>rcb_batting</vt:lpstr>
      <vt:lpstr>rcb_bowling</vt:lpstr>
      <vt:lpstr>gt_mvp</vt:lpstr>
      <vt:lpstr>gt</vt:lpstr>
      <vt:lpstr>kkr</vt:lpstr>
      <vt:lpstr>lsg</vt:lpstr>
      <vt:lpstr>lsg_mvp</vt:lpstr>
      <vt:lpstr>lsg_batting</vt:lpstr>
      <vt:lpstr>lsg_bowling</vt:lpstr>
      <vt:lpstr>dc</vt:lpstr>
      <vt:lpstr>mi</vt:lpstr>
      <vt:lpstr>dc_mvp</vt:lpstr>
      <vt:lpstr>dc_batting</vt:lpstr>
      <vt:lpstr>dc_bowling</vt:lpstr>
      <vt:lpstr>kkr_mvp</vt:lpstr>
      <vt:lpstr>kkr_batting</vt:lpstr>
      <vt:lpstr>kkr_bowling</vt:lpstr>
      <vt:lpstr>mi_mvp</vt:lpstr>
      <vt:lpstr>mi_batting</vt:lpstr>
      <vt:lpstr>mi_bowling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Prakash</dc:creator>
  <cp:lastModifiedBy>Shashank Prakash</cp:lastModifiedBy>
  <dcterms:created xsi:type="dcterms:W3CDTF">2025-04-18T08:22:27Z</dcterms:created>
  <dcterms:modified xsi:type="dcterms:W3CDTF">2025-04-25T12:39:56Z</dcterms:modified>
</cp:coreProperties>
</file>